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drawings/drawing9.xml" ContentType="application/vnd.openxmlformats-officedocument.drawing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45" windowWidth="11355" windowHeight="8445" firstSheet="5" activeTab="15"/>
  </bookViews>
  <sheets>
    <sheet name="ฟอร์ม" sheetId="17" r:id="rId1"/>
    <sheet name="ตค52" sheetId="18" r:id="rId2"/>
    <sheet name="พย52" sheetId="19" r:id="rId3"/>
    <sheet name="ธค52" sheetId="20" r:id="rId4"/>
    <sheet name="มค53" sheetId="21" r:id="rId5"/>
    <sheet name="กพ53" sheetId="22" r:id="rId6"/>
    <sheet name="มีค53" sheetId="23" r:id="rId7"/>
    <sheet name="เมย53" sheetId="24" r:id="rId8"/>
    <sheet name="พค53" sheetId="25" r:id="rId9"/>
    <sheet name="มิย53" sheetId="26" r:id="rId10"/>
    <sheet name="กค53" sheetId="29" r:id="rId11"/>
    <sheet name="สค53" sheetId="30" r:id="rId12"/>
    <sheet name="กย53" sheetId="32" r:id="rId13"/>
    <sheet name="รวมตคถึงสค" sheetId="28" r:id="rId14"/>
    <sheet name="รวมตคถึงสค (2)" sheetId="31" r:id="rId15"/>
    <sheet name="Sheet1" sheetId="33" r:id="rId16"/>
  </sheets>
  <externalReferences>
    <externalReference r:id="rId17"/>
    <externalReference r:id="rId18"/>
  </externalReferences>
  <definedNames>
    <definedName name="_xlnm._FilterDatabase" localSheetId="13" hidden="1">รวมตคถึงสค!$A$5:$AE$5</definedName>
    <definedName name="_xlnm.Print_Titles" localSheetId="15">Sheet1!$4:$6</definedName>
    <definedName name="_xlnm.Print_Titles" localSheetId="10">กค53!$4:$6</definedName>
    <definedName name="_xlnm.Print_Titles" localSheetId="5">กพ53!$1:$2</definedName>
    <definedName name="_xlnm.Print_Titles" localSheetId="12">กย53!$A$4:$IV$6</definedName>
    <definedName name="_xlnm.Print_Titles" localSheetId="1">ตค52!$1:$2</definedName>
    <definedName name="_xlnm.Print_Titles" localSheetId="3">ธค52!$1:$2</definedName>
    <definedName name="_xlnm.Print_Titles" localSheetId="8">พค53!$1:$2</definedName>
    <definedName name="_xlnm.Print_Titles" localSheetId="2">พย52!$1:$2</definedName>
    <definedName name="_xlnm.Print_Titles" localSheetId="0">ฟอร์ม!$4:$6</definedName>
    <definedName name="_xlnm.Print_Titles" localSheetId="4">มค53!$1:$2</definedName>
    <definedName name="_xlnm.Print_Titles" localSheetId="9">มิย53!$1:$2</definedName>
    <definedName name="_xlnm.Print_Titles" localSheetId="6">มีค53!$1:$2</definedName>
    <definedName name="_xlnm.Print_Titles" localSheetId="7">เมย53!$1:$2</definedName>
    <definedName name="_xlnm.Print_Titles" localSheetId="13">รวมตคถึงสค!$3:$4</definedName>
    <definedName name="_xlnm.Print_Titles" localSheetId="11">สค53!$4:$6</definedName>
  </definedNames>
  <calcPr calcId="124519"/>
</workbook>
</file>

<file path=xl/calcChain.xml><?xml version="1.0" encoding="utf-8"?>
<calcChain xmlns="http://schemas.openxmlformats.org/spreadsheetml/2006/main">
  <c r="E113" i="33"/>
  <c r="D113"/>
  <c r="D112"/>
  <c r="D111"/>
  <c r="D104"/>
  <c r="D103"/>
  <c r="D102"/>
  <c r="D101"/>
  <c r="D100"/>
  <c r="D99"/>
  <c r="D98"/>
  <c r="D97"/>
  <c r="D96"/>
  <c r="D90"/>
  <c r="D89"/>
  <c r="D87"/>
  <c r="D76"/>
  <c r="E71"/>
  <c r="D71"/>
  <c r="D69"/>
  <c r="D68"/>
  <c r="D61"/>
  <c r="D56"/>
  <c r="D55"/>
  <c r="E54"/>
  <c r="D54"/>
  <c r="E53"/>
  <c r="D53"/>
  <c r="D52"/>
  <c r="D50"/>
  <c r="D48"/>
  <c r="D46"/>
  <c r="D44"/>
  <c r="D43"/>
  <c r="D42"/>
  <c r="D36"/>
  <c r="D35"/>
  <c r="D34"/>
  <c r="D33"/>
  <c r="D32"/>
  <c r="D31"/>
  <c r="D30"/>
  <c r="F29"/>
  <c r="D29"/>
  <c r="D28"/>
  <c r="D26"/>
  <c r="D25"/>
  <c r="D23"/>
  <c r="D22"/>
  <c r="D21"/>
  <c r="D19"/>
  <c r="D17"/>
  <c r="E16"/>
  <c r="D16"/>
  <c r="D15"/>
  <c r="D14"/>
  <c r="D13"/>
  <c r="D12"/>
  <c r="D29" i="28"/>
  <c r="D31"/>
  <c r="D32"/>
  <c r="D33"/>
  <c r="D34"/>
  <c r="D109"/>
  <c r="D108"/>
  <c r="D94"/>
  <c r="D95"/>
  <c r="D96"/>
  <c r="D97"/>
  <c r="D98"/>
  <c r="D99"/>
  <c r="D100"/>
  <c r="D101"/>
  <c r="D93"/>
  <c r="D87"/>
  <c r="D86"/>
  <c r="D84"/>
  <c r="D73"/>
  <c r="D66"/>
  <c r="D65"/>
  <c r="D58"/>
  <c r="D53"/>
  <c r="D52"/>
  <c r="D48"/>
  <c r="D49"/>
  <c r="D47"/>
  <c r="D45"/>
  <c r="D43"/>
  <c r="D40"/>
  <c r="D41"/>
  <c r="D39"/>
  <c r="D27"/>
  <c r="D28"/>
  <c r="D26"/>
  <c r="D24"/>
  <c r="D23"/>
  <c r="D20"/>
  <c r="D21"/>
  <c r="D19"/>
  <c r="D17"/>
  <c r="D15"/>
  <c r="D11"/>
  <c r="D12"/>
  <c r="D13"/>
  <c r="E110"/>
  <c r="D110"/>
  <c r="E68"/>
  <c r="D68"/>
  <c r="E51"/>
  <c r="D51"/>
  <c r="E50"/>
  <c r="D50"/>
  <c r="E14"/>
  <c r="D14"/>
  <c r="D10"/>
  <c r="AB27"/>
  <c r="E113" i="32"/>
  <c r="D113"/>
  <c r="D112"/>
  <c r="D111"/>
  <c r="D104"/>
  <c r="D103"/>
  <c r="D102"/>
  <c r="D101"/>
  <c r="D100"/>
  <c r="D99"/>
  <c r="D98"/>
  <c r="D97"/>
  <c r="D96"/>
  <c r="D90"/>
  <c r="D89"/>
  <c r="D87"/>
  <c r="D76"/>
  <c r="E71"/>
  <c r="D71"/>
  <c r="D69"/>
  <c r="D68"/>
  <c r="D61"/>
  <c r="D56"/>
  <c r="D55"/>
  <c r="E54"/>
  <c r="D54"/>
  <c r="E53"/>
  <c r="D53"/>
  <c r="D52"/>
  <c r="D50"/>
  <c r="D48"/>
  <c r="D46"/>
  <c r="D44"/>
  <c r="D43"/>
  <c r="D42"/>
  <c r="D36"/>
  <c r="D35"/>
  <c r="D34"/>
  <c r="D33"/>
  <c r="D32"/>
  <c r="D31"/>
  <c r="D30"/>
  <c r="F29"/>
  <c r="D29"/>
  <c r="D28"/>
  <c r="D26"/>
  <c r="D25"/>
  <c r="D23"/>
  <c r="D22"/>
  <c r="D21"/>
  <c r="D19"/>
  <c r="D17"/>
  <c r="E16"/>
  <c r="D16"/>
  <c r="D15"/>
  <c r="D14"/>
  <c r="D13"/>
  <c r="D12"/>
  <c r="B18" i="31"/>
  <c r="C18"/>
  <c r="D18"/>
  <c r="C19" s="1"/>
  <c r="E18"/>
  <c r="F18"/>
  <c r="G18"/>
  <c r="F19" s="1"/>
  <c r="H18"/>
  <c r="I18"/>
  <c r="J18"/>
  <c r="H19" s="1"/>
  <c r="K18"/>
  <c r="L18"/>
  <c r="M18"/>
  <c r="K19" s="1"/>
  <c r="N18"/>
  <c r="O18"/>
  <c r="P18"/>
  <c r="N19" s="1"/>
  <c r="D19" i="30"/>
  <c r="F27" i="28"/>
  <c r="H27"/>
  <c r="J27"/>
  <c r="L27"/>
  <c r="N27"/>
  <c r="P27"/>
  <c r="R27"/>
  <c r="V27"/>
  <c r="X27"/>
  <c r="Z27"/>
  <c r="F30"/>
  <c r="H30"/>
  <c r="J30"/>
  <c r="L30"/>
  <c r="D30" s="1"/>
  <c r="N30"/>
  <c r="P30"/>
  <c r="R30"/>
  <c r="V30"/>
  <c r="D12" i="30"/>
  <c r="D13"/>
  <c r="D14"/>
  <c r="D15"/>
  <c r="D16"/>
  <c r="E16"/>
  <c r="D17"/>
  <c r="D21"/>
  <c r="D22"/>
  <c r="D23"/>
  <c r="D25"/>
  <c r="D26"/>
  <c r="D28"/>
  <c r="F29"/>
  <c r="D29"/>
  <c r="D30"/>
  <c r="D31"/>
  <c r="D32"/>
  <c r="D33"/>
  <c r="D34"/>
  <c r="D35"/>
  <c r="D36"/>
  <c r="D42"/>
  <c r="D43"/>
  <c r="D44"/>
  <c r="D46"/>
  <c r="D48"/>
  <c r="D50"/>
  <c r="D52"/>
  <c r="D53"/>
  <c r="E53"/>
  <c r="D54"/>
  <c r="E54"/>
  <c r="D55"/>
  <c r="D56"/>
  <c r="D61"/>
  <c r="D68"/>
  <c r="D69"/>
  <c r="D71"/>
  <c r="E71"/>
  <c r="D76"/>
  <c r="D87"/>
  <c r="D89"/>
  <c r="D90"/>
  <c r="D96"/>
  <c r="D97"/>
  <c r="D98"/>
  <c r="D99"/>
  <c r="D100"/>
  <c r="D101"/>
  <c r="D102"/>
  <c r="D103"/>
  <c r="D104"/>
  <c r="D111"/>
  <c r="D112"/>
  <c r="D113"/>
  <c r="E113"/>
  <c r="D12" i="29"/>
  <c r="D13"/>
  <c r="D14"/>
  <c r="D15"/>
  <c r="D16"/>
  <c r="E16"/>
  <c r="D17"/>
  <c r="D19"/>
  <c r="D21"/>
  <c r="D22"/>
  <c r="D23"/>
  <c r="D25"/>
  <c r="D26"/>
  <c r="D28"/>
  <c r="F29"/>
  <c r="D29"/>
  <c r="D30"/>
  <c r="D31"/>
  <c r="D32"/>
  <c r="D33"/>
  <c r="D34"/>
  <c r="D35"/>
  <c r="D36"/>
  <c r="D42"/>
  <c r="D43"/>
  <c r="D44"/>
  <c r="D46"/>
  <c r="D48"/>
  <c r="D50"/>
  <c r="D52"/>
  <c r="D53"/>
  <c r="E53"/>
  <c r="D54"/>
  <c r="E54"/>
  <c r="D55"/>
  <c r="D56"/>
  <c r="D61"/>
  <c r="D68"/>
  <c r="D69"/>
  <c r="D71"/>
  <c r="E71"/>
  <c r="D76"/>
  <c r="D87"/>
  <c r="D89"/>
  <c r="D90"/>
  <c r="D96"/>
  <c r="D97"/>
  <c r="D98"/>
  <c r="D99"/>
  <c r="D100"/>
  <c r="D101"/>
  <c r="D102"/>
  <c r="D103"/>
  <c r="D104"/>
  <c r="D111"/>
  <c r="D112"/>
  <c r="D113"/>
  <c r="E113"/>
  <c r="D13" i="18"/>
  <c r="D9"/>
  <c r="D10"/>
  <c r="D11"/>
  <c r="D8"/>
  <c r="F28" i="26"/>
  <c r="F25"/>
  <c r="D108"/>
  <c r="D107"/>
  <c r="D93"/>
  <c r="D94"/>
  <c r="D95"/>
  <c r="D96"/>
  <c r="D97"/>
  <c r="D98"/>
  <c r="D99"/>
  <c r="D100"/>
  <c r="D92"/>
  <c r="D86"/>
  <c r="D85"/>
  <c r="D83"/>
  <c r="D72"/>
  <c r="D65"/>
  <c r="D64"/>
  <c r="D57"/>
  <c r="D52"/>
  <c r="D51"/>
  <c r="D48"/>
  <c r="D46"/>
  <c r="D44"/>
  <c r="D42"/>
  <c r="D39"/>
  <c r="D40"/>
  <c r="D38"/>
  <c r="F25" i="18"/>
  <c r="F25" i="19"/>
  <c r="F25" i="20"/>
  <c r="F25" i="21"/>
  <c r="F25" i="22"/>
  <c r="F25" i="23"/>
  <c r="F25" i="24"/>
  <c r="D25" i="26"/>
  <c r="D26"/>
  <c r="D27"/>
  <c r="F28" i="18"/>
  <c r="F28" i="19"/>
  <c r="F28" i="20"/>
  <c r="F28" i="21"/>
  <c r="F28" i="22"/>
  <c r="F28" i="23"/>
  <c r="F28" i="24"/>
  <c r="D28" i="26"/>
  <c r="D29"/>
  <c r="D30"/>
  <c r="D31"/>
  <c r="D32"/>
  <c r="D24"/>
  <c r="D22"/>
  <c r="D21"/>
  <c r="D18"/>
  <c r="D19"/>
  <c r="D17"/>
  <c r="D15"/>
  <c r="D13"/>
  <c r="E109" i="18"/>
  <c r="E109" i="20" s="1"/>
  <c r="D109" i="18"/>
  <c r="D109" i="26" s="1"/>
  <c r="E67"/>
  <c r="D67" i="18"/>
  <c r="D67" i="26" s="1"/>
  <c r="E50" i="18"/>
  <c r="E50" i="24" s="1"/>
  <c r="D50" i="18"/>
  <c r="D50" i="26" s="1"/>
  <c r="E49" i="18"/>
  <c r="E49" i="25" s="1"/>
  <c r="D49" i="18"/>
  <c r="D49" i="26" s="1"/>
  <c r="E12" i="18"/>
  <c r="E12" i="24" s="1"/>
  <c r="D12" i="26"/>
  <c r="D9"/>
  <c r="D10"/>
  <c r="D11"/>
  <c r="D8"/>
  <c r="D108" i="25"/>
  <c r="D107"/>
  <c r="D93"/>
  <c r="D94"/>
  <c r="D95"/>
  <c r="D96"/>
  <c r="D97"/>
  <c r="D98"/>
  <c r="D99"/>
  <c r="D100"/>
  <c r="D92"/>
  <c r="D86"/>
  <c r="D85"/>
  <c r="D83"/>
  <c r="D72"/>
  <c r="D65"/>
  <c r="D64"/>
  <c r="D57"/>
  <c r="D51"/>
  <c r="D48"/>
  <c r="D46"/>
  <c r="D44"/>
  <c r="D42"/>
  <c r="D39"/>
  <c r="D40"/>
  <c r="D38"/>
  <c r="D25"/>
  <c r="D26"/>
  <c r="D27"/>
  <c r="D28"/>
  <c r="D29"/>
  <c r="D30"/>
  <c r="D31"/>
  <c r="D32"/>
  <c r="D24"/>
  <c r="D22"/>
  <c r="D21"/>
  <c r="D19"/>
  <c r="D18"/>
  <c r="D17"/>
  <c r="D15"/>
  <c r="D13"/>
  <c r="D109"/>
  <c r="E67"/>
  <c r="D12"/>
  <c r="D9"/>
  <c r="D10"/>
  <c r="D11"/>
  <c r="D8"/>
  <c r="D52"/>
  <c r="E67" i="24"/>
  <c r="D108"/>
  <c r="D107"/>
  <c r="D93"/>
  <c r="D94"/>
  <c r="D95"/>
  <c r="D96"/>
  <c r="D97"/>
  <c r="D98"/>
  <c r="D99"/>
  <c r="D100"/>
  <c r="D92"/>
  <c r="D86"/>
  <c r="D85"/>
  <c r="D83"/>
  <c r="D72"/>
  <c r="D65"/>
  <c r="D64"/>
  <c r="D57"/>
  <c r="D52"/>
  <c r="D51"/>
  <c r="D48"/>
  <c r="D46"/>
  <c r="D44"/>
  <c r="D42"/>
  <c r="D39"/>
  <c r="D40"/>
  <c r="D38"/>
  <c r="D25"/>
  <c r="D26"/>
  <c r="D27"/>
  <c r="D28"/>
  <c r="D29"/>
  <c r="D30"/>
  <c r="D31"/>
  <c r="D32"/>
  <c r="D24"/>
  <c r="D22"/>
  <c r="D21"/>
  <c r="D18"/>
  <c r="D19"/>
  <c r="D17"/>
  <c r="D15"/>
  <c r="D13"/>
  <c r="D50"/>
  <c r="D12"/>
  <c r="D9"/>
  <c r="D10"/>
  <c r="D11"/>
  <c r="D8"/>
  <c r="D108" i="23"/>
  <c r="D107"/>
  <c r="D93"/>
  <c r="D94"/>
  <c r="D95"/>
  <c r="D96"/>
  <c r="D97"/>
  <c r="D98"/>
  <c r="D99"/>
  <c r="D100"/>
  <c r="D92"/>
  <c r="D86"/>
  <c r="D85"/>
  <c r="D83"/>
  <c r="D72"/>
  <c r="D67"/>
  <c r="D65"/>
  <c r="D64"/>
  <c r="D57"/>
  <c r="D52"/>
  <c r="D51"/>
  <c r="D48"/>
  <c r="D46"/>
  <c r="D44"/>
  <c r="D42"/>
  <c r="D39"/>
  <c r="D40"/>
  <c r="D38"/>
  <c r="D25"/>
  <c r="D26"/>
  <c r="D27"/>
  <c r="D28"/>
  <c r="D29"/>
  <c r="D30"/>
  <c r="D31"/>
  <c r="D32"/>
  <c r="D24"/>
  <c r="D22"/>
  <c r="D21"/>
  <c r="D18"/>
  <c r="D19"/>
  <c r="D17"/>
  <c r="D15"/>
  <c r="D13"/>
  <c r="E109"/>
  <c r="D109"/>
  <c r="D50"/>
  <c r="D12"/>
  <c r="D9"/>
  <c r="D10"/>
  <c r="D11"/>
  <c r="D8"/>
  <c r="D108" i="22"/>
  <c r="D107"/>
  <c r="D93"/>
  <c r="D94"/>
  <c r="D95"/>
  <c r="D96"/>
  <c r="D97"/>
  <c r="D98"/>
  <c r="D99"/>
  <c r="D100"/>
  <c r="D92"/>
  <c r="D86"/>
  <c r="D85"/>
  <c r="D83"/>
  <c r="D72"/>
  <c r="D67"/>
  <c r="D65"/>
  <c r="D64"/>
  <c r="D57"/>
  <c r="D52"/>
  <c r="D51"/>
  <c r="D48"/>
  <c r="D46"/>
  <c r="D44"/>
  <c r="D42"/>
  <c r="D39"/>
  <c r="D40"/>
  <c r="D38"/>
  <c r="D25"/>
  <c r="D26"/>
  <c r="D27"/>
  <c r="D28"/>
  <c r="D29"/>
  <c r="D30"/>
  <c r="D31"/>
  <c r="D32"/>
  <c r="D24"/>
  <c r="D22"/>
  <c r="D21"/>
  <c r="D19"/>
  <c r="D18"/>
  <c r="D17"/>
  <c r="D15"/>
  <c r="D13"/>
  <c r="E109"/>
  <c r="D109"/>
  <c r="D50"/>
  <c r="D12"/>
  <c r="D9"/>
  <c r="D10"/>
  <c r="D11"/>
  <c r="D8"/>
  <c r="D108" i="21"/>
  <c r="D107"/>
  <c r="D93"/>
  <c r="D94"/>
  <c r="D95"/>
  <c r="D96"/>
  <c r="D97"/>
  <c r="D98"/>
  <c r="D99"/>
  <c r="D100"/>
  <c r="D92"/>
  <c r="D86"/>
  <c r="D85"/>
  <c r="D83"/>
  <c r="D72"/>
  <c r="D67"/>
  <c r="D65"/>
  <c r="D64"/>
  <c r="D57"/>
  <c r="D51"/>
  <c r="D48"/>
  <c r="D46"/>
  <c r="D44"/>
  <c r="D42"/>
  <c r="D40"/>
  <c r="D52"/>
  <c r="D39"/>
  <c r="D38"/>
  <c r="D32"/>
  <c r="D25"/>
  <c r="D26"/>
  <c r="D27"/>
  <c r="D28"/>
  <c r="D29"/>
  <c r="D30"/>
  <c r="D31"/>
  <c r="D24"/>
  <c r="D22"/>
  <c r="D21"/>
  <c r="D18"/>
  <c r="D19"/>
  <c r="D17"/>
  <c r="D15"/>
  <c r="D13"/>
  <c r="D109"/>
  <c r="D50"/>
  <c r="D12"/>
  <c r="D9"/>
  <c r="D10"/>
  <c r="D11"/>
  <c r="D8"/>
  <c r="D8" i="19"/>
  <c r="D17"/>
  <c r="D108" i="20"/>
  <c r="D107"/>
  <c r="D93"/>
  <c r="D94"/>
  <c r="D95"/>
  <c r="D96"/>
  <c r="D97"/>
  <c r="D98"/>
  <c r="D99"/>
  <c r="D100"/>
  <c r="D92"/>
  <c r="D86"/>
  <c r="D85"/>
  <c r="D83"/>
  <c r="D72"/>
  <c r="D67"/>
  <c r="D65"/>
  <c r="D64"/>
  <c r="D57"/>
  <c r="D52"/>
  <c r="D51"/>
  <c r="D48"/>
  <c r="D46"/>
  <c r="D44"/>
  <c r="D42"/>
  <c r="D39"/>
  <c r="D40"/>
  <c r="D38"/>
  <c r="D25"/>
  <c r="D26"/>
  <c r="D27"/>
  <c r="D28"/>
  <c r="D29"/>
  <c r="D30"/>
  <c r="D31"/>
  <c r="D32"/>
  <c r="D24"/>
  <c r="D22"/>
  <c r="D21"/>
  <c r="D18"/>
  <c r="D19"/>
  <c r="D17"/>
  <c r="D15"/>
  <c r="D13"/>
  <c r="D109"/>
  <c r="D50"/>
  <c r="D12"/>
  <c r="D9"/>
  <c r="D10"/>
  <c r="D11"/>
  <c r="D8"/>
  <c r="D92" i="18"/>
  <c r="D92" i="19"/>
  <c r="D109"/>
  <c r="D108"/>
  <c r="D107"/>
  <c r="D93"/>
  <c r="D94"/>
  <c r="D95"/>
  <c r="D96"/>
  <c r="D97"/>
  <c r="D98"/>
  <c r="D99"/>
  <c r="D100"/>
  <c r="D86"/>
  <c r="D85"/>
  <c r="D83"/>
  <c r="D72"/>
  <c r="D67"/>
  <c r="D65"/>
  <c r="D64"/>
  <c r="D57"/>
  <c r="D52"/>
  <c r="D51"/>
  <c r="D50"/>
  <c r="D48"/>
  <c r="D46"/>
  <c r="D44"/>
  <c r="D42"/>
  <c r="D39"/>
  <c r="D40"/>
  <c r="D38"/>
  <c r="D25"/>
  <c r="D26"/>
  <c r="D27"/>
  <c r="D28"/>
  <c r="D29"/>
  <c r="D30"/>
  <c r="D31"/>
  <c r="D32"/>
  <c r="D24"/>
  <c r="D22"/>
  <c r="D21"/>
  <c r="D18"/>
  <c r="D19"/>
  <c r="D15"/>
  <c r="D13"/>
  <c r="D12"/>
  <c r="D9"/>
  <c r="D10"/>
  <c r="D11"/>
  <c r="D15" i="18"/>
  <c r="D17"/>
  <c r="D18"/>
  <c r="D19"/>
  <c r="D21"/>
  <c r="D22"/>
  <c r="D24"/>
  <c r="D25"/>
  <c r="D26"/>
  <c r="D27"/>
  <c r="D28"/>
  <c r="D29"/>
  <c r="D30"/>
  <c r="D31"/>
  <c r="D32"/>
  <c r="D38"/>
  <c r="D39"/>
  <c r="D40"/>
  <c r="D42"/>
  <c r="D44"/>
  <c r="D46"/>
  <c r="D48"/>
  <c r="D51"/>
  <c r="D52"/>
  <c r="D64"/>
  <c r="D65"/>
  <c r="D72"/>
  <c r="D83"/>
  <c r="D85"/>
  <c r="D86"/>
  <c r="D93"/>
  <c r="D94"/>
  <c r="D95"/>
  <c r="D96"/>
  <c r="D97"/>
  <c r="D98"/>
  <c r="D99"/>
  <c r="D100"/>
  <c r="D107"/>
  <c r="D108"/>
  <c r="D12" i="17"/>
  <c r="D13"/>
  <c r="D14"/>
  <c r="D15"/>
  <c r="D16"/>
  <c r="E16"/>
  <c r="D18"/>
  <c r="E18"/>
  <c r="D20"/>
  <c r="D21"/>
  <c r="D23"/>
  <c r="D24"/>
  <c r="D25"/>
  <c r="D26"/>
  <c r="F27"/>
  <c r="D27"/>
  <c r="D28"/>
  <c r="F29"/>
  <c r="D29"/>
  <c r="D30"/>
  <c r="D31"/>
  <c r="F32"/>
  <c r="D32"/>
  <c r="D33"/>
  <c r="D34"/>
  <c r="D35"/>
  <c r="D36"/>
  <c r="D40"/>
  <c r="D41"/>
  <c r="D44"/>
  <c r="D45"/>
  <c r="D46"/>
  <c r="D47"/>
  <c r="D48"/>
  <c r="D49"/>
  <c r="D52"/>
  <c r="D53"/>
  <c r="D54"/>
  <c r="D55"/>
  <c r="D56"/>
  <c r="D57"/>
  <c r="D58"/>
  <c r="D59"/>
  <c r="D60"/>
  <c r="E60"/>
  <c r="D61"/>
  <c r="D62"/>
  <c r="E62"/>
  <c r="D63"/>
  <c r="D64"/>
  <c r="D65"/>
  <c r="D66"/>
  <c r="D70"/>
  <c r="D72"/>
  <c r="D73"/>
  <c r="D74"/>
  <c r="D75"/>
  <c r="D76"/>
  <c r="D77"/>
  <c r="D92"/>
  <c r="E92"/>
  <c r="D93"/>
  <c r="D94"/>
  <c r="D95"/>
  <c r="D96"/>
  <c r="D97"/>
  <c r="D98"/>
  <c r="D99"/>
  <c r="D100"/>
  <c r="D101"/>
  <c r="E101"/>
  <c r="D104"/>
  <c r="E104"/>
  <c r="D106"/>
  <c r="E106"/>
  <c r="D49" i="21" l="1"/>
  <c r="D49" i="22"/>
  <c r="D67" i="25"/>
  <c r="D109" i="24"/>
  <c r="D49" i="19"/>
  <c r="E109" i="21"/>
  <c r="D49" i="24"/>
  <c r="D50" i="25"/>
  <c r="E109"/>
  <c r="E109" i="19"/>
  <c r="D49" i="20"/>
  <c r="D49" i="23"/>
  <c r="E109" i="24"/>
  <c r="D67"/>
  <c r="D49" i="25"/>
  <c r="E12" i="19"/>
  <c r="E12" i="20"/>
  <c r="E49" i="22"/>
  <c r="E12" i="25"/>
  <c r="E50"/>
  <c r="E12" i="26"/>
  <c r="E49"/>
  <c r="E50"/>
  <c r="E50" i="20"/>
  <c r="E109" i="26"/>
  <c r="E49" i="19"/>
  <c r="E49" i="21"/>
  <c r="E49" i="23"/>
  <c r="E49" i="24"/>
  <c r="E50" i="19"/>
  <c r="E49" i="20"/>
  <c r="E12" i="21"/>
  <c r="E50"/>
  <c r="E12" i="22"/>
  <c r="E50"/>
  <c r="E12" i="23"/>
  <c r="E50"/>
  <c r="I19" i="31"/>
  <c r="L19"/>
  <c r="O19"/>
</calcChain>
</file>

<file path=xl/sharedStrings.xml><?xml version="1.0" encoding="utf-8"?>
<sst xmlns="http://schemas.openxmlformats.org/spreadsheetml/2006/main" count="2289" uniqueCount="270">
  <si>
    <t>หมายเหตุ</t>
  </si>
  <si>
    <t>0</t>
  </si>
  <si>
    <t xml:space="preserve">          - ขึ้นทะเบียนหางาน</t>
  </si>
  <si>
    <t xml:space="preserve">          - *บรรจุงาน</t>
  </si>
  <si>
    <t xml:space="preserve">                    - *สจจ.จัดหาให้</t>
  </si>
  <si>
    <t xml:space="preserve">                    - *ผู้ประกันตนหางานได้เอง</t>
  </si>
  <si>
    <t xml:space="preserve">         - *ส่งฝึกอบรมฝีมือแรงงาน </t>
  </si>
  <si>
    <t xml:space="preserve">                    - *เปลี่ยนอาชีพ</t>
  </si>
  <si>
    <t xml:space="preserve">                    - *เพิ่มทักษะ</t>
  </si>
  <si>
    <t xml:space="preserve">        - *ประกอบอาชีพอิสระ</t>
  </si>
  <si>
    <t>โครงการ / กิจกรรม</t>
  </si>
  <si>
    <t>แผน/ผลการปฏิบัติงาน</t>
  </si>
  <si>
    <t>งบประมาณ (บาท)</t>
  </si>
  <si>
    <t>เป้าหมาย ผลผลิตทั้งปี</t>
  </si>
  <si>
    <t>400  คน</t>
  </si>
  <si>
    <t>150  คน</t>
  </si>
  <si>
    <t>80  คน</t>
  </si>
  <si>
    <t>1  คน</t>
  </si>
  <si>
    <t>แบบรายงานผลการปฎิบัติงาน</t>
  </si>
  <si>
    <t>ผล/แผนงานโครงการประจำปี 2552 ของสำนักงานจัดหางานจังหวัดชุมพร</t>
  </si>
  <si>
    <t>ผลสะสม ต.ค.51 - ต.ค.51</t>
  </si>
  <si>
    <t>รวม  2  แผนงาน</t>
  </si>
  <si>
    <t>แผนงานพัฒนาและยกระดับมาตรฐานแรงงาน</t>
  </si>
  <si>
    <t xml:space="preserve">        -  *การบรรจุงาน</t>
  </si>
  <si>
    <t xml:space="preserve">   4.  โครงการส่งเสริมให้คนพิการมีงานทำ</t>
  </si>
  <si>
    <t xml:space="preserve">   5.  โครงการเคลื่อนย้ายแรงงานอย่างเป็นระบบ</t>
  </si>
  <si>
    <t xml:space="preserve">   6.  โครงการส่งเสริมมีงานทำแรงงานชุมชนบนพื้นที่สูง</t>
  </si>
  <si>
    <t xml:space="preserve">   7.  โครงการจัดหาแรงงานไทยทดแทนแรงงานต่างด้าว</t>
  </si>
  <si>
    <t xml:space="preserve">   8.  โครงการจัดหางานให้ผู้พ้นโทษ</t>
  </si>
  <si>
    <t xml:space="preserve">   2.  โครงการมีงานทำนำชุมชนเข้มแข็ง</t>
  </si>
  <si>
    <t xml:space="preserve">   9.  โครงการจัดหางานพิเศษให้นักเรียน  นักศึกษา</t>
  </si>
  <si>
    <t>แผนงานรักษาความสงบเรียบร้อยภายในประเทศ</t>
  </si>
  <si>
    <r>
      <t>กิจกรรมที่ 1</t>
    </r>
    <r>
      <rPr>
        <u/>
        <sz val="14"/>
        <rFont val="AngsanaUPC"/>
        <family val="1"/>
        <charset val="222"/>
      </rPr>
      <t xml:space="preserve"> พิจารณาการทำงานและจัดทำทะเบียนคนต่างด้าวที่ยื่นขอใบอนุญาตทำงาน</t>
    </r>
  </si>
  <si>
    <t xml:space="preserve">         - ออกใบอนุญาตทำงาน</t>
  </si>
  <si>
    <t xml:space="preserve">         - ต่ออายุใบอนุญาต</t>
  </si>
  <si>
    <t xml:space="preserve">         - เปลี่ยนแปลงสถานที่/ท้องที่การทำงาน/เปลี่ยนนายจ้าง/เพิ่มท้องที่</t>
  </si>
  <si>
    <t xml:space="preserve">         - ออกใบแทนอนุญาตทำงาน</t>
  </si>
  <si>
    <t xml:space="preserve">         - แจ้งเข้า</t>
  </si>
  <si>
    <t xml:space="preserve">         - แจ้งออก</t>
  </si>
  <si>
    <t xml:space="preserve">         - เก็บค่าธรรมเนียมใบอนุญาตทำงาน และค่าคำขอ</t>
  </si>
  <si>
    <t>15  คน</t>
  </si>
  <si>
    <t>30  คน</t>
  </si>
  <si>
    <t>100  คน</t>
  </si>
  <si>
    <t>2,000  คน</t>
  </si>
  <si>
    <t>5000  คน</t>
  </si>
  <si>
    <t>1,100  คน</t>
  </si>
  <si>
    <t>55  คน</t>
  </si>
  <si>
    <t>1  ศูนย์</t>
  </si>
  <si>
    <t>20  คน</t>
  </si>
  <si>
    <t>40  คน</t>
  </si>
  <si>
    <t>ประจำเดือนตุลาคม 2551</t>
  </si>
  <si>
    <t xml:space="preserve">   3.  ให้บริการจัดหางานและคุ้มครองคนหางานตลอด  24  ชม</t>
  </si>
  <si>
    <t>งบเพื่อการบริหาร</t>
  </si>
  <si>
    <t xml:space="preserve"> 10.  โครงการส่งเสริมคนพิการทำงานในหน่วยงานภาครัฐ</t>
  </si>
  <si>
    <t xml:space="preserve"> 12.  โครงการบริการจัดหางานแก่ผู้ประกันตนกรณีว่างงาน</t>
  </si>
  <si>
    <t xml:space="preserve"> 13.  โครงการนัดพบแรงงานย่อย</t>
  </si>
  <si>
    <t xml:space="preserve"> 14.  โครงการนัดพบแรงงานใหญ่</t>
  </si>
  <si>
    <t xml:space="preserve"> 15.  สร้างโอกาสการมีงานทำให้ผู้สำเร็จการศึกษาใหม่และประชาชนที่ว่างงาน</t>
  </si>
  <si>
    <t xml:space="preserve"> 16.  โครงการพัฒนาระบบบริการจัดหางานในประเทศ</t>
  </si>
  <si>
    <t xml:space="preserve"> 17.  โครงการอบรมแรงงานไทยเพื่อความมั่นคงในอาชีพ</t>
  </si>
  <si>
    <t xml:space="preserve"> 18.  โครงการยกระดับคุณภาพการจัดหางานสู่ความเป็นเลิศ</t>
  </si>
  <si>
    <t>สจจ.กำหนด</t>
  </si>
  <si>
    <t xml:space="preserve"> 1.  พิจารณาคำขอการจัดส่งคนหางานและพาลูกจ้างไปทำงาน/ฝึกงานต่างประเทศ</t>
  </si>
  <si>
    <t xml:space="preserve"> 2.  จัดส่งคนหางานไปทำงานต่างประเทศโดยรัฐ</t>
  </si>
  <si>
    <t xml:space="preserve"> 3.  รับแจ้งการเดินทางด้วยตนเองและเดินทางกลับไปทำงานต่างประเทศ</t>
  </si>
  <si>
    <t xml:space="preserve"> 5.  จัดหาแรงงานไทยที่เดินทางไปทำงานประเทศเกาหลีตามระบบการจ้างแรงงานฯ (EPS)</t>
  </si>
  <si>
    <t xml:space="preserve"> 6.  โครงการส่งเสริมการเรียนรู้เพื่อป้องกันและแก้ไขปัญหาเอดส์</t>
  </si>
  <si>
    <t xml:space="preserve"> 4.   ฝึกอบรมคนหางานก่อนตัดสินใจ เดินทางไปทำงานต่างประเทศ</t>
  </si>
  <si>
    <t xml:space="preserve"> งบเพื่อการบริหาร</t>
  </si>
  <si>
    <t xml:space="preserve"> 1.  แนะแนวอาชีพให้กับนักเรียน นักศึกษา และประชาชนทั่วไป</t>
  </si>
  <si>
    <t>5,000  คน</t>
  </si>
  <si>
    <t xml:space="preserve"> 2.  โครงการแนะแนวอาชีพระดับหมู่บ้าน</t>
  </si>
  <si>
    <t xml:space="preserve"> 3.  โครงการจัดวันแนะแนวอาชีพ</t>
  </si>
  <si>
    <t xml:space="preserve"> 4.  โครงการจัดวันมหกรรมอาชีพ</t>
  </si>
  <si>
    <t xml:space="preserve"> 5.  โครงการสร้างเครือข่ายการแนะแนวอาชีพ</t>
  </si>
  <si>
    <t xml:space="preserve"> 6.  แนะแนวอาชีพในชุมชน</t>
  </si>
  <si>
    <t xml:space="preserve"> 7.  แนะแนวอาชีพให้เยาวชนในสถานพินิจฯ</t>
  </si>
  <si>
    <t xml:space="preserve"> 8.  โครงการส่งเสริมการมีงานทำให้ทหารกองประจำการ</t>
  </si>
  <si>
    <t xml:space="preserve"> 9.  โครงการส่งเสริมการรับงานไปทำที่บ้าน</t>
  </si>
  <si>
    <t xml:space="preserve"> 10.  โครงการส่งเสริมการมีงานทำเพื่อผู้สูงอายุ</t>
  </si>
  <si>
    <t xml:space="preserve"> 11.  โครงการสร้างอาชีพใหม่ให้คนว่างงาน</t>
  </si>
  <si>
    <t xml:space="preserve"> 12.  ให้บริการแนะแนวอาชีพแก่ผู้ประกันตนกรณีว่างงาน</t>
  </si>
  <si>
    <t>74  คน</t>
  </si>
  <si>
    <t xml:space="preserve"> 13.  ศูนย์ข้อมูลอาชีพ</t>
  </si>
  <si>
    <t xml:space="preserve"> 14.  สร้างนักแนะแนวอาชีพสำหรับให้บริการผู้ประกันตนกรณีว่างงาน</t>
  </si>
  <si>
    <t xml:space="preserve"> 15.  แนะแนวอาชีพเพื่อเพิ่มประสิทธิภาพการบรรจุงาน</t>
  </si>
  <si>
    <t xml:space="preserve"> 1.  โครงการเผยแพร่ความรู้ความเข้าใจในการเดินทางไปทำงานต่างประเทศ</t>
  </si>
  <si>
    <t>4,050 คน</t>
  </si>
  <si>
    <t xml:space="preserve"> 2.  โครงการเคาะประตูบ้านเพื่อป้องกันปัญหาการหลอกลวงคนหางาน</t>
  </si>
  <si>
    <t xml:space="preserve"> 3.  โครงการป้องกันและปราบปรามหลอกลวงคนหางานฯ</t>
  </si>
  <si>
    <t xml:space="preserve"> 4.  โครงการเครือข่ายชุมชนร่วมรณรงค์ป้องกันและการลักลอบไปทำงานต่างประเทศ</t>
  </si>
  <si>
    <t>300  คน</t>
  </si>
  <si>
    <t xml:space="preserve"> 5.  รับเรื่องร้องทุกข์</t>
  </si>
  <si>
    <t xml:space="preserve"> 6.  ดำเนินคดีผู้กระทำผิดกฎหมายจัดหางาน</t>
  </si>
  <si>
    <t xml:space="preserve"> 7.  โครงการอบรมความรู้ทางกฎหมายแก่ผู้นำท้องถิ่น</t>
  </si>
  <si>
    <t xml:space="preserve"> 8.  อบรมความรู้ทางกฎหมายแก่นายจ้าง</t>
  </si>
  <si>
    <t xml:space="preserve"> 1.  พัฒนาข้อมูลข่าวสารตลาดแรงงาน</t>
  </si>
  <si>
    <t xml:space="preserve"> 2.  จัดทำทะเบียนกำลังแรงงาน</t>
  </si>
  <si>
    <t xml:space="preserve"> 3.  โครงการจัดทำทะเบียนกำลังแรงงาน  (ศูนย์ตลาด)</t>
  </si>
  <si>
    <t xml:space="preserve"> 4.  โครงการขยายเครือข่ายข้อมูลข่าวสารตลาดแรงงานสู่ตำบลหมู่บ้าน</t>
  </si>
  <si>
    <t xml:space="preserve"> 5.  โครงการขยายเครือข่ายข้อมูลข่าวสารตลาดแรงงาน  (ศูนย์ตลาดฯ)</t>
  </si>
  <si>
    <t xml:space="preserve"> 1.  พิจารณาการทำงานของคนต่างด้าว</t>
  </si>
  <si>
    <t>รวมต่างด้าวถูกกฎหมาย</t>
  </si>
  <si>
    <t>และต่างด้าว 3 สัญชาติ</t>
  </si>
  <si>
    <t xml:space="preserve"> 1.  โครงการตรวจสอบการทำงานของคนต่างด้าวและสถานประกอบการ</t>
  </si>
  <si>
    <t>5,000 คน/800 แห่ง</t>
  </si>
  <si>
    <t>426  คน</t>
  </si>
  <si>
    <t>450  คน/12 ครั้ง</t>
  </si>
  <si>
    <t xml:space="preserve"> 2. โครงการจัดทำทะเบียนคนต่างด้าวที่ขออนุญาตทำงาน</t>
  </si>
  <si>
    <t>6,700  คน/ครั้ง</t>
  </si>
  <si>
    <t>7,700 คน/ครั้ง</t>
  </si>
  <si>
    <t xml:space="preserve">          </t>
  </si>
  <si>
    <t xml:space="preserve">   *  ตรวจสอบปราบปรามจับกุมและดำเนินคดีคนต่างด้าวลักลอบทำงานโดยไม่ได้รับอนุญาต</t>
  </si>
  <si>
    <t xml:space="preserve">         - นายจ้าง/สถานประกอบการ</t>
  </si>
  <si>
    <r>
      <t>ผลผลิตที่  1</t>
    </r>
    <r>
      <rPr>
        <u/>
        <sz val="15"/>
        <rFont val="AngsanaUPC"/>
        <family val="1"/>
        <charset val="222"/>
      </rPr>
      <t xml:space="preserve">  ประชาชนได้รับบริการส่งเสริมการมีงานทำ</t>
    </r>
  </si>
  <si>
    <r>
      <t>กิจกรรมที่ 1</t>
    </r>
    <r>
      <rPr>
        <u/>
        <sz val="15"/>
        <rFont val="AngsanaUPC"/>
        <family val="1"/>
        <charset val="222"/>
      </rPr>
      <t xml:space="preserve"> การให้บริการจัดหางานในประเทศ</t>
    </r>
  </si>
  <si>
    <r>
      <t xml:space="preserve">     </t>
    </r>
    <r>
      <rPr>
        <sz val="15"/>
        <rFont val="AngsanaUPC"/>
        <family val="1"/>
        <charset val="222"/>
      </rPr>
      <t xml:space="preserve">   -  *ตำแหน่งงานว่าง</t>
    </r>
  </si>
  <si>
    <r>
      <t>กิจกรรมที่  2</t>
    </r>
    <r>
      <rPr>
        <u/>
        <sz val="15"/>
        <rFont val="AngsanaUPC"/>
        <family val="1"/>
        <charset val="222"/>
      </rPr>
      <t xml:space="preserve">  การให้บริการจัดหางานต่างประเทศ</t>
    </r>
  </si>
  <si>
    <r>
      <t>กิจกรรมที่  3</t>
    </r>
    <r>
      <rPr>
        <u/>
        <sz val="15"/>
        <rFont val="AngsanaUPC"/>
        <family val="1"/>
        <charset val="222"/>
      </rPr>
      <t xml:space="preserve">  การให้บริการแนะแนวอาชีพ</t>
    </r>
  </si>
  <si>
    <r>
      <t>กิจกรรมที่  4</t>
    </r>
    <r>
      <rPr>
        <u/>
        <sz val="15"/>
        <rFont val="AngsanaUPC"/>
        <family val="1"/>
        <charset val="222"/>
      </rPr>
      <t xml:space="preserve">  การให้ความคุ้มครองคนหางานตามกฎหมายจัดหางานและคุ้มครอง</t>
    </r>
  </si>
  <si>
    <r>
      <t xml:space="preserve">                       </t>
    </r>
    <r>
      <rPr>
        <u/>
        <sz val="15"/>
        <rFont val="AngsanaUPC"/>
        <family val="1"/>
        <charset val="222"/>
      </rPr>
      <t>คนหางาน  พ.ศ. 2528</t>
    </r>
  </si>
  <si>
    <r>
      <t xml:space="preserve">กิจกรรมที่ 5 </t>
    </r>
    <r>
      <rPr>
        <u/>
        <sz val="15"/>
        <rFont val="Angsana New"/>
        <family val="1"/>
      </rPr>
      <t>การให้บริการข้อมูลข่าวสารตลาดแรงงาน</t>
    </r>
  </si>
  <si>
    <r>
      <t>ผลผลิตที่  1</t>
    </r>
    <r>
      <rPr>
        <u/>
        <sz val="15"/>
        <rFont val="AngsanaUPC"/>
        <family val="1"/>
        <charset val="222"/>
      </rPr>
      <t xml:space="preserve">  คนต่างด้าวได้รับอนุญาตทำงาน</t>
    </r>
  </si>
  <si>
    <r>
      <t>กิจกรรมที่ 2</t>
    </r>
    <r>
      <rPr>
        <u/>
        <sz val="15"/>
        <rFont val="AngsanaUPC"/>
        <family val="1"/>
        <charset val="222"/>
      </rPr>
      <t xml:space="preserve"> ตรวจสอบการทำงานของคนต่างด้าวและสถานประกอบการ</t>
    </r>
  </si>
  <si>
    <t>คน/ครั้ง</t>
  </si>
  <si>
    <t>คน</t>
  </si>
  <si>
    <t xml:space="preserve">        - *ผู้ลงทะเบียนสมัครงานใหม่ (รวมทุกิจกรรม)</t>
  </si>
  <si>
    <t xml:space="preserve">   1.  บริการจัดหางาน  ณ  สำนักงาน  </t>
  </si>
  <si>
    <t xml:space="preserve">        -  ผู้สมัครงานมาใช้บริการจัดหางาน (รวมทุกกิจกรรม)</t>
  </si>
  <si>
    <t xml:space="preserve">   9.  โครงการพัฒนาระบบบริการจัดหางานในประเทศ</t>
  </si>
  <si>
    <t>ผลสะสม ต.ค.52 - ต.ค.52</t>
  </si>
  <si>
    <t>ต.ค. 52</t>
  </si>
  <si>
    <t xml:space="preserve">   4.  โครงการเคลื่อนย้ายแรงงานอย่างเป็นระบบ</t>
  </si>
  <si>
    <t xml:space="preserve">   5.  โครงการส่งเสริมมีงานทำแรงงานชุมชนบนพื้นที่สูง</t>
  </si>
  <si>
    <t xml:space="preserve">   6.  โครงการจัดหาแรงงานไทยทดแทนแรงงานต่างด้าว</t>
  </si>
  <si>
    <t xml:space="preserve">   7.  โครงการจัดหางานให้ผู้พ้นโทษ</t>
  </si>
  <si>
    <t xml:space="preserve">   8.  โครงการจัดหางานพิเศษให้นักเรียน  นักศึกษา</t>
  </si>
  <si>
    <t>10.  โครงการอบรมแรงงานไทยเพื่อความมั่นคงในอาชีพ</t>
  </si>
  <si>
    <t>11.   โครงการยกระดับคุณภาพการจัดหางานสู่ความเป็นเลิศ</t>
  </si>
  <si>
    <t>12.  โครงการบริการจัดหางานแก่ผู้ประกันตนว่างงาน</t>
  </si>
  <si>
    <r>
      <t>กิจกรรมที่  2</t>
    </r>
    <r>
      <rPr>
        <u/>
        <sz val="15"/>
        <rFont val="AngsanaUPC"/>
        <family val="1"/>
        <charset val="222"/>
      </rPr>
      <t xml:space="preserve">  การให้บริการแนะแนวอาชีพ</t>
    </r>
  </si>
  <si>
    <r>
      <t xml:space="preserve"> 15.</t>
    </r>
    <r>
      <rPr>
        <sz val="14.5"/>
        <rFont val="AngsanaUPC"/>
        <family val="1"/>
        <charset val="222"/>
      </rPr>
      <t xml:space="preserve">  โครงการสร้างโอกาสมีงานทำให้ผู้สำเร็จการศึกษาใหม่และประชาชนที่ว่างงาน</t>
    </r>
  </si>
  <si>
    <r>
      <t>กิจกรรมที่  3</t>
    </r>
    <r>
      <rPr>
        <u/>
        <sz val="15"/>
        <rFont val="AngsanaUPC"/>
        <family val="1"/>
        <charset val="222"/>
      </rPr>
      <t xml:space="preserve">  การให้บริการข้อมูลข่าวสารตลาดแรงงาน</t>
    </r>
  </si>
  <si>
    <r>
      <t>ผลผลิตที่  1</t>
    </r>
    <r>
      <rPr>
        <u/>
        <sz val="15"/>
        <rFont val="AngsanaUPC"/>
        <family val="1"/>
        <charset val="222"/>
      </rPr>
      <t xml:space="preserve">  ประชาชนผู้มาขอบริการได้รับการส่งเสริมการมีงานทำ</t>
    </r>
  </si>
  <si>
    <r>
      <t>กิจกรรมที่  1</t>
    </r>
    <r>
      <rPr>
        <u/>
        <sz val="15"/>
        <rFont val="AngsanaUPC"/>
        <family val="1"/>
        <charset val="222"/>
      </rPr>
      <t xml:space="preserve">  การให้บริการจัดหางานและส่งเสริมการประกอบอาชีพผู้สูงอายุ</t>
    </r>
  </si>
  <si>
    <r>
      <t xml:space="preserve">                         </t>
    </r>
    <r>
      <rPr>
        <u/>
        <sz val="15"/>
        <rFont val="AngsanaUPC"/>
        <family val="1"/>
        <charset val="222"/>
      </rPr>
      <t>และคนพิการ</t>
    </r>
  </si>
  <si>
    <r>
      <t xml:space="preserve">กิจกรรมที่ 2  </t>
    </r>
    <r>
      <rPr>
        <u/>
        <sz val="15"/>
        <rFont val="Angsana New"/>
        <family val="1"/>
      </rPr>
      <t>การให้บริการจัดหางานต่างประเทศ</t>
    </r>
  </si>
  <si>
    <r>
      <t>กิจกรรมที่ 3</t>
    </r>
    <r>
      <rPr>
        <u/>
        <sz val="15"/>
        <rFont val="AngsanaUPC"/>
        <family val="1"/>
        <charset val="222"/>
      </rPr>
      <t xml:space="preserve">  การให้ความคุ้มครองคนหางานตามกฎหมายจัดหางานและ</t>
    </r>
  </si>
  <si>
    <r>
      <t xml:space="preserve">                        </t>
    </r>
    <r>
      <rPr>
        <u/>
        <sz val="15"/>
        <rFont val="AngsanaUPC"/>
        <family val="1"/>
        <charset val="222"/>
      </rPr>
      <t>คุ้มครองคนหางาน</t>
    </r>
  </si>
  <si>
    <r>
      <t>ผลผลิตที่  2</t>
    </r>
    <r>
      <rPr>
        <u/>
        <sz val="15"/>
        <rFont val="AngsanaUPC"/>
        <family val="1"/>
        <charset val="222"/>
      </rPr>
      <t xml:space="preserve">  คนต่างด้าวได้รับใบอนุญาตทำงาน</t>
    </r>
  </si>
  <si>
    <r>
      <t xml:space="preserve">กิจกรรมที่ 1 </t>
    </r>
    <r>
      <rPr>
        <u/>
        <sz val="15"/>
        <rFont val="AngsanaUPC"/>
        <family val="1"/>
        <charset val="222"/>
      </rPr>
      <t>พิจารณาคำขออนุญาตทำงานและจัดทำทะเบียนคนต่างด้าวที่ยื่นฯ</t>
    </r>
  </si>
  <si>
    <t xml:space="preserve">         -  พิจารณาการทำงานของคนต่างด้าว</t>
  </si>
  <si>
    <t xml:space="preserve">         -  นายจ้าง/สถานประกอบการ</t>
  </si>
  <si>
    <t xml:space="preserve">         -  ออกใบอนุญาตทำงาน</t>
  </si>
  <si>
    <t xml:space="preserve">         -  ต่ออายุใบอนุญาต</t>
  </si>
  <si>
    <t xml:space="preserve">         -  เปลี่ยนแปลงสถานที่/ท้องที่การทำงาน/เปลี่ยนนายจ้าง/เพิ่มท้องที่</t>
  </si>
  <si>
    <t xml:space="preserve">         -  ออกใบแทนอนุญาตทำงาน</t>
  </si>
  <si>
    <t xml:space="preserve">         -  แจ้งออก</t>
  </si>
  <si>
    <t xml:space="preserve">         -  เก็บค่าธรรมเนียมใบอนุญาตทำงาน และค่าคำขอ</t>
  </si>
  <si>
    <t>แผนงานฟื้นฟูและเสริมสร้างความเชื่อมั่นด้านเศรษฐกิจ</t>
  </si>
  <si>
    <r>
      <t>ผลผลิตที่  1</t>
    </r>
    <r>
      <rPr>
        <u/>
        <sz val="15"/>
        <rFont val="AngsanaUPC"/>
        <family val="1"/>
        <charset val="222"/>
      </rPr>
      <t xml:space="preserve">  ประชาชนและแรงงาน  ผู้ถูกเลิกจ้าง  ผู้ว่างงาน  ผู้จบการศึกษาใหม่ฯ</t>
    </r>
  </si>
  <si>
    <r>
      <t xml:space="preserve">กิจกรรมที่ 1 </t>
    </r>
    <r>
      <rPr>
        <u/>
        <sz val="15"/>
        <rFont val="AngsanaUPC"/>
        <family val="1"/>
        <charset val="222"/>
      </rPr>
      <t xml:space="preserve"> การให้บริการจัดหางานในประเทศ</t>
    </r>
  </si>
  <si>
    <t>1,000  คน</t>
  </si>
  <si>
    <t>450  คน</t>
  </si>
  <si>
    <t>1,500  คน</t>
  </si>
  <si>
    <t>70  คน</t>
  </si>
  <si>
    <t>320  คน</t>
  </si>
  <si>
    <t>1/20  คน</t>
  </si>
  <si>
    <t>15 คน</t>
  </si>
  <si>
    <t>2/40  คน</t>
  </si>
  <si>
    <t>4,050  คน</t>
  </si>
  <si>
    <t>210  คน</t>
  </si>
  <si>
    <t>4,000  คน</t>
  </si>
  <si>
    <t>1.  แนะแนวอาชีพให้กับนักเรียน  นักศึกษา  และประชาชนทั่วไป</t>
  </si>
  <si>
    <t>2.  โครงการแนะแนวอาชีพระดับหมู่บ้าน</t>
  </si>
  <si>
    <t>3.  โครงการจัดวันแนะแนวอาชีพ</t>
  </si>
  <si>
    <t>4.  โครงการจัดวันมหกรรมอาชีพ</t>
  </si>
  <si>
    <t>5.  โครงการสร้างเครือข่ายการแนะแนวอาชีพ</t>
  </si>
  <si>
    <t>6.   โครงการแนะแนวอาชีพในชุมชน</t>
  </si>
  <si>
    <t>7.   โครงการศูนย์ข้อมูลอาชีพ</t>
  </si>
  <si>
    <t>8.   โครงการแนะแนวอาชีพทางสถานีวิทยุกระจายเสียง</t>
  </si>
  <si>
    <t>9.   โครงการแนะแนวอาชีพให้เยาวชนในสถานพินิจและคุ้มครองเด็กและเยาวชน</t>
  </si>
  <si>
    <t xml:space="preserve">       สำนักงานคุมประพฤติ</t>
  </si>
  <si>
    <t>10.  โครงการส่งเสริมการมีงานทำให้ทหารกองประจำการ</t>
  </si>
  <si>
    <t>11.  โครงการส่งเสริมการรับงานไปทำที่บ้าน</t>
  </si>
  <si>
    <t>12.  โครงการสร้างอาชีพใหม่ให้คนว่างงาน</t>
  </si>
  <si>
    <t>13.   แนะแนวอาชีพแก่ผู้ประกันตนกรณีว่างงาน</t>
  </si>
  <si>
    <t>14.   โครงการแนะแนวอาชีพเพื่อเพิ่มประสิทธิภาพการบรรจุงน</t>
  </si>
  <si>
    <t>15.   โครงการสร้างอาชีพใหม่ให้ผู้รับผลกระทบจากภาวะวิกฤตเศรษฐกิจ</t>
  </si>
  <si>
    <r>
      <t xml:space="preserve">  </t>
    </r>
    <r>
      <rPr>
        <sz val="15"/>
        <rFont val="AngsanaUPC"/>
        <family val="1"/>
        <charset val="222"/>
      </rPr>
      <t xml:space="preserve"> 1.</t>
    </r>
    <r>
      <rPr>
        <sz val="15"/>
        <color indexed="9"/>
        <rFont val="AngsanaUPC"/>
        <family val="1"/>
        <charset val="222"/>
      </rPr>
      <t xml:space="preserve">  </t>
    </r>
    <r>
      <rPr>
        <sz val="15"/>
        <rFont val="AngsanaUPC"/>
        <family val="1"/>
        <charset val="222"/>
      </rPr>
      <t xml:space="preserve">บริการจัดหางาน  ณ  สำนักงาน  </t>
    </r>
  </si>
  <si>
    <t>1.  โครงการพัฒนาข้อมูลข่าวสารตลาดแรงงาน</t>
  </si>
  <si>
    <t>2.   โครงการจัดทำทะเบียนกำลังแรงงาน</t>
  </si>
  <si>
    <t>3.   โครงการขยายเครือข่ายข้อมูลข่าวสารตลาดแรงงานสู่ตำบล หมู่บ้าน</t>
  </si>
  <si>
    <t>1.  โครงการส่งเสริมให้คนพิการมีงานทำ</t>
  </si>
  <si>
    <r>
      <t xml:space="preserve">2.  </t>
    </r>
    <r>
      <rPr>
        <sz val="14"/>
        <rFont val="AngsanaUPC"/>
        <family val="1"/>
        <charset val="222"/>
      </rPr>
      <t xml:space="preserve"> โครงการส่งเสริมคนพิการทำงานในหน่วยงานภาครัฐ</t>
    </r>
  </si>
  <si>
    <t>4.   โครงการส่งเสริมการมีงานทำเพื่อผู้สูงอายุ</t>
  </si>
  <si>
    <r>
      <t xml:space="preserve">1.  </t>
    </r>
    <r>
      <rPr>
        <sz val="14"/>
        <rFont val="AngsanaUPC"/>
        <family val="1"/>
        <charset val="222"/>
      </rPr>
      <t>โครงการพิจารณาคำขอการจัดส่งคนหางานและพาลูกจ้างไปทำงาน/ฝึกงานต่างประเทศ</t>
    </r>
  </si>
  <si>
    <t>2.   จัดส่งคนหางานไปทำงานต่างประเทศโดยรัฐ</t>
  </si>
  <si>
    <t>3.   รับแจ้งการเดินทางด้วยตนเองและเดินทางไปทำงานต่างประเทศ</t>
  </si>
  <si>
    <t>4.   โครงการเตรียมความพร้อมให้กับแรงงานไทยเพื่อไปทำงานต่างประเทศ</t>
  </si>
  <si>
    <t xml:space="preserve">        แรงงานไทย</t>
  </si>
  <si>
    <t>7.   โครงการส่งเสริมการรักษาและขยายตลาดแรงงานไทยไปต่างประเทศ</t>
  </si>
  <si>
    <t>5.   โครงการพัฒนาศักยภาพคนหางานก่อนเดินทางตามความต้องการของตลาด</t>
  </si>
  <si>
    <t>6.   โครงการสินเชื่อเพื่อไปทำงานต่างประเทศ  (ค่าชดเชยส่วนต่างดอกเบี้ยฯ)</t>
  </si>
  <si>
    <t>8.    โครงการเพิ่มศักยภาพศูนย์อบรมคนหางานก่อนเดินทางไปทำงานต่างประเทศ</t>
  </si>
  <si>
    <t>10.   โครงการส่งเสริมการเรียนรู้เพื่อป้องกันและแก้ไขปัญหาเอดส์</t>
  </si>
  <si>
    <t>1.   โครงการเผยแพร่ความรู้ความเข้าใจในการเดินทางไปทำงานต่างประเทศ</t>
  </si>
  <si>
    <t>2.    โครงการเคาะประตูบ้านเพื่อป้องกันการลักลอบไปทำงานต่างประเทศ</t>
  </si>
  <si>
    <t>3.    โครงการป้องกันและปราบปรามหลอกลวงคนหางานฯ</t>
  </si>
  <si>
    <r>
      <t xml:space="preserve">4.  </t>
    </r>
    <r>
      <rPr>
        <sz val="14.5"/>
        <rFont val="AngsanaUPC"/>
        <family val="1"/>
        <charset val="222"/>
      </rPr>
      <t xml:space="preserve">  โครงการเครือข่ายชุมชนร่วมรณรงค์ป้องกันการลักลอบไปทำงานต่างประเทศ</t>
    </r>
  </si>
  <si>
    <t>5.    รับเรื่องร้องทุกข์</t>
  </si>
  <si>
    <t>6.    ร้องทุกข์กล่าวโทษผู้กระทำผิดกฎหมายจัดหางาน</t>
  </si>
  <si>
    <t>1.  โครงการจัดทำทะเบียนคนต่างด้าวที่ขออนุญาตทำงาน</t>
  </si>
  <si>
    <t>4,600  ครั้ง</t>
  </si>
  <si>
    <t>2.    โครงการตรวจเยี่ยมสถานประกอบการที่จ้างแรงงานต่างด้าวตาม  MOU</t>
  </si>
  <si>
    <t>3.     โครงการเพิ่มประสิทธิภาพการพิจารณาอนุญาตทำงานของแรงงานต่างด้าวฯ</t>
  </si>
  <si>
    <t>4.     โครงการให้คำแนะนำนายจ้าง/สถานประกอบการเกี่ยวกับการขออนุญาตฯ</t>
  </si>
  <si>
    <t>5.     โครงการติดตามผลการดำเนินการพิสูจน์สัญชาติแรงงานต่างด้าวฯ</t>
  </si>
  <si>
    <t>800  แห่ง</t>
  </si>
  <si>
    <t>60  คน</t>
  </si>
  <si>
    <r>
      <t xml:space="preserve">3.  </t>
    </r>
    <r>
      <rPr>
        <sz val="14"/>
        <rFont val="AngsanaUPC"/>
        <family val="1"/>
        <charset val="222"/>
      </rPr>
      <t xml:space="preserve"> โครงการสร้างโอกาสมีงานทำให้ผู้สูงอายุเพื่อเพิ่มศักยภาพการบรรจุงาน</t>
    </r>
  </si>
  <si>
    <t>ผลสะสม ต.ค.52-พ.ย.52</t>
  </si>
  <si>
    <t>พ.ย. 52</t>
  </si>
  <si>
    <t xml:space="preserve">        - *ผู้ลงทะเบียนสมัครงานใหม่ (รวมทุกกิจกรรม)</t>
  </si>
  <si>
    <t>ผลสะสม ต.ค.52-ธ.ค..52</t>
  </si>
  <si>
    <t>ธ.ค.52</t>
  </si>
  <si>
    <t>ผลสะสม ต.ค.52-ม.ค.53</t>
  </si>
  <si>
    <t>ม.ค.53</t>
  </si>
  <si>
    <t>คน/แห่ง</t>
  </si>
  <si>
    <t>ผลสะสม ต.ค.52-ก.พ.53</t>
  </si>
  <si>
    <t>ผลสะสม ต.ค.52-มี.ค.53</t>
  </si>
  <si>
    <t>ผลสะสม ต.ค.52-เม.ย. 53</t>
  </si>
  <si>
    <t>ผลสะสม ต.ค.52-พ.ค. 53</t>
  </si>
  <si>
    <t>ผลสะสม ต.ค.52-มิ.ย. 53</t>
  </si>
  <si>
    <t>กิจกรรม/โครงการ/งาน</t>
  </si>
  <si>
    <t>รายงานผลการปฏิบัติงานประจำปีงบประมาณ 2553</t>
  </si>
  <si>
    <t>สำนักงานจัดหางานจังหวัดชุมพร</t>
  </si>
  <si>
    <t xml:space="preserve">       เป้าหมาย         ผลผลิตทั้งปี</t>
  </si>
  <si>
    <t>ผล/แผนงานโครงการประจำปี 2553 ของสำนักงานจัดหางานจังหวัดชุมพร</t>
  </si>
  <si>
    <t>ประจำเดือนกรกฎาคม 2553</t>
  </si>
  <si>
    <t>ผลสะสม ต.ค.52-ก.ค. 53</t>
  </si>
  <si>
    <t>ประจำเดือนสิงหาคม 2553</t>
  </si>
  <si>
    <t>ผลสะสม ต.ค.52-ส.ค. 53</t>
  </si>
  <si>
    <t>ปีงบประมาณ 2549</t>
  </si>
  <si>
    <t>ตำแหน่งงาน</t>
  </si>
  <si>
    <t>ผู้สมัครงาน</t>
  </si>
  <si>
    <t>บรรจุ</t>
  </si>
  <si>
    <t>ปีงบประมาณ 2550</t>
  </si>
  <si>
    <t>ปีงบประมาณ 2551</t>
  </si>
  <si>
    <t>ปีงบประมาณ 2552</t>
  </si>
  <si>
    <t>ปีงบประมาณ 2553</t>
  </si>
  <si>
    <t>เดือน</t>
  </si>
  <si>
    <t>ตุลาคม</t>
  </si>
  <si>
    <t>พฤศจิกายน</t>
  </si>
  <si>
    <t>ธันวาคม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</si>
  <si>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</si>
  <si>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</si>
  <si>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</si>
  <si>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</si>
  <si>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</si>
  <si>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</si>
  <si>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กรกฎาคม</t>
  </si>
  <si>
    <t>สิงหาคม</t>
  </si>
  <si>
    <t>กันยายน</t>
  </si>
  <si>
    <t>รวม</t>
  </si>
  <si>
    <t>ร้อยละ</t>
  </si>
  <si>
    <t>ผลการปฏิบัติงานการให้บริการจัดหางาน</t>
  </si>
  <si>
    <t xml:space="preserve">      ผลสะสม     ต.ค.52 -ส.ค.53</t>
  </si>
  <si>
    <t>ประจำเดือนกันยายน  2553</t>
  </si>
  <si>
    <t>ผลสะสม ต.ค.52-ก.ย. 53</t>
  </si>
</sst>
</file>

<file path=xl/styles.xml><?xml version="1.0" encoding="utf-8"?>
<styleSheet xmlns="http://schemas.openxmlformats.org/spreadsheetml/2006/main">
  <fonts count="46">
    <font>
      <sz val="10"/>
      <name val="Arial"/>
      <charset val="222"/>
    </font>
    <font>
      <sz val="16"/>
      <name val="Angsana New"/>
      <family val="1"/>
    </font>
    <font>
      <sz val="14"/>
      <name val="Cordia New"/>
      <family val="2"/>
    </font>
    <font>
      <b/>
      <sz val="14"/>
      <name val="AngsanaUPC"/>
      <family val="1"/>
      <charset val="222"/>
    </font>
    <font>
      <u/>
      <sz val="14"/>
      <name val="AngsanaUPC"/>
      <family val="1"/>
      <charset val="222"/>
    </font>
    <font>
      <b/>
      <u/>
      <sz val="14"/>
      <name val="AngsanaUPC"/>
      <family val="1"/>
      <charset val="222"/>
    </font>
    <font>
      <sz val="14"/>
      <name val="AngsanaUPC"/>
      <family val="1"/>
      <charset val="222"/>
    </font>
    <font>
      <sz val="14"/>
      <name val="Angsana New"/>
      <family val="1"/>
    </font>
    <font>
      <sz val="12"/>
      <name val="AngsanaUPC"/>
      <family val="1"/>
      <charset val="222"/>
    </font>
    <font>
      <sz val="8"/>
      <name val="Arial"/>
      <family val="2"/>
    </font>
    <font>
      <sz val="12"/>
      <name val="Angsana New"/>
      <family val="1"/>
    </font>
    <font>
      <b/>
      <sz val="15"/>
      <name val="Angsana New"/>
      <family val="1"/>
    </font>
    <font>
      <sz val="15"/>
      <name val="Angsana New"/>
      <family val="1"/>
    </font>
    <font>
      <b/>
      <sz val="15"/>
      <name val="AngsanaUPC"/>
      <family val="1"/>
      <charset val="222"/>
    </font>
    <font>
      <b/>
      <sz val="17"/>
      <name val="AngsanaUPC"/>
      <family val="1"/>
      <charset val="222"/>
    </font>
    <font>
      <sz val="17"/>
      <name val="Angsana New"/>
      <family val="1"/>
    </font>
    <font>
      <b/>
      <sz val="15"/>
      <name val="Cordia New"/>
      <family val="2"/>
    </font>
    <font>
      <sz val="15"/>
      <name val="AngsanaUPC"/>
      <family val="1"/>
      <charset val="222"/>
    </font>
    <font>
      <sz val="13.5"/>
      <name val="AngsanaUPC"/>
      <family val="1"/>
      <charset val="222"/>
    </font>
    <font>
      <sz val="10"/>
      <name val="Angsana New"/>
      <family val="1"/>
    </font>
    <font>
      <b/>
      <sz val="20"/>
      <name val="AngsanaUPC"/>
      <family val="1"/>
      <charset val="222"/>
    </font>
    <font>
      <sz val="13"/>
      <name val="Angsana New"/>
      <family val="1"/>
    </font>
    <font>
      <b/>
      <u/>
      <sz val="15"/>
      <name val="AngsanaUPC"/>
      <family val="1"/>
      <charset val="222"/>
    </font>
    <font>
      <u/>
      <sz val="15"/>
      <name val="AngsanaUPC"/>
      <family val="1"/>
      <charset val="222"/>
    </font>
    <font>
      <b/>
      <u/>
      <sz val="15"/>
      <name val="Angsana New"/>
      <family val="1"/>
    </font>
    <font>
      <u/>
      <sz val="15"/>
      <name val="Angsana New"/>
      <family val="1"/>
    </font>
    <font>
      <sz val="14.6"/>
      <name val="AngsanaUPC"/>
      <family val="1"/>
      <charset val="222"/>
    </font>
    <font>
      <sz val="15"/>
      <color indexed="9"/>
      <name val="AngsanaUPC"/>
      <family val="1"/>
      <charset val="222"/>
    </font>
    <font>
      <sz val="14.5"/>
      <name val="AngsanaUPC"/>
      <family val="1"/>
      <charset val="222"/>
    </font>
    <font>
      <sz val="16"/>
      <name val="AngsanaUPC"/>
      <family val="1"/>
      <charset val="222"/>
    </font>
    <font>
      <b/>
      <sz val="14"/>
      <name val="Angsana New"/>
      <family val="1"/>
    </font>
    <font>
      <b/>
      <sz val="12.5"/>
      <name val="Angsana New"/>
      <family val="1"/>
    </font>
    <font>
      <sz val="13.5"/>
      <name val="Angsana New"/>
      <family val="1"/>
    </font>
    <font>
      <sz val="15"/>
      <color indexed="9"/>
      <name val="Angsana New"/>
      <family val="1"/>
    </font>
    <font>
      <sz val="16"/>
      <color indexed="9"/>
      <name val="Angsana New"/>
      <family val="1"/>
    </font>
    <font>
      <sz val="14"/>
      <color indexed="9"/>
      <name val="Angsana New"/>
      <family val="1"/>
    </font>
    <font>
      <sz val="10"/>
      <color indexed="9"/>
      <name val="Angsana New"/>
      <family val="1"/>
    </font>
    <font>
      <b/>
      <sz val="13.5"/>
      <name val="Angsana New"/>
      <family val="1"/>
    </font>
    <font>
      <b/>
      <sz val="15"/>
      <color indexed="63"/>
      <name val="Angsana New"/>
      <family val="1"/>
    </font>
    <font>
      <sz val="15"/>
      <color indexed="63"/>
      <name val="Angsana New"/>
      <family val="1"/>
    </font>
    <font>
      <b/>
      <sz val="16"/>
      <name val="Angsana New"/>
      <family val="1"/>
    </font>
    <font>
      <sz val="14"/>
      <color indexed="63"/>
      <name val="Angsana New"/>
      <family val="1"/>
    </font>
    <font>
      <sz val="16"/>
      <color indexed="63"/>
      <name val="Angsana New"/>
      <family val="1"/>
    </font>
    <font>
      <b/>
      <sz val="13.5"/>
      <name val="Cordia New"/>
      <family val="2"/>
    </font>
    <font>
      <sz val="13.5"/>
      <color indexed="63"/>
      <name val="Angsana New"/>
      <family val="1"/>
    </font>
    <font>
      <b/>
      <sz val="13.5"/>
      <name val="AngsanaUPC"/>
      <family val="1"/>
      <charset val="22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2">
    <xf numFmtId="3" fontId="0" fillId="0" borderId="0"/>
    <xf numFmtId="3" fontId="2" fillId="0" borderId="0"/>
  </cellStyleXfs>
  <cellXfs count="543">
    <xf numFmtId="3" fontId="0" fillId="0" borderId="0" xfId="0"/>
    <xf numFmtId="3" fontId="1" fillId="0" borderId="0" xfId="0" applyFont="1"/>
    <xf numFmtId="3" fontId="5" fillId="0" borderId="1" xfId="1" applyFont="1" applyBorder="1"/>
    <xf numFmtId="3" fontId="6" fillId="0" borderId="1" xfId="1" applyFont="1" applyBorder="1"/>
    <xf numFmtId="49" fontId="6" fillId="0" borderId="1" xfId="1" applyNumberFormat="1" applyFont="1" applyBorder="1" applyAlignment="1">
      <alignment horizontal="center"/>
    </xf>
    <xf numFmtId="3" fontId="6" fillId="0" borderId="1" xfId="0" applyFont="1" applyBorder="1"/>
    <xf numFmtId="3" fontId="1" fillId="0" borderId="1" xfId="0" applyFont="1" applyBorder="1"/>
    <xf numFmtId="3" fontId="1" fillId="0" borderId="2" xfId="0" applyFont="1" applyBorder="1"/>
    <xf numFmtId="3" fontId="1" fillId="0" borderId="0" xfId="0" applyFont="1" applyBorder="1"/>
    <xf numFmtId="3" fontId="12" fillId="0" borderId="0" xfId="0" applyFont="1"/>
    <xf numFmtId="3" fontId="7" fillId="0" borderId="1" xfId="0" applyFont="1" applyBorder="1"/>
    <xf numFmtId="3" fontId="7" fillId="0" borderId="0" xfId="0" applyFont="1"/>
    <xf numFmtId="3" fontId="6" fillId="0" borderId="3" xfId="1" applyFont="1" applyBorder="1"/>
    <xf numFmtId="3" fontId="1" fillId="0" borderId="4" xfId="0" applyFont="1" applyBorder="1"/>
    <xf numFmtId="3" fontId="7" fillId="0" borderId="0" xfId="0" applyFont="1" applyBorder="1" applyAlignment="1">
      <alignment horizontal="center"/>
    </xf>
    <xf numFmtId="3" fontId="1" fillId="2" borderId="5" xfId="0" applyFont="1" applyFill="1" applyBorder="1"/>
    <xf numFmtId="3" fontId="6" fillId="2" borderId="5" xfId="1" applyFont="1" applyFill="1" applyBorder="1"/>
    <xf numFmtId="3" fontId="15" fillId="0" borderId="0" xfId="0" applyFont="1"/>
    <xf numFmtId="3" fontId="13" fillId="2" borderId="5" xfId="1" applyFont="1" applyFill="1" applyBorder="1"/>
    <xf numFmtId="3" fontId="12" fillId="2" borderId="5" xfId="1" applyFont="1" applyFill="1" applyBorder="1" applyAlignment="1">
      <alignment horizontal="right"/>
    </xf>
    <xf numFmtId="49" fontId="16" fillId="2" borderId="5" xfId="1" applyNumberFormat="1" applyFont="1" applyFill="1" applyBorder="1" applyAlignment="1">
      <alignment horizontal="center"/>
    </xf>
    <xf numFmtId="3" fontId="12" fillId="2" borderId="6" xfId="0" applyFont="1" applyFill="1" applyBorder="1"/>
    <xf numFmtId="3" fontId="12" fillId="2" borderId="7" xfId="0" applyFont="1" applyFill="1" applyBorder="1"/>
    <xf numFmtId="3" fontId="12" fillId="2" borderId="5" xfId="0" applyFont="1" applyFill="1" applyBorder="1"/>
    <xf numFmtId="3" fontId="13" fillId="2" borderId="5" xfId="1" applyNumberFormat="1" applyFont="1" applyFill="1" applyBorder="1" applyAlignment="1">
      <alignment horizontal="right"/>
    </xf>
    <xf numFmtId="3" fontId="17" fillId="2" borderId="5" xfId="1" applyFont="1" applyFill="1" applyBorder="1"/>
    <xf numFmtId="3" fontId="18" fillId="0" borderId="1" xfId="1" applyFont="1" applyBorder="1"/>
    <xf numFmtId="3" fontId="19" fillId="0" borderId="1" xfId="0" applyFont="1" applyBorder="1"/>
    <xf numFmtId="3" fontId="19" fillId="0" borderId="0" xfId="0" applyFont="1"/>
    <xf numFmtId="3" fontId="6" fillId="0" borderId="8" xfId="1" applyFont="1" applyBorder="1"/>
    <xf numFmtId="3" fontId="6" fillId="0" borderId="0" xfId="1" applyFont="1" applyBorder="1"/>
    <xf numFmtId="49" fontId="6" fillId="0" borderId="0" xfId="1" applyNumberFormat="1" applyFont="1" applyBorder="1" applyAlignment="1">
      <alignment horizontal="center"/>
    </xf>
    <xf numFmtId="3" fontId="5" fillId="0" borderId="0" xfId="1" applyFont="1" applyBorder="1"/>
    <xf numFmtId="3" fontId="6" fillId="0" borderId="0" xfId="1" applyNumberFormat="1" applyFont="1" applyBorder="1" applyAlignment="1">
      <alignment horizontal="right"/>
    </xf>
    <xf numFmtId="3" fontId="7" fillId="0" borderId="0" xfId="0" applyFont="1" applyBorder="1"/>
    <xf numFmtId="49" fontId="8" fillId="0" borderId="0" xfId="1" applyNumberFormat="1" applyFont="1" applyBorder="1" applyAlignment="1">
      <alignment horizontal="center"/>
    </xf>
    <xf numFmtId="3" fontId="5" fillId="0" borderId="0" xfId="1" applyFont="1" applyBorder="1" applyAlignment="1">
      <alignment vertical="center" wrapText="1"/>
    </xf>
    <xf numFmtId="3" fontId="6" fillId="0" borderId="0" xfId="1" applyFont="1" applyBorder="1" applyAlignment="1">
      <alignment vertical="center" wrapText="1"/>
    </xf>
    <xf numFmtId="3" fontId="6" fillId="0" borderId="0" xfId="1" applyFont="1" applyBorder="1" applyAlignment="1">
      <alignment vertical="top" wrapText="1"/>
    </xf>
    <xf numFmtId="3" fontId="6" fillId="0" borderId="0" xfId="1" applyNumberFormat="1" applyFont="1" applyBorder="1" applyAlignment="1">
      <alignment horizontal="right" vertical="top" wrapText="1"/>
    </xf>
    <xf numFmtId="49" fontId="10" fillId="0" borderId="0" xfId="1" applyNumberFormat="1" applyFont="1" applyBorder="1" applyAlignment="1">
      <alignment horizontal="center" vertical="top" wrapText="1"/>
    </xf>
    <xf numFmtId="3" fontId="1" fillId="0" borderId="0" xfId="0" applyFont="1" applyBorder="1" applyAlignment="1">
      <alignment vertical="top"/>
    </xf>
    <xf numFmtId="3" fontId="6" fillId="0" borderId="0" xfId="1" applyNumberFormat="1" applyFont="1" applyBorder="1" applyAlignment="1">
      <alignment horizontal="center"/>
    </xf>
    <xf numFmtId="3" fontId="7" fillId="0" borderId="0" xfId="0" applyFont="1" applyBorder="1" applyAlignment="1">
      <alignment vertical="center"/>
    </xf>
    <xf numFmtId="3" fontId="7" fillId="0" borderId="0" xfId="0" applyFont="1" applyBorder="1" applyAlignment="1">
      <alignment horizontal="left" vertical="center"/>
    </xf>
    <xf numFmtId="3" fontId="6" fillId="0" borderId="0" xfId="1" applyNumberFormat="1" applyFont="1" applyBorder="1" applyAlignment="1">
      <alignment horizontal="center" vertical="center" wrapText="1"/>
    </xf>
    <xf numFmtId="49" fontId="7" fillId="0" borderId="0" xfId="1" applyNumberFormat="1" applyFont="1" applyBorder="1" applyAlignment="1">
      <alignment horizontal="center" vertical="center" wrapText="1"/>
    </xf>
    <xf numFmtId="3" fontId="21" fillId="0" borderId="4" xfId="0" applyFont="1" applyBorder="1" applyAlignment="1">
      <alignment horizontal="center"/>
    </xf>
    <xf numFmtId="3" fontId="21" fillId="0" borderId="1" xfId="0" applyFont="1" applyBorder="1" applyAlignment="1">
      <alignment horizontal="center"/>
    </xf>
    <xf numFmtId="3" fontId="1" fillId="0" borderId="0" xfId="0" applyFont="1" applyAlignment="1">
      <alignment horizontal="center"/>
    </xf>
    <xf numFmtId="3" fontId="3" fillId="0" borderId="0" xfId="1" applyNumberFormat="1" applyFont="1" applyBorder="1" applyAlignment="1">
      <alignment horizontal="right"/>
    </xf>
    <xf numFmtId="3" fontId="21" fillId="0" borderId="1" xfId="0" applyFont="1" applyBorder="1"/>
    <xf numFmtId="3" fontId="22" fillId="0" borderId="1" xfId="1" applyFont="1" applyBorder="1"/>
    <xf numFmtId="3" fontId="17" fillId="0" borderId="1" xfId="1" applyFont="1" applyBorder="1"/>
    <xf numFmtId="3" fontId="17" fillId="0" borderId="1" xfId="0" applyFont="1" applyBorder="1"/>
    <xf numFmtId="3" fontId="17" fillId="0" borderId="1" xfId="1" applyFont="1" applyBorder="1" applyAlignment="1">
      <alignment horizontal="left"/>
    </xf>
    <xf numFmtId="3" fontId="17" fillId="0" borderId="3" xfId="1" applyFont="1" applyBorder="1"/>
    <xf numFmtId="3" fontId="12" fillId="0" borderId="1" xfId="0" applyFont="1" applyBorder="1"/>
    <xf numFmtId="3" fontId="17" fillId="0" borderId="2" xfId="1" applyFont="1" applyBorder="1"/>
    <xf numFmtId="3" fontId="12" fillId="0" borderId="4" xfId="0" applyFont="1" applyBorder="1"/>
    <xf numFmtId="3" fontId="17" fillId="0" borderId="1" xfId="1" applyFont="1" applyBorder="1" applyAlignment="1">
      <alignment wrapText="1"/>
    </xf>
    <xf numFmtId="3" fontId="17" fillId="2" borderId="5" xfId="1" applyFont="1" applyFill="1" applyBorder="1" applyAlignment="1">
      <alignment vertical="center" wrapText="1"/>
    </xf>
    <xf numFmtId="3" fontId="17" fillId="0" borderId="1" xfId="1" applyFont="1" applyBorder="1" applyAlignment="1">
      <alignment vertical="center" wrapText="1"/>
    </xf>
    <xf numFmtId="3" fontId="12" fillId="0" borderId="2" xfId="0" applyFont="1" applyBorder="1"/>
    <xf numFmtId="3" fontId="24" fillId="0" borderId="9" xfId="0" applyFont="1" applyBorder="1"/>
    <xf numFmtId="3" fontId="17" fillId="2" borderId="6" xfId="1" applyFont="1" applyFill="1" applyBorder="1" applyAlignment="1">
      <alignment wrapText="1"/>
    </xf>
    <xf numFmtId="3" fontId="17" fillId="2" borderId="6" xfId="1" applyFont="1" applyFill="1" applyBorder="1"/>
    <xf numFmtId="3" fontId="26" fillId="0" borderId="1" xfId="1" applyFont="1" applyBorder="1"/>
    <xf numFmtId="3" fontId="13" fillId="0" borderId="1" xfId="1" applyNumberFormat="1" applyFont="1" applyBorder="1" applyAlignment="1">
      <alignment horizontal="right"/>
    </xf>
    <xf numFmtId="49" fontId="17" fillId="0" borderId="1" xfId="1" applyNumberFormat="1" applyFont="1" applyBorder="1" applyAlignment="1">
      <alignment horizontal="center"/>
    </xf>
    <xf numFmtId="3" fontId="17" fillId="2" borderId="6" xfId="1" applyFont="1" applyFill="1" applyBorder="1" applyAlignment="1">
      <alignment horizontal="right"/>
    </xf>
    <xf numFmtId="49" fontId="17" fillId="2" borderId="5" xfId="1" applyNumberFormat="1" applyFont="1" applyFill="1" applyBorder="1" applyAlignment="1">
      <alignment horizontal="center"/>
    </xf>
    <xf numFmtId="3" fontId="12" fillId="2" borderId="7" xfId="0" applyFont="1" applyFill="1" applyBorder="1" applyAlignment="1">
      <alignment horizontal="center"/>
    </xf>
    <xf numFmtId="3" fontId="17" fillId="0" borderId="1" xfId="1" applyNumberFormat="1" applyFont="1" applyBorder="1" applyAlignment="1">
      <alignment horizontal="right"/>
    </xf>
    <xf numFmtId="3" fontId="12" fillId="0" borderId="3" xfId="0" applyFont="1" applyBorder="1" applyAlignment="1">
      <alignment horizontal="center"/>
    </xf>
    <xf numFmtId="3" fontId="12" fillId="0" borderId="10" xfId="0" applyFont="1" applyBorder="1" applyAlignment="1">
      <alignment horizontal="center"/>
    </xf>
    <xf numFmtId="3" fontId="12" fillId="0" borderId="1" xfId="0" applyFont="1" applyBorder="1" applyAlignment="1">
      <alignment horizontal="right"/>
    </xf>
    <xf numFmtId="3" fontId="12" fillId="0" borderId="10" xfId="0" applyFont="1" applyBorder="1" applyAlignment="1">
      <alignment horizontal="left"/>
    </xf>
    <xf numFmtId="3" fontId="12" fillId="0" borderId="1" xfId="0" applyFont="1" applyBorder="1" applyAlignment="1">
      <alignment horizontal="center"/>
    </xf>
    <xf numFmtId="0" fontId="17" fillId="0" borderId="1" xfId="1" applyNumberFormat="1" applyFont="1" applyBorder="1" applyAlignment="1">
      <alignment horizontal="center"/>
    </xf>
    <xf numFmtId="3" fontId="17" fillId="0" borderId="1" xfId="1" applyFont="1" applyBorder="1" applyAlignment="1">
      <alignment horizontal="right"/>
    </xf>
    <xf numFmtId="3" fontId="17" fillId="0" borderId="3" xfId="1" applyNumberFormat="1" applyFont="1" applyBorder="1" applyAlignment="1">
      <alignment horizontal="right"/>
    </xf>
    <xf numFmtId="49" fontId="17" fillId="0" borderId="3" xfId="1" applyNumberFormat="1" applyFont="1" applyBorder="1" applyAlignment="1">
      <alignment horizontal="center"/>
    </xf>
    <xf numFmtId="3" fontId="12" fillId="0" borderId="0" xfId="0" applyFont="1" applyBorder="1" applyAlignment="1">
      <alignment horizontal="center"/>
    </xf>
    <xf numFmtId="3" fontId="12" fillId="0" borderId="3" xfId="0" applyFont="1" applyBorder="1"/>
    <xf numFmtId="3" fontId="17" fillId="0" borderId="1" xfId="1" applyFont="1" applyBorder="1" applyAlignment="1">
      <alignment horizontal="center"/>
    </xf>
    <xf numFmtId="3" fontId="17" fillId="0" borderId="2" xfId="1" applyNumberFormat="1" applyFont="1" applyBorder="1" applyAlignment="1">
      <alignment horizontal="right"/>
    </xf>
    <xf numFmtId="49" fontId="17" fillId="0" borderId="2" xfId="1" applyNumberFormat="1" applyFont="1" applyBorder="1" applyAlignment="1">
      <alignment horizontal="center"/>
    </xf>
    <xf numFmtId="49" fontId="13" fillId="0" borderId="1" xfId="1" applyNumberFormat="1" applyFont="1" applyBorder="1" applyAlignment="1">
      <alignment horizontal="center"/>
    </xf>
    <xf numFmtId="3" fontId="17" fillId="2" borderId="5" xfId="1" applyNumberFormat="1" applyFont="1" applyFill="1" applyBorder="1" applyAlignment="1">
      <alignment horizontal="right"/>
    </xf>
    <xf numFmtId="3" fontId="12" fillId="2" borderId="6" xfId="0" applyFont="1" applyFill="1" applyBorder="1" applyAlignment="1">
      <alignment horizontal="center"/>
    </xf>
    <xf numFmtId="3" fontId="12" fillId="0" borderId="0" xfId="0" applyFont="1" applyAlignment="1">
      <alignment horizontal="center"/>
    </xf>
    <xf numFmtId="3" fontId="17" fillId="0" borderId="1" xfId="1" applyNumberFormat="1" applyFont="1" applyBorder="1" applyAlignment="1">
      <alignment horizontal="right" wrapText="1"/>
    </xf>
    <xf numFmtId="49" fontId="17" fillId="0" borderId="1" xfId="1" applyNumberFormat="1" applyFont="1" applyBorder="1" applyAlignment="1">
      <alignment horizontal="center" wrapText="1"/>
    </xf>
    <xf numFmtId="3" fontId="17" fillId="3" borderId="1" xfId="1" applyNumberFormat="1" applyFont="1" applyFill="1" applyBorder="1" applyAlignment="1">
      <alignment horizontal="right"/>
    </xf>
    <xf numFmtId="49" fontId="17" fillId="3" borderId="1" xfId="1" applyNumberFormat="1" applyFont="1" applyFill="1" applyBorder="1" applyAlignment="1">
      <alignment horizontal="center"/>
    </xf>
    <xf numFmtId="3" fontId="13" fillId="2" borderId="5" xfId="1" applyNumberFormat="1" applyFont="1" applyFill="1" applyBorder="1" applyAlignment="1">
      <alignment horizontal="right" vertical="center" wrapText="1"/>
    </xf>
    <xf numFmtId="49" fontId="13" fillId="2" borderId="5" xfId="1" applyNumberFormat="1" applyFont="1" applyFill="1" applyBorder="1" applyAlignment="1">
      <alignment horizontal="center" vertical="center"/>
    </xf>
    <xf numFmtId="3" fontId="17" fillId="0" borderId="1" xfId="1" applyNumberFormat="1" applyFont="1" applyBorder="1" applyAlignment="1">
      <alignment horizontal="right" vertical="center" wrapText="1"/>
    </xf>
    <xf numFmtId="3" fontId="12" fillId="0" borderId="1" xfId="1" applyFont="1" applyBorder="1" applyAlignment="1">
      <alignment horizontal="center"/>
    </xf>
    <xf numFmtId="49" fontId="17" fillId="0" borderId="1" xfId="1" applyNumberFormat="1" applyFont="1" applyBorder="1" applyAlignment="1">
      <alignment horizontal="center" vertical="center" wrapText="1"/>
    </xf>
    <xf numFmtId="3" fontId="17" fillId="0" borderId="2" xfId="1" applyFont="1" applyBorder="1" applyAlignment="1">
      <alignment horizontal="right"/>
    </xf>
    <xf numFmtId="0" fontId="17" fillId="0" borderId="2" xfId="1" applyNumberFormat="1" applyFont="1" applyBorder="1" applyAlignment="1">
      <alignment horizontal="center"/>
    </xf>
    <xf numFmtId="3" fontId="13" fillId="0" borderId="4" xfId="1" applyNumberFormat="1" applyFont="1" applyBorder="1" applyAlignment="1">
      <alignment horizontal="right" vertical="center" wrapText="1"/>
    </xf>
    <xf numFmtId="0" fontId="17" fillId="0" borderId="4" xfId="1" applyNumberFormat="1" applyFont="1" applyBorder="1" applyAlignment="1">
      <alignment horizontal="center"/>
    </xf>
    <xf numFmtId="3" fontId="12" fillId="2" borderId="5" xfId="0" applyFont="1" applyFill="1" applyBorder="1" applyAlignment="1">
      <alignment horizontal="right"/>
    </xf>
    <xf numFmtId="0" fontId="17" fillId="2" borderId="5" xfId="1" applyNumberFormat="1" applyFont="1" applyFill="1" applyBorder="1" applyAlignment="1">
      <alignment horizontal="center" vertical="center"/>
    </xf>
    <xf numFmtId="3" fontId="12" fillId="0" borderId="4" xfId="0" applyFont="1" applyBorder="1" applyAlignment="1">
      <alignment horizontal="right"/>
    </xf>
    <xf numFmtId="49" fontId="17" fillId="0" borderId="0" xfId="1" applyNumberFormat="1" applyFont="1" applyBorder="1" applyAlignment="1">
      <alignment horizontal="center"/>
    </xf>
    <xf numFmtId="3" fontId="12" fillId="0" borderId="0" xfId="0" applyFont="1" applyBorder="1" applyAlignment="1">
      <alignment horizontal="left"/>
    </xf>
    <xf numFmtId="3" fontId="17" fillId="2" borderId="5" xfId="1" applyFont="1" applyFill="1" applyBorder="1" applyAlignment="1">
      <alignment horizontal="right"/>
    </xf>
    <xf numFmtId="3" fontId="17" fillId="0" borderId="0" xfId="1" applyFont="1" applyBorder="1" applyAlignment="1">
      <alignment horizontal="right"/>
    </xf>
    <xf numFmtId="3" fontId="13" fillId="0" borderId="0" xfId="1" applyNumberFormat="1" applyFont="1" applyBorder="1" applyAlignment="1">
      <alignment horizontal="right"/>
    </xf>
    <xf numFmtId="3" fontId="17" fillId="0" borderId="0" xfId="1" applyNumberFormat="1" applyFont="1" applyBorder="1" applyAlignment="1">
      <alignment horizontal="right"/>
    </xf>
    <xf numFmtId="3" fontId="12" fillId="0" borderId="0" xfId="0" applyFont="1" applyBorder="1"/>
    <xf numFmtId="3" fontId="13" fillId="0" borderId="0" xfId="1" applyNumberFormat="1" applyFont="1" applyBorder="1" applyAlignment="1">
      <alignment horizontal="right" wrapText="1"/>
    </xf>
    <xf numFmtId="49" fontId="17" fillId="0" borderId="0" xfId="1" applyNumberFormat="1" applyFont="1" applyBorder="1" applyAlignment="1">
      <alignment horizontal="center" wrapText="1"/>
    </xf>
    <xf numFmtId="3" fontId="17" fillId="0" borderId="1" xfId="1" applyNumberFormat="1" applyFont="1" applyBorder="1" applyAlignment="1">
      <alignment horizontal="center"/>
    </xf>
    <xf numFmtId="3" fontId="1" fillId="0" borderId="1" xfId="0" applyFont="1" applyBorder="1" applyAlignment="1">
      <alignment horizontal="center"/>
    </xf>
    <xf numFmtId="3" fontId="17" fillId="2" borderId="1" xfId="1" applyNumberFormat="1" applyFont="1" applyFill="1" applyBorder="1" applyAlignment="1">
      <alignment horizontal="right"/>
    </xf>
    <xf numFmtId="0" fontId="17" fillId="2" borderId="1" xfId="1" applyNumberFormat="1" applyFont="1" applyFill="1" applyBorder="1" applyAlignment="1">
      <alignment horizontal="center"/>
    </xf>
    <xf numFmtId="3" fontId="17" fillId="2" borderId="1" xfId="1" applyFont="1" applyFill="1" applyBorder="1" applyAlignment="1">
      <alignment horizontal="center"/>
    </xf>
    <xf numFmtId="49" fontId="17" fillId="2" borderId="1" xfId="1" applyNumberFormat="1" applyFont="1" applyFill="1" applyBorder="1" applyAlignment="1">
      <alignment horizontal="center"/>
    </xf>
    <xf numFmtId="3" fontId="17" fillId="2" borderId="1" xfId="1" applyNumberFormat="1" applyFont="1" applyFill="1" applyBorder="1" applyAlignment="1">
      <alignment horizontal="right" vertical="center" wrapText="1"/>
    </xf>
    <xf numFmtId="0" fontId="17" fillId="2" borderId="1" xfId="1" applyNumberFormat="1" applyFont="1" applyFill="1" applyBorder="1" applyAlignment="1">
      <alignment horizontal="center" vertical="center"/>
    </xf>
    <xf numFmtId="49" fontId="17" fillId="2" borderId="1" xfId="1" applyNumberFormat="1" applyFont="1" applyFill="1" applyBorder="1" applyAlignment="1">
      <alignment horizontal="center" vertical="center"/>
    </xf>
    <xf numFmtId="3" fontId="13" fillId="2" borderId="1" xfId="1" applyNumberFormat="1" applyFont="1" applyFill="1" applyBorder="1" applyAlignment="1">
      <alignment horizontal="right"/>
    </xf>
    <xf numFmtId="49" fontId="13" fillId="2" borderId="1" xfId="1" applyNumberFormat="1" applyFont="1" applyFill="1" applyBorder="1" applyAlignment="1">
      <alignment horizontal="center"/>
    </xf>
    <xf numFmtId="3" fontId="13" fillId="2" borderId="11" xfId="1" applyFont="1" applyFill="1" applyBorder="1"/>
    <xf numFmtId="3" fontId="11" fillId="2" borderId="11" xfId="1" applyFont="1" applyFill="1" applyBorder="1" applyAlignment="1">
      <alignment horizontal="right"/>
    </xf>
    <xf numFmtId="3" fontId="12" fillId="2" borderId="12" xfId="0" applyFont="1" applyFill="1" applyBorder="1" applyAlignment="1">
      <alignment horizontal="center"/>
    </xf>
    <xf numFmtId="49" fontId="16" fillId="2" borderId="11" xfId="1" applyNumberFormat="1" applyFont="1" applyFill="1" applyBorder="1" applyAlignment="1">
      <alignment horizontal="center"/>
    </xf>
    <xf numFmtId="3" fontId="12" fillId="2" borderId="13" xfId="0" applyFont="1" applyFill="1" applyBorder="1"/>
    <xf numFmtId="3" fontId="12" fillId="2" borderId="14" xfId="0" applyFont="1" applyFill="1" applyBorder="1"/>
    <xf numFmtId="3" fontId="12" fillId="2" borderId="11" xfId="0" applyFont="1" applyFill="1" applyBorder="1"/>
    <xf numFmtId="3" fontId="13" fillId="2" borderId="15" xfId="1" applyFont="1" applyFill="1" applyBorder="1"/>
    <xf numFmtId="3" fontId="13" fillId="2" borderId="15" xfId="1" applyNumberFormat="1" applyFont="1" applyFill="1" applyBorder="1" applyAlignment="1">
      <alignment horizontal="right"/>
    </xf>
    <xf numFmtId="3" fontId="17" fillId="2" borderId="15" xfId="1" applyFont="1" applyFill="1" applyBorder="1"/>
    <xf numFmtId="3" fontId="12" fillId="2" borderId="12" xfId="0" applyFont="1" applyFill="1" applyBorder="1"/>
    <xf numFmtId="3" fontId="12" fillId="2" borderId="16" xfId="0" applyFont="1" applyFill="1" applyBorder="1"/>
    <xf numFmtId="3" fontId="12" fillId="2" borderId="15" xfId="0" applyFont="1" applyFill="1" applyBorder="1"/>
    <xf numFmtId="3" fontId="22" fillId="0" borderId="15" xfId="1" applyFont="1" applyBorder="1"/>
    <xf numFmtId="3" fontId="13" fillId="0" borderId="15" xfId="1" applyNumberFormat="1" applyFont="1" applyBorder="1" applyAlignment="1">
      <alignment horizontal="right"/>
    </xf>
    <xf numFmtId="3" fontId="17" fillId="0" borderId="15" xfId="1" applyFont="1" applyBorder="1"/>
    <xf numFmtId="3" fontId="1" fillId="0" borderId="15" xfId="0" applyFont="1" applyBorder="1"/>
    <xf numFmtId="49" fontId="17" fillId="0" borderId="15" xfId="1" applyNumberFormat="1" applyFont="1" applyBorder="1" applyAlignment="1">
      <alignment horizontal="center"/>
    </xf>
    <xf numFmtId="3" fontId="6" fillId="2" borderId="15" xfId="1" applyFont="1" applyFill="1" applyBorder="1"/>
    <xf numFmtId="3" fontId="17" fillId="2" borderId="12" xfId="1" applyFont="1" applyFill="1" applyBorder="1" applyAlignment="1">
      <alignment horizontal="right"/>
    </xf>
    <xf numFmtId="49" fontId="17" fillId="2" borderId="15" xfId="1" applyNumberFormat="1" applyFont="1" applyFill="1" applyBorder="1" applyAlignment="1">
      <alignment horizontal="center"/>
    </xf>
    <xf numFmtId="3" fontId="12" fillId="2" borderId="16" xfId="0" applyFont="1" applyFill="1" applyBorder="1" applyAlignment="1">
      <alignment horizontal="center"/>
    </xf>
    <xf numFmtId="3" fontId="1" fillId="2" borderId="15" xfId="0" applyFont="1" applyFill="1" applyBorder="1"/>
    <xf numFmtId="3" fontId="27" fillId="0" borderId="15" xfId="1" applyFont="1" applyBorder="1"/>
    <xf numFmtId="3" fontId="17" fillId="0" borderId="15" xfId="1" applyNumberFormat="1" applyFont="1" applyBorder="1" applyAlignment="1">
      <alignment horizontal="right"/>
    </xf>
    <xf numFmtId="3" fontId="17" fillId="0" borderId="15" xfId="0" applyFont="1" applyBorder="1"/>
    <xf numFmtId="3" fontId="1" fillId="0" borderId="17" xfId="0" applyFont="1" applyBorder="1" applyAlignment="1">
      <alignment horizontal="center"/>
    </xf>
    <xf numFmtId="3" fontId="6" fillId="0" borderId="15" xfId="0" applyFont="1" applyBorder="1"/>
    <xf numFmtId="3" fontId="12" fillId="0" borderId="15" xfId="0" applyFont="1" applyBorder="1"/>
    <xf numFmtId="3" fontId="17" fillId="0" borderId="15" xfId="1" applyNumberFormat="1" applyFont="1" applyBorder="1" applyAlignment="1">
      <alignment horizontal="center"/>
    </xf>
    <xf numFmtId="3" fontId="12" fillId="0" borderId="15" xfId="0" applyFont="1" applyBorder="1" applyAlignment="1">
      <alignment horizontal="right"/>
    </xf>
    <xf numFmtId="3" fontId="12" fillId="0" borderId="16" xfId="0" applyFont="1" applyBorder="1" applyAlignment="1">
      <alignment horizontal="left"/>
    </xf>
    <xf numFmtId="3" fontId="17" fillId="0" borderId="15" xfId="1" applyFont="1" applyFill="1" applyBorder="1"/>
    <xf numFmtId="3" fontId="17" fillId="2" borderId="15" xfId="1" applyNumberFormat="1" applyFont="1" applyFill="1" applyBorder="1" applyAlignment="1">
      <alignment horizontal="right"/>
    </xf>
    <xf numFmtId="0" fontId="17" fillId="2" borderId="15" xfId="1" applyNumberFormat="1" applyFont="1" applyFill="1" applyBorder="1" applyAlignment="1">
      <alignment horizontal="center"/>
    </xf>
    <xf numFmtId="3" fontId="17" fillId="0" borderId="15" xfId="1" applyFont="1" applyBorder="1" applyAlignment="1">
      <alignment horizontal="right"/>
    </xf>
    <xf numFmtId="3" fontId="17" fillId="0" borderId="15" xfId="1" applyFont="1" applyBorder="1" applyAlignment="1">
      <alignment horizontal="left"/>
    </xf>
    <xf numFmtId="0" fontId="17" fillId="0" borderId="15" xfId="1" applyNumberFormat="1" applyFont="1" applyBorder="1" applyAlignment="1">
      <alignment horizontal="center"/>
    </xf>
    <xf numFmtId="3" fontId="17" fillId="0" borderId="12" xfId="1" applyNumberFormat="1" applyFont="1" applyBorder="1" applyAlignment="1">
      <alignment horizontal="right"/>
    </xf>
    <xf numFmtId="49" fontId="17" fillId="0" borderId="12" xfId="1" applyNumberFormat="1" applyFont="1" applyBorder="1" applyAlignment="1">
      <alignment horizontal="center"/>
    </xf>
    <xf numFmtId="3" fontId="12" fillId="0" borderId="17" xfId="0" applyFont="1" applyBorder="1" applyAlignment="1">
      <alignment horizontal="center"/>
    </xf>
    <xf numFmtId="3" fontId="17" fillId="0" borderId="12" xfId="1" applyFont="1" applyBorder="1"/>
    <xf numFmtId="3" fontId="12" fillId="0" borderId="12" xfId="0" applyFont="1" applyBorder="1"/>
    <xf numFmtId="3" fontId="17" fillId="0" borderId="15" xfId="1" applyFont="1" applyBorder="1" applyAlignment="1">
      <alignment horizontal="center"/>
    </xf>
    <xf numFmtId="3" fontId="17" fillId="2" borderId="15" xfId="1" applyFont="1" applyFill="1" applyBorder="1" applyAlignment="1">
      <alignment horizontal="center"/>
    </xf>
    <xf numFmtId="3" fontId="29" fillId="0" borderId="15" xfId="1" applyFont="1" applyBorder="1"/>
    <xf numFmtId="3" fontId="17" fillId="3" borderId="15" xfId="1" applyNumberFormat="1" applyFont="1" applyFill="1" applyBorder="1" applyAlignment="1">
      <alignment horizontal="right"/>
    </xf>
    <xf numFmtId="3" fontId="12" fillId="3" borderId="12" xfId="0" applyFont="1" applyFill="1" applyBorder="1" applyAlignment="1">
      <alignment horizontal="center"/>
    </xf>
    <xf numFmtId="3" fontId="12" fillId="3" borderId="16" xfId="0" applyFont="1" applyFill="1" applyBorder="1" applyAlignment="1">
      <alignment horizontal="center"/>
    </xf>
    <xf numFmtId="3" fontId="1" fillId="3" borderId="15" xfId="0" applyFont="1" applyFill="1" applyBorder="1"/>
    <xf numFmtId="3" fontId="17" fillId="0" borderId="15" xfId="1" applyFont="1" applyBorder="1" applyAlignment="1">
      <alignment wrapText="1"/>
    </xf>
    <xf numFmtId="3" fontId="17" fillId="0" borderId="15" xfId="1" applyNumberFormat="1" applyFont="1" applyBorder="1" applyAlignment="1">
      <alignment horizontal="right" wrapText="1"/>
    </xf>
    <xf numFmtId="49" fontId="17" fillId="0" borderId="15" xfId="1" applyNumberFormat="1" applyFont="1" applyBorder="1" applyAlignment="1">
      <alignment horizontal="center" wrapText="1"/>
    </xf>
    <xf numFmtId="3" fontId="17" fillId="2" borderId="15" xfId="1" applyNumberFormat="1" applyFont="1" applyFill="1" applyBorder="1" applyAlignment="1">
      <alignment horizontal="right" wrapText="1"/>
    </xf>
    <xf numFmtId="49" fontId="17" fillId="2" borderId="15" xfId="1" applyNumberFormat="1" applyFont="1" applyFill="1" applyBorder="1" applyAlignment="1">
      <alignment horizontal="center" wrapText="1"/>
    </xf>
    <xf numFmtId="49" fontId="17" fillId="3" borderId="15" xfId="1" applyNumberFormat="1" applyFont="1" applyFill="1" applyBorder="1" applyAlignment="1">
      <alignment horizontal="center"/>
    </xf>
    <xf numFmtId="3" fontId="17" fillId="2" borderId="15" xfId="1" applyFont="1" applyFill="1" applyBorder="1" applyAlignment="1">
      <alignment vertical="center" wrapText="1"/>
    </xf>
    <xf numFmtId="3" fontId="13" fillId="2" borderId="15" xfId="1" applyNumberFormat="1" applyFont="1" applyFill="1" applyBorder="1" applyAlignment="1">
      <alignment horizontal="right" vertical="center" wrapText="1"/>
    </xf>
    <xf numFmtId="49" fontId="13" fillId="2" borderId="15" xfId="1" applyNumberFormat="1" applyFont="1" applyFill="1" applyBorder="1" applyAlignment="1">
      <alignment horizontal="center" vertical="center"/>
    </xf>
    <xf numFmtId="3" fontId="17" fillId="0" borderId="15" xfId="1" applyFont="1" applyBorder="1" applyAlignment="1">
      <alignment vertical="center" wrapText="1"/>
    </xf>
    <xf numFmtId="3" fontId="17" fillId="2" borderId="15" xfId="1" applyNumberFormat="1" applyFont="1" applyFill="1" applyBorder="1" applyAlignment="1">
      <alignment horizontal="right" vertical="center" wrapText="1"/>
    </xf>
    <xf numFmtId="3" fontId="12" fillId="2" borderId="15" xfId="1" applyFont="1" applyFill="1" applyBorder="1" applyAlignment="1">
      <alignment horizontal="center"/>
    </xf>
    <xf numFmtId="3" fontId="17" fillId="0" borderId="15" xfId="1" applyNumberFormat="1" applyFont="1" applyBorder="1" applyAlignment="1">
      <alignment horizontal="right" vertical="center" wrapText="1"/>
    </xf>
    <xf numFmtId="49" fontId="17" fillId="0" borderId="15" xfId="1" applyNumberFormat="1" applyFont="1" applyBorder="1" applyAlignment="1">
      <alignment horizontal="center" vertical="center" wrapText="1"/>
    </xf>
    <xf numFmtId="3" fontId="24" fillId="0" borderId="12" xfId="0" applyFont="1" applyBorder="1"/>
    <xf numFmtId="3" fontId="13" fillId="0" borderId="15" xfId="1" applyNumberFormat="1" applyFont="1" applyBorder="1" applyAlignment="1">
      <alignment horizontal="right" vertical="center" wrapText="1"/>
    </xf>
    <xf numFmtId="3" fontId="17" fillId="2" borderId="12" xfId="1" applyFont="1" applyFill="1" applyBorder="1" applyAlignment="1">
      <alignment wrapText="1"/>
    </xf>
    <xf numFmtId="3" fontId="12" fillId="2" borderId="15" xfId="0" applyFont="1" applyFill="1" applyBorder="1" applyAlignment="1">
      <alignment horizontal="right"/>
    </xf>
    <xf numFmtId="0" fontId="17" fillId="2" borderId="15" xfId="1" applyNumberFormat="1" applyFont="1" applyFill="1" applyBorder="1" applyAlignment="1">
      <alignment horizontal="center" vertical="center"/>
    </xf>
    <xf numFmtId="3" fontId="7" fillId="0" borderId="15" xfId="0" applyFont="1" applyBorder="1"/>
    <xf numFmtId="3" fontId="19" fillId="0" borderId="15" xfId="0" applyFont="1" applyBorder="1"/>
    <xf numFmtId="3" fontId="17" fillId="2" borderId="12" xfId="1" applyFont="1" applyFill="1" applyBorder="1"/>
    <xf numFmtId="49" fontId="17" fillId="2" borderId="17" xfId="1" applyNumberFormat="1" applyFont="1" applyFill="1" applyBorder="1" applyAlignment="1">
      <alignment horizontal="center"/>
    </xf>
    <xf numFmtId="3" fontId="7" fillId="2" borderId="15" xfId="0" applyFont="1" applyFill="1" applyBorder="1"/>
    <xf numFmtId="3" fontId="17" fillId="2" borderId="15" xfId="1" applyFont="1" applyFill="1" applyBorder="1" applyAlignment="1">
      <alignment horizontal="right"/>
    </xf>
    <xf numFmtId="49" fontId="17" fillId="0" borderId="17" xfId="1" applyNumberFormat="1" applyFont="1" applyBorder="1" applyAlignment="1">
      <alignment horizontal="center"/>
    </xf>
    <xf numFmtId="3" fontId="21" fillId="0" borderId="18" xfId="0" applyFont="1" applyBorder="1"/>
    <xf numFmtId="3" fontId="17" fillId="0" borderId="18" xfId="1" applyFont="1" applyBorder="1" applyAlignment="1">
      <alignment horizontal="right"/>
    </xf>
    <xf numFmtId="49" fontId="17" fillId="0" borderId="18" xfId="1" applyNumberFormat="1" applyFont="1" applyBorder="1" applyAlignment="1">
      <alignment horizontal="center"/>
    </xf>
    <xf numFmtId="3" fontId="12" fillId="0" borderId="18" xfId="0" applyFont="1" applyBorder="1" applyAlignment="1">
      <alignment horizontal="right"/>
    </xf>
    <xf numFmtId="3" fontId="12" fillId="0" borderId="18" xfId="0" applyFont="1" applyBorder="1" applyAlignment="1">
      <alignment horizontal="left"/>
    </xf>
    <xf numFmtId="3" fontId="12" fillId="0" borderId="18" xfId="0" applyFont="1" applyBorder="1"/>
    <xf numFmtId="3" fontId="1" fillId="0" borderId="18" xfId="0" applyFont="1" applyBorder="1"/>
    <xf numFmtId="3" fontId="12" fillId="0" borderId="15" xfId="0" applyFont="1" applyBorder="1" applyAlignment="1">
      <alignment horizontal="center"/>
    </xf>
    <xf numFmtId="3" fontId="17" fillId="3" borderId="15" xfId="1" applyFont="1" applyFill="1" applyBorder="1"/>
    <xf numFmtId="49" fontId="17" fillId="2" borderId="15" xfId="1" applyNumberFormat="1" applyFont="1" applyFill="1" applyBorder="1" applyAlignment="1">
      <alignment horizontal="center" vertical="center"/>
    </xf>
    <xf numFmtId="49" fontId="12" fillId="2" borderId="15" xfId="1" applyNumberFormat="1" applyFont="1" applyFill="1" applyBorder="1" applyAlignment="1">
      <alignment horizontal="center"/>
    </xf>
    <xf numFmtId="3" fontId="22" fillId="0" borderId="19" xfId="1" applyFont="1" applyBorder="1"/>
    <xf numFmtId="3" fontId="17" fillId="0" borderId="19" xfId="1" applyNumberFormat="1" applyFont="1" applyBorder="1" applyAlignment="1">
      <alignment horizontal="right"/>
    </xf>
    <xf numFmtId="49" fontId="17" fillId="0" borderId="19" xfId="1" applyNumberFormat="1" applyFont="1" applyBorder="1" applyAlignment="1">
      <alignment horizontal="center"/>
    </xf>
    <xf numFmtId="3" fontId="1" fillId="0" borderId="19" xfId="0" applyFont="1" applyBorder="1"/>
    <xf numFmtId="3" fontId="29" fillId="0" borderId="18" xfId="1" applyFont="1" applyBorder="1"/>
    <xf numFmtId="3" fontId="17" fillId="3" borderId="18" xfId="1" applyNumberFormat="1" applyFont="1" applyFill="1" applyBorder="1" applyAlignment="1">
      <alignment horizontal="right"/>
    </xf>
    <xf numFmtId="3" fontId="17" fillId="3" borderId="18" xfId="1" applyFont="1" applyFill="1" applyBorder="1" applyAlignment="1">
      <alignment horizontal="center"/>
    </xf>
    <xf numFmtId="3" fontId="12" fillId="3" borderId="20" xfId="0" applyFont="1" applyFill="1" applyBorder="1" applyAlignment="1">
      <alignment horizontal="center"/>
    </xf>
    <xf numFmtId="3" fontId="12" fillId="3" borderId="21" xfId="0" applyFont="1" applyFill="1" applyBorder="1" applyAlignment="1">
      <alignment horizontal="center"/>
    </xf>
    <xf numFmtId="3" fontId="1" fillId="3" borderId="18" xfId="0" applyFont="1" applyFill="1" applyBorder="1"/>
    <xf numFmtId="3" fontId="17" fillId="0" borderId="22" xfId="1" applyFont="1" applyBorder="1"/>
    <xf numFmtId="3" fontId="17" fillId="2" borderId="19" xfId="1" applyNumberFormat="1" applyFont="1" applyFill="1" applyBorder="1" applyAlignment="1">
      <alignment horizontal="right" vertical="center" wrapText="1"/>
    </xf>
    <xf numFmtId="0" fontId="17" fillId="2" borderId="19" xfId="1" applyNumberFormat="1" applyFont="1" applyFill="1" applyBorder="1" applyAlignment="1">
      <alignment horizontal="center" vertical="center"/>
    </xf>
    <xf numFmtId="3" fontId="1" fillId="2" borderId="19" xfId="0" applyFont="1" applyFill="1" applyBorder="1"/>
    <xf numFmtId="3" fontId="17" fillId="0" borderId="20" xfId="1" applyFont="1" applyBorder="1"/>
    <xf numFmtId="3" fontId="17" fillId="0" borderId="18" xfId="1" applyNumberFormat="1" applyFont="1" applyBorder="1" applyAlignment="1">
      <alignment horizontal="right"/>
    </xf>
    <xf numFmtId="49" fontId="17" fillId="0" borderId="18" xfId="1" applyNumberFormat="1" applyFont="1" applyBorder="1" applyAlignment="1">
      <alignment horizontal="center" vertical="center"/>
    </xf>
    <xf numFmtId="3" fontId="7" fillId="0" borderId="18" xfId="0" applyFont="1" applyBorder="1"/>
    <xf numFmtId="3" fontId="32" fillId="0" borderId="17" xfId="0" applyFont="1" applyBorder="1" applyAlignment="1">
      <alignment horizontal="center"/>
    </xf>
    <xf numFmtId="3" fontId="12" fillId="0" borderId="21" xfId="0" applyFont="1" applyBorder="1" applyAlignment="1">
      <alignment horizontal="left"/>
    </xf>
    <xf numFmtId="3" fontId="34" fillId="0" borderId="15" xfId="0" applyFont="1" applyBorder="1"/>
    <xf numFmtId="3" fontId="34" fillId="2" borderId="15" xfId="0" applyFont="1" applyFill="1" applyBorder="1"/>
    <xf numFmtId="3" fontId="34" fillId="3" borderId="18" xfId="0" applyFont="1" applyFill="1" applyBorder="1"/>
    <xf numFmtId="3" fontId="34" fillId="0" borderId="19" xfId="0" applyFont="1" applyBorder="1"/>
    <xf numFmtId="3" fontId="34" fillId="3" borderId="15" xfId="0" applyFont="1" applyFill="1" applyBorder="1"/>
    <xf numFmtId="3" fontId="33" fillId="2" borderId="15" xfId="0" applyFont="1" applyFill="1" applyBorder="1"/>
    <xf numFmtId="3" fontId="35" fillId="2" borderId="15" xfId="0" applyFont="1" applyFill="1" applyBorder="1"/>
    <xf numFmtId="3" fontId="35" fillId="0" borderId="18" xfId="0" applyFont="1" applyBorder="1"/>
    <xf numFmtId="3" fontId="34" fillId="2" borderId="19" xfId="0" applyFont="1" applyFill="1" applyBorder="1"/>
    <xf numFmtId="3" fontId="36" fillId="0" borderId="15" xfId="0" applyFont="1" applyBorder="1"/>
    <xf numFmtId="3" fontId="35" fillId="0" borderId="15" xfId="0" applyFont="1" applyBorder="1"/>
    <xf numFmtId="3" fontId="34" fillId="0" borderId="18" xfId="0" applyFont="1" applyBorder="1"/>
    <xf numFmtId="3" fontId="13" fillId="0" borderId="15" xfId="1" applyFont="1" applyBorder="1" applyAlignment="1">
      <alignment horizontal="right"/>
    </xf>
    <xf numFmtId="3" fontId="13" fillId="0" borderId="1" xfId="1" applyFont="1" applyBorder="1" applyAlignment="1">
      <alignment horizontal="center" vertical="center"/>
    </xf>
    <xf numFmtId="3" fontId="13" fillId="0" borderId="2" xfId="1" applyFont="1" applyBorder="1" applyAlignment="1">
      <alignment horizontal="center" vertical="center"/>
    </xf>
    <xf numFmtId="3" fontId="39" fillId="2" borderId="13" xfId="0" applyFont="1" applyFill="1" applyBorder="1"/>
    <xf numFmtId="3" fontId="39" fillId="2" borderId="14" xfId="0" applyFont="1" applyFill="1" applyBorder="1"/>
    <xf numFmtId="3" fontId="39" fillId="2" borderId="12" xfId="0" applyFont="1" applyFill="1" applyBorder="1"/>
    <xf numFmtId="3" fontId="39" fillId="2" borderId="16" xfId="0" applyFont="1" applyFill="1" applyBorder="1"/>
    <xf numFmtId="3" fontId="39" fillId="0" borderId="15" xfId="0" applyFont="1" applyBorder="1" applyAlignment="1">
      <alignment horizontal="right"/>
    </xf>
    <xf numFmtId="3" fontId="39" fillId="0" borderId="16" xfId="0" applyFont="1" applyBorder="1" applyAlignment="1">
      <alignment horizontal="left"/>
    </xf>
    <xf numFmtId="3" fontId="39" fillId="2" borderId="12" xfId="0" applyFont="1" applyFill="1" applyBorder="1" applyAlignment="1">
      <alignment horizontal="center"/>
    </xf>
    <xf numFmtId="3" fontId="39" fillId="2" borderId="16" xfId="0" applyFont="1" applyFill="1" applyBorder="1" applyAlignment="1">
      <alignment horizontal="center"/>
    </xf>
    <xf numFmtId="3" fontId="39" fillId="3" borderId="20" xfId="0" applyFont="1" applyFill="1" applyBorder="1" applyAlignment="1">
      <alignment horizontal="center"/>
    </xf>
    <xf numFmtId="3" fontId="39" fillId="3" borderId="21" xfId="0" applyFont="1" applyFill="1" applyBorder="1" applyAlignment="1">
      <alignment horizontal="center"/>
    </xf>
    <xf numFmtId="3" fontId="39" fillId="3" borderId="12" xfId="0" applyFont="1" applyFill="1" applyBorder="1" applyAlignment="1">
      <alignment horizontal="center"/>
    </xf>
    <xf numFmtId="3" fontId="39" fillId="3" borderId="16" xfId="0" applyFont="1" applyFill="1" applyBorder="1" applyAlignment="1">
      <alignment horizontal="center"/>
    </xf>
    <xf numFmtId="3" fontId="39" fillId="0" borderId="18" xfId="0" applyFont="1" applyBorder="1"/>
    <xf numFmtId="3" fontId="39" fillId="0" borderId="18" xfId="0" applyFont="1" applyBorder="1" applyAlignment="1">
      <alignment horizontal="left"/>
    </xf>
    <xf numFmtId="3" fontId="22" fillId="0" borderId="11" xfId="1" applyFont="1" applyBorder="1"/>
    <xf numFmtId="3" fontId="41" fillId="0" borderId="0" xfId="0" applyFont="1" applyBorder="1" applyAlignment="1">
      <alignment horizontal="center"/>
    </xf>
    <xf numFmtId="3" fontId="41" fillId="0" borderId="0" xfId="0" applyFont="1" applyBorder="1" applyAlignment="1">
      <alignment vertical="center"/>
    </xf>
    <xf numFmtId="3" fontId="41" fillId="0" borderId="0" xfId="0" applyFont="1" applyBorder="1" applyAlignment="1">
      <alignment horizontal="left" vertical="center"/>
    </xf>
    <xf numFmtId="3" fontId="42" fillId="0" borderId="0" xfId="0" applyFont="1" applyBorder="1"/>
    <xf numFmtId="3" fontId="42" fillId="0" borderId="0" xfId="0" applyFont="1"/>
    <xf numFmtId="3" fontId="40" fillId="0" borderId="0" xfId="0" applyFont="1" applyBorder="1" applyAlignment="1">
      <alignment horizontal="center"/>
    </xf>
    <xf numFmtId="3" fontId="1" fillId="0" borderId="5" xfId="0" applyFont="1" applyBorder="1" applyAlignment="1">
      <alignment horizontal="center"/>
    </xf>
    <xf numFmtId="3" fontId="40" fillId="0" borderId="0" xfId="0" applyFont="1"/>
    <xf numFmtId="3" fontId="40" fillId="0" borderId="5" xfId="0" applyFont="1" applyBorder="1"/>
    <xf numFmtId="3" fontId="40" fillId="0" borderId="5" xfId="0" applyFont="1" applyBorder="1" applyAlignment="1">
      <alignment horizontal="center"/>
    </xf>
    <xf numFmtId="3" fontId="1" fillId="0" borderId="30" xfId="0" applyFont="1" applyBorder="1"/>
    <xf numFmtId="3" fontId="40" fillId="0" borderId="34" xfId="0" applyFont="1" applyBorder="1"/>
    <xf numFmtId="3" fontId="40" fillId="0" borderId="35" xfId="0" applyFont="1" applyBorder="1"/>
    <xf numFmtId="3" fontId="1" fillId="0" borderId="34" xfId="0" applyFont="1" applyBorder="1" applyAlignment="1">
      <alignment horizontal="center"/>
    </xf>
    <xf numFmtId="3" fontId="1" fillId="0" borderId="35" xfId="0" applyFont="1" applyBorder="1" applyAlignment="1">
      <alignment horizontal="center"/>
    </xf>
    <xf numFmtId="3" fontId="40" fillId="0" borderId="34" xfId="0" applyFont="1" applyBorder="1" applyAlignment="1">
      <alignment horizontal="center"/>
    </xf>
    <xf numFmtId="3" fontId="40" fillId="0" borderId="35" xfId="0" applyFont="1" applyBorder="1" applyAlignment="1">
      <alignment horizontal="center"/>
    </xf>
    <xf numFmtId="3" fontId="40" fillId="0" borderId="28" xfId="0" applyFont="1" applyBorder="1" applyAlignment="1">
      <alignment wrapText="1"/>
    </xf>
    <xf numFmtId="3" fontId="40" fillId="0" borderId="39" xfId="0" applyFont="1" applyBorder="1" applyAlignment="1">
      <alignment horizontal="center" vertical="center"/>
    </xf>
    <xf numFmtId="2" fontId="40" fillId="0" borderId="40" xfId="0" applyNumberFormat="1" applyFont="1" applyBorder="1" applyAlignment="1">
      <alignment horizontal="center" vertical="center"/>
    </xf>
    <xf numFmtId="3" fontId="40" fillId="0" borderId="41" xfId="0" applyFont="1" applyBorder="1"/>
    <xf numFmtId="2" fontId="40" fillId="0" borderId="39" xfId="0" applyNumberFormat="1" applyFont="1" applyBorder="1" applyAlignment="1">
      <alignment horizontal="center" vertical="center"/>
    </xf>
    <xf numFmtId="3" fontId="40" fillId="0" borderId="41" xfId="0" applyFont="1" applyBorder="1" applyAlignment="1">
      <alignment horizontal="center"/>
    </xf>
    <xf numFmtId="3" fontId="1" fillId="0" borderId="36" xfId="0" applyFont="1" applyBorder="1"/>
    <xf numFmtId="3" fontId="1" fillId="0" borderId="37" xfId="0" applyFont="1" applyBorder="1" applyAlignment="1">
      <alignment horizontal="center"/>
    </xf>
    <xf numFmtId="3" fontId="1" fillId="0" borderId="4" xfId="0" applyFont="1" applyBorder="1" applyAlignment="1">
      <alignment horizontal="center"/>
    </xf>
    <xf numFmtId="3" fontId="1" fillId="0" borderId="38" xfId="0" applyFont="1" applyBorder="1" applyAlignment="1">
      <alignment horizontal="center"/>
    </xf>
    <xf numFmtId="3" fontId="1" fillId="4" borderId="37" xfId="0" applyFont="1" applyFill="1" applyBorder="1" applyAlignment="1">
      <alignment horizontal="center"/>
    </xf>
    <xf numFmtId="3" fontId="1" fillId="4" borderId="4" xfId="0" applyFont="1" applyFill="1" applyBorder="1" applyAlignment="1">
      <alignment horizontal="center"/>
    </xf>
    <xf numFmtId="3" fontId="1" fillId="4" borderId="38" xfId="0" applyFont="1" applyFill="1" applyBorder="1" applyAlignment="1">
      <alignment horizontal="center"/>
    </xf>
    <xf numFmtId="3" fontId="40" fillId="0" borderId="42" xfId="0" applyFont="1" applyBorder="1"/>
    <xf numFmtId="3" fontId="40" fillId="0" borderId="43" xfId="0" applyFont="1" applyBorder="1" applyAlignment="1">
      <alignment horizontal="center"/>
    </xf>
    <xf numFmtId="3" fontId="40" fillId="0" borderId="44" xfId="0" applyFont="1" applyBorder="1" applyAlignment="1">
      <alignment horizontal="center"/>
    </xf>
    <xf numFmtId="3" fontId="40" fillId="0" borderId="45" xfId="0" applyFont="1" applyBorder="1" applyAlignment="1">
      <alignment horizontal="center"/>
    </xf>
    <xf numFmtId="3" fontId="40" fillId="0" borderId="46" xfId="0" applyFont="1" applyBorder="1"/>
    <xf numFmtId="3" fontId="40" fillId="0" borderId="0" xfId="0" applyFont="1" applyBorder="1"/>
    <xf numFmtId="3" fontId="13" fillId="2" borderId="12" xfId="1" applyFont="1" applyFill="1" applyBorder="1" applyAlignment="1">
      <alignment horizontal="right"/>
    </xf>
    <xf numFmtId="3" fontId="13" fillId="0" borderId="19" xfId="1" applyNumberFormat="1" applyFont="1" applyBorder="1" applyAlignment="1">
      <alignment horizontal="right"/>
    </xf>
    <xf numFmtId="3" fontId="13" fillId="2" borderId="15" xfId="1" applyFont="1" applyFill="1" applyBorder="1" applyAlignment="1">
      <alignment horizontal="right"/>
    </xf>
    <xf numFmtId="3" fontId="11" fillId="0" borderId="15" xfId="0" applyFont="1" applyBorder="1"/>
    <xf numFmtId="3" fontId="37" fillId="2" borderId="11" xfId="1" applyFont="1" applyFill="1" applyBorder="1" applyAlignment="1">
      <alignment horizontal="right"/>
    </xf>
    <xf numFmtId="49" fontId="43" fillId="2" borderId="11" xfId="1" applyNumberFormat="1" applyFont="1" applyFill="1" applyBorder="1" applyAlignment="1">
      <alignment horizontal="center"/>
    </xf>
    <xf numFmtId="3" fontId="32" fillId="2" borderId="13" xfId="0" applyFont="1" applyFill="1" applyBorder="1"/>
    <xf numFmtId="3" fontId="32" fillId="2" borderId="14" xfId="0" applyFont="1" applyFill="1" applyBorder="1"/>
    <xf numFmtId="3" fontId="44" fillId="2" borderId="13" xfId="0" applyFont="1" applyFill="1" applyBorder="1"/>
    <xf numFmtId="3" fontId="44" fillId="2" borderId="14" xfId="0" applyFont="1" applyFill="1" applyBorder="1"/>
    <xf numFmtId="3" fontId="32" fillId="2" borderId="11" xfId="0" applyFont="1" applyFill="1" applyBorder="1"/>
    <xf numFmtId="3" fontId="45" fillId="2" borderId="15" xfId="1" applyNumberFormat="1" applyFont="1" applyFill="1" applyBorder="1" applyAlignment="1">
      <alignment horizontal="right"/>
    </xf>
    <xf numFmtId="3" fontId="18" fillId="2" borderId="15" xfId="1" applyFont="1" applyFill="1" applyBorder="1"/>
    <xf numFmtId="3" fontId="32" fillId="2" borderId="12" xfId="0" applyFont="1" applyFill="1" applyBorder="1"/>
    <xf numFmtId="3" fontId="32" fillId="2" borderId="16" xfId="0" applyFont="1" applyFill="1" applyBorder="1"/>
    <xf numFmtId="3" fontId="44" fillId="2" borderId="12" xfId="0" applyFont="1" applyFill="1" applyBorder="1"/>
    <xf numFmtId="3" fontId="44" fillId="2" borderId="16" xfId="0" applyFont="1" applyFill="1" applyBorder="1"/>
    <xf numFmtId="3" fontId="32" fillId="2" borderId="15" xfId="0" applyFont="1" applyFill="1" applyBorder="1"/>
    <xf numFmtId="3" fontId="45" fillId="0" borderId="15" xfId="1" applyNumberFormat="1" applyFont="1" applyBorder="1" applyAlignment="1">
      <alignment horizontal="right"/>
    </xf>
    <xf numFmtId="3" fontId="18" fillId="0" borderId="15" xfId="1" applyFont="1" applyBorder="1"/>
    <xf numFmtId="3" fontId="32" fillId="0" borderId="15" xfId="0" applyFont="1" applyBorder="1"/>
    <xf numFmtId="49" fontId="18" fillId="0" borderId="15" xfId="1" applyNumberFormat="1" applyFont="1" applyBorder="1" applyAlignment="1">
      <alignment horizontal="center"/>
    </xf>
    <xf numFmtId="3" fontId="18" fillId="2" borderId="12" xfId="1" applyFont="1" applyFill="1" applyBorder="1" applyAlignment="1">
      <alignment horizontal="right"/>
    </xf>
    <xf numFmtId="49" fontId="18" fillId="2" borderId="15" xfId="1" applyNumberFormat="1" applyFont="1" applyFill="1" applyBorder="1" applyAlignment="1">
      <alignment horizontal="center"/>
    </xf>
    <xf numFmtId="3" fontId="18" fillId="0" borderId="15" xfId="1" applyNumberFormat="1" applyFont="1" applyBorder="1" applyAlignment="1">
      <alignment horizontal="right"/>
    </xf>
    <xf numFmtId="3" fontId="18" fillId="0" borderId="15" xfId="1" applyNumberFormat="1" applyFont="1" applyBorder="1" applyAlignment="1">
      <alignment horizontal="center"/>
    </xf>
    <xf numFmtId="3" fontId="32" fillId="0" borderId="15" xfId="0" applyFont="1" applyBorder="1" applyAlignment="1">
      <alignment horizontal="right"/>
    </xf>
    <xf numFmtId="3" fontId="32" fillId="0" borderId="16" xfId="0" applyFont="1" applyBorder="1" applyAlignment="1">
      <alignment horizontal="left"/>
    </xf>
    <xf numFmtId="3" fontId="44" fillId="0" borderId="15" xfId="0" applyFont="1" applyBorder="1" applyAlignment="1">
      <alignment horizontal="right"/>
    </xf>
    <xf numFmtId="3" fontId="44" fillId="0" borderId="16" xfId="0" applyFont="1" applyBorder="1" applyAlignment="1">
      <alignment horizontal="left"/>
    </xf>
    <xf numFmtId="3" fontId="18" fillId="2" borderId="15" xfId="1" applyNumberFormat="1" applyFont="1" applyFill="1" applyBorder="1" applyAlignment="1">
      <alignment horizontal="right"/>
    </xf>
    <xf numFmtId="0" fontId="18" fillId="2" borderId="15" xfId="1" applyNumberFormat="1" applyFont="1" applyFill="1" applyBorder="1" applyAlignment="1">
      <alignment horizontal="center"/>
    </xf>
    <xf numFmtId="3" fontId="18" fillId="0" borderId="15" xfId="1" applyFont="1" applyBorder="1" applyAlignment="1">
      <alignment horizontal="right"/>
    </xf>
    <xf numFmtId="0" fontId="18" fillId="0" borderId="15" xfId="1" applyNumberFormat="1" applyFont="1" applyBorder="1" applyAlignment="1">
      <alignment horizontal="center"/>
    </xf>
    <xf numFmtId="3" fontId="32" fillId="2" borderId="12" xfId="0" applyFont="1" applyFill="1" applyBorder="1" applyAlignment="1">
      <alignment horizontal="center"/>
    </xf>
    <xf numFmtId="3" fontId="32" fillId="2" borderId="16" xfId="0" applyFont="1" applyFill="1" applyBorder="1" applyAlignment="1">
      <alignment horizontal="center"/>
    </xf>
    <xf numFmtId="3" fontId="44" fillId="2" borderId="12" xfId="0" applyFont="1" applyFill="1" applyBorder="1" applyAlignment="1">
      <alignment horizontal="center"/>
    </xf>
    <xf numFmtId="3" fontId="44" fillId="2" borderId="16" xfId="0" applyFont="1" applyFill="1" applyBorder="1" applyAlignment="1">
      <alignment horizontal="center"/>
    </xf>
    <xf numFmtId="3" fontId="18" fillId="0" borderId="12" xfId="1" applyNumberFormat="1" applyFont="1" applyBorder="1" applyAlignment="1">
      <alignment horizontal="right"/>
    </xf>
    <xf numFmtId="49" fontId="18" fillId="0" borderId="12" xfId="1" applyNumberFormat="1" applyFont="1" applyBorder="1" applyAlignment="1">
      <alignment horizontal="center"/>
    </xf>
    <xf numFmtId="3" fontId="32" fillId="0" borderId="12" xfId="0" applyFont="1" applyBorder="1"/>
    <xf numFmtId="3" fontId="18" fillId="0" borderId="15" xfId="1" applyFont="1" applyBorder="1" applyAlignment="1">
      <alignment horizontal="center"/>
    </xf>
    <xf numFmtId="3" fontId="18" fillId="2" borderId="15" xfId="1" applyFont="1" applyFill="1" applyBorder="1" applyAlignment="1">
      <alignment horizontal="center"/>
    </xf>
    <xf numFmtId="3" fontId="18" fillId="0" borderId="11" xfId="1" applyNumberFormat="1" applyFont="1" applyBorder="1" applyAlignment="1">
      <alignment horizontal="right"/>
    </xf>
    <xf numFmtId="49" fontId="18" fillId="0" borderId="11" xfId="1" applyNumberFormat="1" applyFont="1" applyBorder="1" applyAlignment="1">
      <alignment horizontal="center"/>
    </xf>
    <xf numFmtId="3" fontId="32" fillId="0" borderId="11" xfId="0" applyFont="1" applyBorder="1"/>
    <xf numFmtId="3" fontId="18" fillId="3" borderId="15" xfId="1" applyNumberFormat="1" applyFont="1" applyFill="1" applyBorder="1" applyAlignment="1">
      <alignment horizontal="right"/>
    </xf>
    <xf numFmtId="49" fontId="18" fillId="3" borderId="15" xfId="1" applyNumberFormat="1" applyFont="1" applyFill="1" applyBorder="1" applyAlignment="1">
      <alignment horizontal="center"/>
    </xf>
    <xf numFmtId="3" fontId="32" fillId="3" borderId="15" xfId="0" applyFont="1" applyFill="1" applyBorder="1"/>
    <xf numFmtId="3" fontId="18" fillId="0" borderId="15" xfId="1" applyNumberFormat="1" applyFont="1" applyBorder="1" applyAlignment="1">
      <alignment horizontal="right" wrapText="1"/>
    </xf>
    <xf numFmtId="49" fontId="18" fillId="0" borderId="15" xfId="1" applyNumberFormat="1" applyFont="1" applyBorder="1" applyAlignment="1">
      <alignment horizontal="center" wrapText="1"/>
    </xf>
    <xf numFmtId="3" fontId="18" fillId="2" borderId="15" xfId="1" applyNumberFormat="1" applyFont="1" applyFill="1" applyBorder="1" applyAlignment="1">
      <alignment horizontal="right" wrapText="1"/>
    </xf>
    <xf numFmtId="49" fontId="18" fillId="2" borderId="15" xfId="1" applyNumberFormat="1" applyFont="1" applyFill="1" applyBorder="1" applyAlignment="1">
      <alignment horizontal="center" wrapText="1"/>
    </xf>
    <xf numFmtId="3" fontId="32" fillId="3" borderId="12" xfId="0" applyFont="1" applyFill="1" applyBorder="1" applyAlignment="1">
      <alignment horizontal="center"/>
    </xf>
    <xf numFmtId="3" fontId="32" fillId="3" borderId="16" xfId="0" applyFont="1" applyFill="1" applyBorder="1" applyAlignment="1">
      <alignment horizontal="center"/>
    </xf>
    <xf numFmtId="3" fontId="44" fillId="3" borderId="12" xfId="0" applyFont="1" applyFill="1" applyBorder="1" applyAlignment="1">
      <alignment horizontal="center"/>
    </xf>
    <xf numFmtId="3" fontId="44" fillId="3" borderId="16" xfId="0" applyFont="1" applyFill="1" applyBorder="1" applyAlignment="1">
      <alignment horizontal="center"/>
    </xf>
    <xf numFmtId="3" fontId="45" fillId="2" borderId="15" xfId="1" applyNumberFormat="1" applyFont="1" applyFill="1" applyBorder="1" applyAlignment="1">
      <alignment horizontal="right" vertical="center" wrapText="1"/>
    </xf>
    <xf numFmtId="49" fontId="45" fillId="2" borderId="15" xfId="1" applyNumberFormat="1" applyFont="1" applyFill="1" applyBorder="1" applyAlignment="1">
      <alignment horizontal="center" vertical="center"/>
    </xf>
    <xf numFmtId="3" fontId="18" fillId="2" borderId="15" xfId="1" applyNumberFormat="1" applyFont="1" applyFill="1" applyBorder="1" applyAlignment="1">
      <alignment horizontal="right" vertical="center" wrapText="1"/>
    </xf>
    <xf numFmtId="49" fontId="32" fillId="2" borderId="15" xfId="1" applyNumberFormat="1" applyFont="1" applyFill="1" applyBorder="1" applyAlignment="1">
      <alignment horizontal="center"/>
    </xf>
    <xf numFmtId="3" fontId="32" fillId="2" borderId="15" xfId="1" applyFont="1" applyFill="1" applyBorder="1" applyAlignment="1">
      <alignment horizontal="center"/>
    </xf>
    <xf numFmtId="3" fontId="18" fillId="0" borderId="15" xfId="1" applyNumberFormat="1" applyFont="1" applyBorder="1" applyAlignment="1">
      <alignment horizontal="right" vertical="center" wrapText="1"/>
    </xf>
    <xf numFmtId="49" fontId="18" fillId="0" borderId="15" xfId="1" applyNumberFormat="1" applyFont="1" applyBorder="1" applyAlignment="1">
      <alignment horizontal="center" vertical="center" wrapText="1"/>
    </xf>
    <xf numFmtId="3" fontId="45" fillId="0" borderId="15" xfId="1" applyNumberFormat="1" applyFont="1" applyBorder="1" applyAlignment="1">
      <alignment horizontal="right" vertical="center" wrapText="1"/>
    </xf>
    <xf numFmtId="3" fontId="32" fillId="2" borderId="15" xfId="0" applyFont="1" applyFill="1" applyBorder="1" applyAlignment="1">
      <alignment horizontal="right"/>
    </xf>
    <xf numFmtId="0" fontId="18" fillId="2" borderId="15" xfId="1" applyNumberFormat="1" applyFont="1" applyFill="1" applyBorder="1" applyAlignment="1">
      <alignment horizontal="center" vertical="center"/>
    </xf>
    <xf numFmtId="49" fontId="18" fillId="2" borderId="15" xfId="1" applyNumberFormat="1" applyFont="1" applyFill="1" applyBorder="1" applyAlignment="1">
      <alignment horizontal="center" vertical="center"/>
    </xf>
    <xf numFmtId="3" fontId="18" fillId="0" borderId="18" xfId="1" applyNumberFormat="1" applyFont="1" applyBorder="1" applyAlignment="1">
      <alignment horizontal="right"/>
    </xf>
    <xf numFmtId="49" fontId="18" fillId="0" borderId="18" xfId="1" applyNumberFormat="1" applyFont="1" applyBorder="1" applyAlignment="1">
      <alignment horizontal="center" vertical="center"/>
    </xf>
    <xf numFmtId="3" fontId="32" fillId="0" borderId="18" xfId="0" applyFont="1" applyBorder="1"/>
    <xf numFmtId="3" fontId="18" fillId="2" borderId="19" xfId="1" applyNumberFormat="1" applyFont="1" applyFill="1" applyBorder="1" applyAlignment="1">
      <alignment horizontal="right" vertical="center" wrapText="1"/>
    </xf>
    <xf numFmtId="0" fontId="18" fillId="2" borderId="19" xfId="1" applyNumberFormat="1" applyFont="1" applyFill="1" applyBorder="1" applyAlignment="1">
      <alignment horizontal="center" vertical="center"/>
    </xf>
    <xf numFmtId="3" fontId="32" fillId="2" borderId="19" xfId="0" applyFont="1" applyFill="1" applyBorder="1"/>
    <xf numFmtId="49" fontId="18" fillId="2" borderId="17" xfId="1" applyNumberFormat="1" applyFont="1" applyFill="1" applyBorder="1" applyAlignment="1">
      <alignment horizontal="center"/>
    </xf>
    <xf numFmtId="3" fontId="18" fillId="2" borderId="15" xfId="1" applyFont="1" applyFill="1" applyBorder="1" applyAlignment="1">
      <alignment horizontal="right"/>
    </xf>
    <xf numFmtId="49" fontId="18" fillId="0" borderId="17" xfId="1" applyNumberFormat="1" applyFont="1" applyBorder="1" applyAlignment="1">
      <alignment horizontal="center"/>
    </xf>
    <xf numFmtId="3" fontId="32" fillId="0" borderId="15" xfId="0" applyFont="1" applyBorder="1" applyAlignment="1">
      <alignment horizontal="center"/>
    </xf>
    <xf numFmtId="3" fontId="18" fillId="0" borderId="18" xfId="1" applyFont="1" applyBorder="1" applyAlignment="1">
      <alignment horizontal="right"/>
    </xf>
    <xf numFmtId="49" fontId="18" fillId="0" borderId="18" xfId="1" applyNumberFormat="1" applyFont="1" applyBorder="1" applyAlignment="1">
      <alignment horizontal="center"/>
    </xf>
    <xf numFmtId="3" fontId="32" fillId="0" borderId="18" xfId="0" applyFont="1" applyBorder="1" applyAlignment="1">
      <alignment horizontal="right"/>
    </xf>
    <xf numFmtId="3" fontId="32" fillId="0" borderId="21" xfId="0" applyFont="1" applyBorder="1" applyAlignment="1">
      <alignment horizontal="left"/>
    </xf>
    <xf numFmtId="3" fontId="32" fillId="0" borderId="18" xfId="0" applyFont="1" applyBorder="1" applyAlignment="1">
      <alignment horizontal="left"/>
    </xf>
    <xf numFmtId="3" fontId="44" fillId="0" borderId="18" xfId="0" applyFont="1" applyBorder="1"/>
    <xf numFmtId="3" fontId="44" fillId="0" borderId="18" xfId="0" applyFont="1" applyBorder="1" applyAlignment="1">
      <alignment horizontal="left"/>
    </xf>
    <xf numFmtId="3" fontId="18" fillId="2" borderId="18" xfId="1" applyNumberFormat="1" applyFont="1" applyFill="1" applyBorder="1" applyAlignment="1">
      <alignment horizontal="right"/>
    </xf>
    <xf numFmtId="3" fontId="18" fillId="2" borderId="18" xfId="1" applyFont="1" applyFill="1" applyBorder="1" applyAlignment="1">
      <alignment horizontal="center"/>
    </xf>
    <xf numFmtId="3" fontId="32" fillId="2" borderId="20" xfId="0" applyFont="1" applyFill="1" applyBorder="1" applyAlignment="1">
      <alignment horizontal="center"/>
    </xf>
    <xf numFmtId="3" fontId="32" fillId="2" borderId="21" xfId="0" applyFont="1" applyFill="1" applyBorder="1" applyAlignment="1">
      <alignment horizontal="center"/>
    </xf>
    <xf numFmtId="3" fontId="44" fillId="2" borderId="20" xfId="0" applyFont="1" applyFill="1" applyBorder="1" applyAlignment="1">
      <alignment horizontal="center"/>
    </xf>
    <xf numFmtId="3" fontId="44" fillId="2" borderId="21" xfId="0" applyFont="1" applyFill="1" applyBorder="1" applyAlignment="1">
      <alignment horizontal="center"/>
    </xf>
    <xf numFmtId="3" fontId="32" fillId="2" borderId="18" xfId="0" applyFont="1" applyFill="1" applyBorder="1"/>
    <xf numFmtId="3" fontId="7" fillId="0" borderId="0" xfId="0" applyFont="1" applyBorder="1" applyAlignment="1">
      <alignment horizontal="center"/>
    </xf>
    <xf numFmtId="3" fontId="12" fillId="2" borderId="12" xfId="0" applyFont="1" applyFill="1" applyBorder="1" applyAlignment="1">
      <alignment horizontal="center"/>
    </xf>
    <xf numFmtId="3" fontId="12" fillId="2" borderId="16" xfId="0" applyFont="1" applyFill="1" applyBorder="1" applyAlignment="1">
      <alignment horizontal="center"/>
    </xf>
    <xf numFmtId="3" fontId="12" fillId="0" borderId="15" xfId="0" applyFont="1" applyBorder="1" applyAlignment="1">
      <alignment horizontal="center"/>
    </xf>
    <xf numFmtId="3" fontId="12" fillId="2" borderId="22" xfId="0" applyFont="1" applyFill="1" applyBorder="1" applyAlignment="1">
      <alignment horizontal="center"/>
    </xf>
    <xf numFmtId="3" fontId="12" fillId="2" borderId="26" xfId="0" applyFont="1" applyFill="1" applyBorder="1" applyAlignment="1">
      <alignment horizontal="center"/>
    </xf>
    <xf numFmtId="3" fontId="12" fillId="3" borderId="12" xfId="0" applyFont="1" applyFill="1" applyBorder="1" applyAlignment="1">
      <alignment horizontal="center"/>
    </xf>
    <xf numFmtId="3" fontId="12" fillId="3" borderId="16" xfId="0" applyFont="1" applyFill="1" applyBorder="1" applyAlignment="1">
      <alignment horizontal="center"/>
    </xf>
    <xf numFmtId="3" fontId="32" fillId="0" borderId="17" xfId="0" applyFont="1" applyBorder="1" applyAlignment="1">
      <alignment horizontal="center"/>
    </xf>
    <xf numFmtId="3" fontId="7" fillId="0" borderId="0" xfId="0" applyFont="1" applyBorder="1" applyAlignment="1">
      <alignment horizontal="center"/>
    </xf>
    <xf numFmtId="3" fontId="12" fillId="2" borderId="12" xfId="0" applyFont="1" applyFill="1" applyBorder="1" applyAlignment="1">
      <alignment horizontal="center"/>
    </xf>
    <xf numFmtId="3" fontId="12" fillId="2" borderId="16" xfId="0" applyFont="1" applyFill="1" applyBorder="1" applyAlignment="1">
      <alignment horizontal="center"/>
    </xf>
    <xf numFmtId="3" fontId="12" fillId="0" borderId="15" xfId="0" applyFont="1" applyBorder="1" applyAlignment="1">
      <alignment horizontal="center"/>
    </xf>
    <xf numFmtId="3" fontId="12" fillId="2" borderId="22" xfId="0" applyFont="1" applyFill="1" applyBorder="1" applyAlignment="1">
      <alignment horizontal="center"/>
    </xf>
    <xf numFmtId="3" fontId="12" fillId="2" borderId="26" xfId="0" applyFont="1" applyFill="1" applyBorder="1" applyAlignment="1">
      <alignment horizontal="center"/>
    </xf>
    <xf numFmtId="3" fontId="12" fillId="3" borderId="12" xfId="0" applyFont="1" applyFill="1" applyBorder="1" applyAlignment="1">
      <alignment horizontal="center"/>
    </xf>
    <xf numFmtId="3" fontId="12" fillId="3" borderId="16" xfId="0" applyFont="1" applyFill="1" applyBorder="1" applyAlignment="1">
      <alignment horizontal="center"/>
    </xf>
    <xf numFmtId="3" fontId="32" fillId="0" borderId="17" xfId="0" applyFont="1" applyBorder="1" applyAlignment="1">
      <alignment horizontal="center"/>
    </xf>
    <xf numFmtId="3" fontId="12" fillId="2" borderId="3" xfId="0" applyFont="1" applyFill="1" applyBorder="1" applyAlignment="1">
      <alignment horizontal="center"/>
    </xf>
    <xf numFmtId="3" fontId="12" fillId="2" borderId="10" xfId="0" applyFont="1" applyFill="1" applyBorder="1" applyAlignment="1">
      <alignment horizontal="center"/>
    </xf>
    <xf numFmtId="3" fontId="7" fillId="0" borderId="0" xfId="0" applyFont="1" applyBorder="1" applyAlignment="1">
      <alignment horizontal="center"/>
    </xf>
    <xf numFmtId="3" fontId="7" fillId="0" borderId="0" xfId="0" applyFont="1" applyBorder="1" applyAlignment="1">
      <alignment horizontal="center" vertical="top"/>
    </xf>
    <xf numFmtId="3" fontId="12" fillId="0" borderId="0" xfId="0" applyFont="1" applyBorder="1" applyAlignment="1">
      <alignment horizontal="center"/>
    </xf>
    <xf numFmtId="3" fontId="12" fillId="0" borderId="3" xfId="0" applyFont="1" applyBorder="1" applyAlignment="1">
      <alignment horizontal="center"/>
    </xf>
    <xf numFmtId="3" fontId="12" fillId="0" borderId="10" xfId="0" applyFont="1" applyBorder="1" applyAlignment="1">
      <alignment horizontal="center"/>
    </xf>
    <xf numFmtId="3" fontId="12" fillId="0" borderId="8" xfId="0" applyFont="1" applyBorder="1" applyAlignment="1">
      <alignment horizontal="center"/>
    </xf>
    <xf numFmtId="3" fontId="12" fillId="0" borderId="23" xfId="0" applyFont="1" applyBorder="1" applyAlignment="1">
      <alignment horizontal="center"/>
    </xf>
    <xf numFmtId="49" fontId="17" fillId="0" borderId="0" xfId="1" applyNumberFormat="1" applyFont="1" applyBorder="1" applyAlignment="1">
      <alignment horizontal="center"/>
    </xf>
    <xf numFmtId="3" fontId="12" fillId="0" borderId="0" xfId="0" applyFont="1" applyAlignment="1">
      <alignment horizontal="center"/>
    </xf>
    <xf numFmtId="49" fontId="20" fillId="0" borderId="0" xfId="0" applyNumberFormat="1" applyFont="1" applyAlignment="1">
      <alignment horizontal="center"/>
    </xf>
    <xf numFmtId="49" fontId="14" fillId="0" borderId="0" xfId="0" applyNumberFormat="1" applyFont="1" applyAlignment="1">
      <alignment horizontal="center"/>
    </xf>
    <xf numFmtId="3" fontId="13" fillId="0" borderId="4" xfId="1" applyFont="1" applyBorder="1" applyAlignment="1">
      <alignment horizontal="center" vertical="center"/>
    </xf>
    <xf numFmtId="3" fontId="13" fillId="0" borderId="1" xfId="1" applyFont="1" applyBorder="1" applyAlignment="1">
      <alignment horizontal="center" vertical="center"/>
    </xf>
    <xf numFmtId="3" fontId="13" fillId="0" borderId="2" xfId="1" applyFont="1" applyBorder="1" applyAlignment="1">
      <alignment horizontal="center" vertical="center"/>
    </xf>
    <xf numFmtId="3" fontId="13" fillId="0" borderId="4" xfId="1" applyFont="1" applyBorder="1" applyAlignment="1">
      <alignment horizontal="center" vertical="center" wrapText="1"/>
    </xf>
    <xf numFmtId="3" fontId="13" fillId="0" borderId="2" xfId="1" applyFont="1" applyBorder="1" applyAlignment="1">
      <alignment horizontal="center" vertical="center" wrapText="1"/>
    </xf>
    <xf numFmtId="49" fontId="13" fillId="0" borderId="4" xfId="1" applyNumberFormat="1" applyFont="1" applyBorder="1" applyAlignment="1">
      <alignment horizontal="center" vertical="center" wrapText="1" shrinkToFit="1"/>
    </xf>
    <xf numFmtId="49" fontId="13" fillId="0" borderId="2" xfId="1" applyNumberFormat="1" applyFont="1" applyBorder="1" applyAlignment="1">
      <alignment horizontal="center" vertical="center" wrapText="1" shrinkToFit="1"/>
    </xf>
    <xf numFmtId="3" fontId="11" fillId="0" borderId="9" xfId="0" applyFont="1" applyBorder="1" applyAlignment="1">
      <alignment horizontal="center" vertical="center" wrapText="1"/>
    </xf>
    <xf numFmtId="3" fontId="11" fillId="0" borderId="24" xfId="0" applyFont="1" applyBorder="1" applyAlignment="1">
      <alignment horizontal="center" vertical="center" wrapText="1"/>
    </xf>
    <xf numFmtId="3" fontId="11" fillId="0" borderId="8" xfId="0" applyFont="1" applyBorder="1" applyAlignment="1">
      <alignment horizontal="center" vertical="center" wrapText="1"/>
    </xf>
    <xf numFmtId="3" fontId="11" fillId="0" borderId="23" xfId="0" applyFont="1" applyBorder="1" applyAlignment="1">
      <alignment horizontal="center" vertical="center" wrapText="1"/>
    </xf>
    <xf numFmtId="17" fontId="11" fillId="0" borderId="9" xfId="0" applyNumberFormat="1" applyFont="1" applyBorder="1" applyAlignment="1">
      <alignment horizontal="center" vertical="center"/>
    </xf>
    <xf numFmtId="17" fontId="11" fillId="0" borderId="24" xfId="0" applyNumberFormat="1" applyFont="1" applyBorder="1" applyAlignment="1">
      <alignment horizontal="center" vertical="center"/>
    </xf>
    <xf numFmtId="17" fontId="11" fillId="0" borderId="8" xfId="0" applyNumberFormat="1" applyFont="1" applyBorder="1" applyAlignment="1">
      <alignment horizontal="center" vertical="center"/>
    </xf>
    <xf numFmtId="17" fontId="11" fillId="0" borderId="23" xfId="0" applyNumberFormat="1" applyFont="1" applyBorder="1" applyAlignment="1">
      <alignment horizontal="center" vertical="center"/>
    </xf>
    <xf numFmtId="3" fontId="13" fillId="0" borderId="6" xfId="1" applyFont="1" applyBorder="1" applyAlignment="1">
      <alignment horizontal="center" vertical="center"/>
    </xf>
    <xf numFmtId="3" fontId="13" fillId="0" borderId="25" xfId="1" applyFont="1" applyBorder="1" applyAlignment="1">
      <alignment horizontal="center" vertical="center"/>
    </xf>
    <xf numFmtId="3" fontId="13" fillId="0" borderId="7" xfId="1" applyFont="1" applyBorder="1" applyAlignment="1">
      <alignment horizontal="center" vertical="center"/>
    </xf>
    <xf numFmtId="3" fontId="12" fillId="0" borderId="9" xfId="0" applyFont="1" applyBorder="1" applyAlignment="1">
      <alignment horizontal="center"/>
    </xf>
    <xf numFmtId="3" fontId="12" fillId="0" borderId="24" xfId="0" applyFont="1" applyBorder="1" applyAlignment="1">
      <alignment horizontal="center"/>
    </xf>
    <xf numFmtId="3" fontId="12" fillId="2" borderId="25" xfId="0" applyFont="1" applyFill="1" applyBorder="1" applyAlignment="1">
      <alignment horizontal="center"/>
    </xf>
    <xf numFmtId="3" fontId="12" fillId="2" borderId="7" xfId="0" applyFont="1" applyFill="1" applyBorder="1" applyAlignment="1">
      <alignment horizontal="center"/>
    </xf>
    <xf numFmtId="3" fontId="12" fillId="2" borderId="6" xfId="0" applyFont="1" applyFill="1" applyBorder="1" applyAlignment="1">
      <alignment horizontal="center"/>
    </xf>
    <xf numFmtId="3" fontId="12" fillId="0" borderId="6" xfId="0" applyFont="1" applyBorder="1" applyAlignment="1">
      <alignment horizontal="center"/>
    </xf>
    <xf numFmtId="3" fontId="12" fillId="0" borderId="7" xfId="0" applyFont="1" applyBorder="1" applyAlignment="1">
      <alignment horizontal="center"/>
    </xf>
    <xf numFmtId="3" fontId="11" fillId="0" borderId="4" xfId="0" applyFont="1" applyBorder="1" applyAlignment="1">
      <alignment horizontal="center" vertical="center" wrapText="1"/>
    </xf>
    <xf numFmtId="3" fontId="11" fillId="0" borderId="2" xfId="0" applyFont="1" applyBorder="1" applyAlignment="1">
      <alignment horizontal="center" vertical="center" wrapText="1"/>
    </xf>
    <xf numFmtId="3" fontId="12" fillId="0" borderId="12" xfId="0" applyFont="1" applyBorder="1" applyAlignment="1">
      <alignment horizontal="center"/>
    </xf>
    <xf numFmtId="3" fontId="12" fillId="0" borderId="16" xfId="0" applyFont="1" applyBorder="1" applyAlignment="1">
      <alignment horizontal="center"/>
    </xf>
    <xf numFmtId="3" fontId="12" fillId="2" borderId="12" xfId="0" applyFont="1" applyFill="1" applyBorder="1" applyAlignment="1">
      <alignment horizontal="center"/>
    </xf>
    <xf numFmtId="3" fontId="12" fillId="2" borderId="16" xfId="0" applyFont="1" applyFill="1" applyBorder="1" applyAlignment="1">
      <alignment horizontal="center"/>
    </xf>
    <xf numFmtId="3" fontId="12" fillId="0" borderId="15" xfId="0" applyFont="1" applyBorder="1" applyAlignment="1">
      <alignment horizontal="center"/>
    </xf>
    <xf numFmtId="3" fontId="12" fillId="2" borderId="22" xfId="0" applyFont="1" applyFill="1" applyBorder="1" applyAlignment="1">
      <alignment horizontal="center"/>
    </xf>
    <xf numFmtId="3" fontId="12" fillId="2" borderId="26" xfId="0" applyFont="1" applyFill="1" applyBorder="1" applyAlignment="1">
      <alignment horizontal="center"/>
    </xf>
    <xf numFmtId="3" fontId="12" fillId="2" borderId="17" xfId="0" applyFont="1" applyFill="1" applyBorder="1" applyAlignment="1">
      <alignment horizontal="center"/>
    </xf>
    <xf numFmtId="3" fontId="12" fillId="3" borderId="12" xfId="0" applyFont="1" applyFill="1" applyBorder="1" applyAlignment="1">
      <alignment horizontal="center"/>
    </xf>
    <xf numFmtId="3" fontId="12" fillId="3" borderId="16" xfId="0" applyFont="1" applyFill="1" applyBorder="1" applyAlignment="1">
      <alignment horizontal="center"/>
    </xf>
    <xf numFmtId="3" fontId="12" fillId="0" borderId="20" xfId="0" applyFont="1" applyBorder="1" applyAlignment="1">
      <alignment horizontal="center"/>
    </xf>
    <xf numFmtId="3" fontId="12" fillId="0" borderId="21" xfId="0" applyFont="1" applyBorder="1" applyAlignment="1">
      <alignment horizontal="center"/>
    </xf>
    <xf numFmtId="3" fontId="12" fillId="0" borderId="17" xfId="0" applyFont="1" applyBorder="1" applyAlignment="1">
      <alignment horizontal="center"/>
    </xf>
    <xf numFmtId="3" fontId="12" fillId="0" borderId="22" xfId="0" applyFont="1" applyBorder="1" applyAlignment="1">
      <alignment horizontal="center"/>
    </xf>
    <xf numFmtId="3" fontId="12" fillId="0" borderId="26" xfId="0" applyFont="1" applyBorder="1" applyAlignment="1">
      <alignment horizontal="center"/>
    </xf>
    <xf numFmtId="3" fontId="31" fillId="0" borderId="9" xfId="0" applyFont="1" applyBorder="1" applyAlignment="1">
      <alignment horizontal="center" vertical="center" wrapText="1"/>
    </xf>
    <xf numFmtId="3" fontId="30" fillId="0" borderId="24" xfId="0" applyFont="1" applyBorder="1" applyAlignment="1">
      <alignment horizontal="center" vertical="center" wrapText="1"/>
    </xf>
    <xf numFmtId="3" fontId="30" fillId="0" borderId="8" xfId="0" applyFont="1" applyBorder="1" applyAlignment="1">
      <alignment horizontal="center" vertical="center" wrapText="1"/>
    </xf>
    <xf numFmtId="3" fontId="30" fillId="0" borderId="23" xfId="0" applyFont="1" applyBorder="1" applyAlignment="1">
      <alignment horizontal="center" vertical="center" wrapText="1"/>
    </xf>
    <xf numFmtId="3" fontId="37" fillId="0" borderId="9" xfId="0" applyFont="1" applyBorder="1" applyAlignment="1">
      <alignment horizontal="center" vertical="center" wrapText="1"/>
    </xf>
    <xf numFmtId="3" fontId="37" fillId="0" borderId="24" xfId="0" applyFont="1" applyBorder="1" applyAlignment="1">
      <alignment horizontal="center" vertical="center" wrapText="1"/>
    </xf>
    <xf numFmtId="3" fontId="37" fillId="0" borderId="8" xfId="0" applyFont="1" applyBorder="1" applyAlignment="1">
      <alignment horizontal="center" vertical="center" wrapText="1"/>
    </xf>
    <xf numFmtId="3" fontId="37" fillId="0" borderId="23" xfId="0" applyFont="1" applyBorder="1" applyAlignment="1">
      <alignment horizontal="center" vertical="center" wrapText="1"/>
    </xf>
    <xf numFmtId="3" fontId="39" fillId="2" borderId="12" xfId="0" applyFont="1" applyFill="1" applyBorder="1" applyAlignment="1">
      <alignment horizontal="center"/>
    </xf>
    <xf numFmtId="3" fontId="39" fillId="2" borderId="16" xfId="0" applyFont="1" applyFill="1" applyBorder="1" applyAlignment="1">
      <alignment horizontal="center"/>
    </xf>
    <xf numFmtId="3" fontId="39" fillId="0" borderId="12" xfId="0" applyFont="1" applyBorder="1" applyAlignment="1">
      <alignment horizontal="center"/>
    </xf>
    <xf numFmtId="3" fontId="39" fillId="0" borderId="16" xfId="0" applyFont="1" applyBorder="1" applyAlignment="1">
      <alignment horizontal="center"/>
    </xf>
    <xf numFmtId="3" fontId="39" fillId="3" borderId="12" xfId="0" applyFont="1" applyFill="1" applyBorder="1" applyAlignment="1">
      <alignment horizontal="center"/>
    </xf>
    <xf numFmtId="3" fontId="39" fillId="3" borderId="16" xfId="0" applyFont="1" applyFill="1" applyBorder="1" applyAlignment="1">
      <alignment horizontal="center"/>
    </xf>
    <xf numFmtId="3" fontId="39" fillId="2" borderId="22" xfId="0" applyFont="1" applyFill="1" applyBorder="1" applyAlignment="1">
      <alignment horizontal="center"/>
    </xf>
    <xf numFmtId="3" fontId="39" fillId="2" borderId="26" xfId="0" applyFont="1" applyFill="1" applyBorder="1" applyAlignment="1">
      <alignment horizontal="center"/>
    </xf>
    <xf numFmtId="3" fontId="39" fillId="0" borderId="20" xfId="0" applyFont="1" applyBorder="1" applyAlignment="1">
      <alignment horizontal="center"/>
    </xf>
    <xf numFmtId="3" fontId="39" fillId="0" borderId="21" xfId="0" applyFont="1" applyBorder="1" applyAlignment="1">
      <alignment horizontal="center"/>
    </xf>
    <xf numFmtId="3" fontId="39" fillId="0" borderId="17" xfId="0" applyFont="1" applyBorder="1" applyAlignment="1">
      <alignment horizontal="center"/>
    </xf>
    <xf numFmtId="3" fontId="39" fillId="0" borderId="22" xfId="0" applyFont="1" applyBorder="1" applyAlignment="1">
      <alignment horizontal="center"/>
    </xf>
    <xf numFmtId="3" fontId="39" fillId="0" borderId="26" xfId="0" applyFont="1" applyBorder="1" applyAlignment="1">
      <alignment horizontal="center"/>
    </xf>
    <xf numFmtId="17" fontId="38" fillId="0" borderId="9" xfId="0" applyNumberFormat="1" applyFont="1" applyBorder="1" applyAlignment="1">
      <alignment horizontal="center" vertical="center"/>
    </xf>
    <xf numFmtId="17" fontId="38" fillId="0" borderId="24" xfId="0" applyNumberFormat="1" applyFont="1" applyBorder="1" applyAlignment="1">
      <alignment horizontal="center" vertical="center"/>
    </xf>
    <xf numFmtId="17" fontId="38" fillId="0" borderId="8" xfId="0" applyNumberFormat="1" applyFont="1" applyBorder="1" applyAlignment="1">
      <alignment horizontal="center" vertical="center"/>
    </xf>
    <xf numFmtId="17" fontId="38" fillId="0" borderId="23" xfId="0" applyNumberFormat="1" applyFont="1" applyBorder="1" applyAlignment="1">
      <alignment horizontal="center" vertical="center"/>
    </xf>
    <xf numFmtId="3" fontId="39" fillId="0" borderId="15" xfId="0" applyFont="1" applyBorder="1" applyAlignment="1">
      <alignment horizontal="center"/>
    </xf>
    <xf numFmtId="3" fontId="0" fillId="0" borderId="16" xfId="0" applyBorder="1"/>
    <xf numFmtId="3" fontId="0" fillId="0" borderId="21" xfId="0" applyBorder="1"/>
    <xf numFmtId="3" fontId="12" fillId="2" borderId="13" xfId="0" applyFont="1" applyFill="1" applyBorder="1" applyAlignment="1">
      <alignment horizontal="center"/>
    </xf>
    <xf numFmtId="3" fontId="0" fillId="0" borderId="14" xfId="0" applyBorder="1"/>
    <xf numFmtId="3" fontId="12" fillId="2" borderId="14" xfId="0" applyFont="1" applyFill="1" applyBorder="1" applyAlignment="1">
      <alignment horizontal="center"/>
    </xf>
    <xf numFmtId="3" fontId="12" fillId="0" borderId="13" xfId="0" applyFont="1" applyBorder="1" applyAlignment="1">
      <alignment horizontal="center"/>
    </xf>
    <xf numFmtId="3" fontId="12" fillId="0" borderId="14" xfId="0" applyFont="1" applyBorder="1" applyAlignment="1">
      <alignment horizontal="center"/>
    </xf>
    <xf numFmtId="49" fontId="20" fillId="0" borderId="27" xfId="0" applyNumberFormat="1" applyFont="1" applyBorder="1" applyAlignment="1">
      <alignment horizontal="center"/>
    </xf>
    <xf numFmtId="3" fontId="0" fillId="0" borderId="24" xfId="0" applyBorder="1"/>
    <xf numFmtId="3" fontId="0" fillId="0" borderId="8" xfId="0" applyBorder="1"/>
    <xf numFmtId="3" fontId="0" fillId="0" borderId="23" xfId="0" applyBorder="1"/>
    <xf numFmtId="3" fontId="32" fillId="2" borderId="12" xfId="0" applyFont="1" applyFill="1" applyBorder="1" applyAlignment="1">
      <alignment horizontal="center"/>
    </xf>
    <xf numFmtId="3" fontId="32" fillId="2" borderId="16" xfId="0" applyFont="1" applyFill="1" applyBorder="1" applyAlignment="1">
      <alignment horizontal="center"/>
    </xf>
    <xf numFmtId="3" fontId="32" fillId="0" borderId="12" xfId="0" applyFont="1" applyBorder="1" applyAlignment="1">
      <alignment horizontal="center"/>
    </xf>
    <xf numFmtId="3" fontId="32" fillId="0" borderId="16" xfId="0" applyFont="1" applyBorder="1" applyAlignment="1">
      <alignment horizontal="center"/>
    </xf>
    <xf numFmtId="3" fontId="32" fillId="3" borderId="12" xfId="0" applyFont="1" applyFill="1" applyBorder="1" applyAlignment="1">
      <alignment horizontal="center"/>
    </xf>
    <xf numFmtId="3" fontId="32" fillId="3" borderId="16" xfId="0" applyFont="1" applyFill="1" applyBorder="1" applyAlignment="1">
      <alignment horizontal="center"/>
    </xf>
    <xf numFmtId="3" fontId="32" fillId="0" borderId="15" xfId="0" applyFont="1" applyBorder="1" applyAlignment="1">
      <alignment horizontal="center"/>
    </xf>
    <xf numFmtId="3" fontId="32" fillId="0" borderId="20" xfId="0" applyFont="1" applyBorder="1" applyAlignment="1">
      <alignment horizontal="center"/>
    </xf>
    <xf numFmtId="3" fontId="32" fillId="0" borderId="21" xfId="0" applyFont="1" applyBorder="1" applyAlignment="1">
      <alignment horizontal="center"/>
    </xf>
    <xf numFmtId="3" fontId="32" fillId="2" borderId="13" xfId="0" applyFont="1" applyFill="1" applyBorder="1" applyAlignment="1">
      <alignment horizontal="center"/>
    </xf>
    <xf numFmtId="3" fontId="32" fillId="2" borderId="14" xfId="0" applyFont="1" applyFill="1" applyBorder="1" applyAlignment="1">
      <alignment horizontal="center"/>
    </xf>
    <xf numFmtId="3" fontId="32" fillId="0" borderId="17" xfId="0" applyFont="1" applyBorder="1" applyAlignment="1">
      <alignment horizontal="center"/>
    </xf>
    <xf numFmtId="3" fontId="44" fillId="2" borderId="12" xfId="0" applyFont="1" applyFill="1" applyBorder="1" applyAlignment="1">
      <alignment horizontal="center"/>
    </xf>
    <xf numFmtId="3" fontId="44" fillId="2" borderId="16" xfId="0" applyFont="1" applyFill="1" applyBorder="1" applyAlignment="1">
      <alignment horizontal="center"/>
    </xf>
    <xf numFmtId="3" fontId="44" fillId="0" borderId="13" xfId="0" applyFont="1" applyBorder="1" applyAlignment="1">
      <alignment horizontal="center"/>
    </xf>
    <xf numFmtId="3" fontId="44" fillId="0" borderId="14" xfId="0" applyFont="1" applyBorder="1" applyAlignment="1">
      <alignment horizontal="center"/>
    </xf>
    <xf numFmtId="3" fontId="44" fillId="0" borderId="12" xfId="0" applyFont="1" applyBorder="1" applyAlignment="1">
      <alignment horizontal="center"/>
    </xf>
    <xf numFmtId="3" fontId="44" fillId="0" borderId="16" xfId="0" applyFont="1" applyBorder="1" applyAlignment="1">
      <alignment horizontal="center"/>
    </xf>
    <xf numFmtId="3" fontId="32" fillId="2" borderId="22" xfId="0" applyFont="1" applyFill="1" applyBorder="1" applyAlignment="1">
      <alignment horizontal="center"/>
    </xf>
    <xf numFmtId="3" fontId="32" fillId="2" borderId="26" xfId="0" applyFont="1" applyFill="1" applyBorder="1" applyAlignment="1">
      <alignment horizontal="center"/>
    </xf>
    <xf numFmtId="3" fontId="40" fillId="0" borderId="0" xfId="0" applyFont="1" applyBorder="1" applyAlignment="1">
      <alignment horizontal="center"/>
    </xf>
    <xf numFmtId="3" fontId="40" fillId="0" borderId="27" xfId="0" applyFont="1" applyBorder="1" applyAlignment="1">
      <alignment horizontal="center"/>
    </xf>
    <xf numFmtId="3" fontId="32" fillId="2" borderId="17" xfId="0" applyFont="1" applyFill="1" applyBorder="1" applyAlignment="1">
      <alignment horizontal="center"/>
    </xf>
    <xf numFmtId="3" fontId="32" fillId="0" borderId="13" xfId="0" applyFont="1" applyBorder="1" applyAlignment="1">
      <alignment horizontal="center"/>
    </xf>
    <xf numFmtId="3" fontId="32" fillId="0" borderId="14" xfId="0" applyFont="1" applyBorder="1" applyAlignment="1">
      <alignment horizontal="center"/>
    </xf>
    <xf numFmtId="3" fontId="44" fillId="3" borderId="12" xfId="0" applyFont="1" applyFill="1" applyBorder="1" applyAlignment="1">
      <alignment horizontal="center"/>
    </xf>
    <xf numFmtId="3" fontId="44" fillId="3" borderId="16" xfId="0" applyFont="1" applyFill="1" applyBorder="1" applyAlignment="1">
      <alignment horizontal="center"/>
    </xf>
    <xf numFmtId="3" fontId="44" fillId="0" borderId="17" xfId="0" applyFont="1" applyBorder="1" applyAlignment="1">
      <alignment horizontal="center"/>
    </xf>
    <xf numFmtId="3" fontId="0" fillId="0" borderId="2" xfId="0" applyBorder="1" applyAlignment="1">
      <alignment horizontal="center" vertical="center"/>
    </xf>
    <xf numFmtId="3" fontId="44" fillId="0" borderId="15" xfId="0" applyFont="1" applyBorder="1" applyAlignment="1">
      <alignment horizontal="center"/>
    </xf>
    <xf numFmtId="3" fontId="44" fillId="0" borderId="20" xfId="0" applyFont="1" applyBorder="1" applyAlignment="1">
      <alignment horizontal="center"/>
    </xf>
    <xf numFmtId="3" fontId="44" fillId="0" borderId="21" xfId="0" applyFont="1" applyBorder="1" applyAlignment="1">
      <alignment horizontal="center"/>
    </xf>
    <xf numFmtId="3" fontId="44" fillId="2" borderId="22" xfId="0" applyFont="1" applyFill="1" applyBorder="1" applyAlignment="1">
      <alignment horizontal="center"/>
    </xf>
    <xf numFmtId="3" fontId="44" fillId="2" borderId="26" xfId="0" applyFont="1" applyFill="1" applyBorder="1" applyAlignment="1">
      <alignment horizontal="center"/>
    </xf>
    <xf numFmtId="3" fontId="40" fillId="0" borderId="29" xfId="0" applyFont="1" applyBorder="1" applyAlignment="1">
      <alignment horizontal="center" vertical="center"/>
    </xf>
    <xf numFmtId="3" fontId="40" fillId="0" borderId="30" xfId="0" applyFont="1" applyBorder="1" applyAlignment="1">
      <alignment horizontal="center" vertical="center"/>
    </xf>
    <xf numFmtId="3" fontId="40" fillId="0" borderId="0" xfId="0" applyFont="1" applyAlignment="1">
      <alignment horizontal="center"/>
    </xf>
    <xf numFmtId="3" fontId="40" fillId="0" borderId="31" xfId="0" applyFont="1" applyBorder="1" applyAlignment="1">
      <alignment horizontal="center"/>
    </xf>
    <xf numFmtId="3" fontId="40" fillId="0" borderId="32" xfId="0" applyFont="1" applyBorder="1" applyAlignment="1">
      <alignment horizontal="center"/>
    </xf>
    <xf numFmtId="3" fontId="40" fillId="0" borderId="33" xfId="0" applyFont="1" applyBorder="1" applyAlignment="1">
      <alignment horizontal="center"/>
    </xf>
  </cellXfs>
  <cellStyles count="2">
    <cellStyle name="ปกติ" xfId="0" builtinId="0"/>
    <cellStyle name="ปกติ_Sheet1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11</xdr:row>
      <xdr:rowOff>0</xdr:rowOff>
    </xdr:from>
    <xdr:to>
      <xdr:col>3</xdr:col>
      <xdr:colOff>0</xdr:colOff>
      <xdr:row>11</xdr:row>
      <xdr:rowOff>0</xdr:rowOff>
    </xdr:to>
    <xdr:sp macro="" textlink="">
      <xdr:nvSpPr>
        <xdr:cNvPr id="18473" name="Line 1"/>
        <xdr:cNvSpPr>
          <a:spLocks noChangeShapeType="1"/>
        </xdr:cNvSpPr>
      </xdr:nvSpPr>
      <xdr:spPr bwMode="auto">
        <a:xfrm flipH="1">
          <a:off x="5676900" y="3181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151</xdr:row>
      <xdr:rowOff>57150</xdr:rowOff>
    </xdr:from>
    <xdr:to>
      <xdr:col>3</xdr:col>
      <xdr:colOff>0</xdr:colOff>
      <xdr:row>151</xdr:row>
      <xdr:rowOff>228600</xdr:rowOff>
    </xdr:to>
    <xdr:sp macro="" textlink="">
      <xdr:nvSpPr>
        <xdr:cNvPr id="18474" name="Line 2"/>
        <xdr:cNvSpPr>
          <a:spLocks noChangeShapeType="1"/>
        </xdr:cNvSpPr>
      </xdr:nvSpPr>
      <xdr:spPr bwMode="auto">
        <a:xfrm flipH="1">
          <a:off x="5676900" y="42662475"/>
          <a:ext cx="0" cy="1714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157</xdr:row>
      <xdr:rowOff>76200</xdr:rowOff>
    </xdr:from>
    <xdr:to>
      <xdr:col>3</xdr:col>
      <xdr:colOff>0</xdr:colOff>
      <xdr:row>157</xdr:row>
      <xdr:rowOff>228600</xdr:rowOff>
    </xdr:to>
    <xdr:sp macro="" textlink="">
      <xdr:nvSpPr>
        <xdr:cNvPr id="18475" name="Line 3"/>
        <xdr:cNvSpPr>
          <a:spLocks noChangeShapeType="1"/>
        </xdr:cNvSpPr>
      </xdr:nvSpPr>
      <xdr:spPr bwMode="auto">
        <a:xfrm flipH="1">
          <a:off x="5676900" y="44453175"/>
          <a:ext cx="0" cy="152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157</xdr:row>
      <xdr:rowOff>47625</xdr:rowOff>
    </xdr:from>
    <xdr:to>
      <xdr:col>3</xdr:col>
      <xdr:colOff>0</xdr:colOff>
      <xdr:row>157</xdr:row>
      <xdr:rowOff>228600</xdr:rowOff>
    </xdr:to>
    <xdr:sp macro="" textlink="">
      <xdr:nvSpPr>
        <xdr:cNvPr id="18476" name="Line 4"/>
        <xdr:cNvSpPr>
          <a:spLocks noChangeShapeType="1"/>
        </xdr:cNvSpPr>
      </xdr:nvSpPr>
      <xdr:spPr bwMode="auto">
        <a:xfrm flipH="1">
          <a:off x="5676900" y="44424600"/>
          <a:ext cx="0" cy="180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151</xdr:row>
      <xdr:rowOff>47625</xdr:rowOff>
    </xdr:from>
    <xdr:to>
      <xdr:col>3</xdr:col>
      <xdr:colOff>0</xdr:colOff>
      <xdr:row>151</xdr:row>
      <xdr:rowOff>247650</xdr:rowOff>
    </xdr:to>
    <xdr:sp macro="" textlink="">
      <xdr:nvSpPr>
        <xdr:cNvPr id="18477" name="Line 5"/>
        <xdr:cNvSpPr>
          <a:spLocks noChangeShapeType="1"/>
        </xdr:cNvSpPr>
      </xdr:nvSpPr>
      <xdr:spPr bwMode="auto">
        <a:xfrm flipH="1">
          <a:off x="5676900" y="42652950"/>
          <a:ext cx="0" cy="200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158</xdr:row>
      <xdr:rowOff>295275</xdr:rowOff>
    </xdr:from>
    <xdr:to>
      <xdr:col>3</xdr:col>
      <xdr:colOff>0</xdr:colOff>
      <xdr:row>158</xdr:row>
      <xdr:rowOff>438150</xdr:rowOff>
    </xdr:to>
    <xdr:sp macro="" textlink="">
      <xdr:nvSpPr>
        <xdr:cNvPr id="18478" name="Line 6"/>
        <xdr:cNvSpPr>
          <a:spLocks noChangeShapeType="1"/>
        </xdr:cNvSpPr>
      </xdr:nvSpPr>
      <xdr:spPr bwMode="auto">
        <a:xfrm flipH="1">
          <a:off x="5676900" y="44967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158</xdr:row>
      <xdr:rowOff>247650</xdr:rowOff>
    </xdr:from>
    <xdr:to>
      <xdr:col>3</xdr:col>
      <xdr:colOff>0</xdr:colOff>
      <xdr:row>158</xdr:row>
      <xdr:rowOff>476250</xdr:rowOff>
    </xdr:to>
    <xdr:sp macro="" textlink="">
      <xdr:nvSpPr>
        <xdr:cNvPr id="18479" name="Line 7"/>
        <xdr:cNvSpPr>
          <a:spLocks noChangeShapeType="1"/>
        </xdr:cNvSpPr>
      </xdr:nvSpPr>
      <xdr:spPr bwMode="auto">
        <a:xfrm flipH="1">
          <a:off x="5676900" y="44919900"/>
          <a:ext cx="0" cy="476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10</xdr:row>
      <xdr:rowOff>266700</xdr:rowOff>
    </xdr:from>
    <xdr:to>
      <xdr:col>3</xdr:col>
      <xdr:colOff>0</xdr:colOff>
      <xdr:row>10</xdr:row>
      <xdr:rowOff>266700</xdr:rowOff>
    </xdr:to>
    <xdr:sp macro="" textlink="">
      <xdr:nvSpPr>
        <xdr:cNvPr id="18480" name="Line 8"/>
        <xdr:cNvSpPr>
          <a:spLocks noChangeShapeType="1"/>
        </xdr:cNvSpPr>
      </xdr:nvSpPr>
      <xdr:spPr bwMode="auto">
        <a:xfrm>
          <a:off x="5676900" y="3152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86</xdr:row>
      <xdr:rowOff>28575</xdr:rowOff>
    </xdr:from>
    <xdr:to>
      <xdr:col>3</xdr:col>
      <xdr:colOff>0</xdr:colOff>
      <xdr:row>86</xdr:row>
      <xdr:rowOff>228600</xdr:rowOff>
    </xdr:to>
    <xdr:sp macro="" textlink="">
      <xdr:nvSpPr>
        <xdr:cNvPr id="18481" name="Line 9"/>
        <xdr:cNvSpPr>
          <a:spLocks noChangeShapeType="1"/>
        </xdr:cNvSpPr>
      </xdr:nvSpPr>
      <xdr:spPr bwMode="auto">
        <a:xfrm flipV="1">
          <a:off x="5676900" y="24336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86</xdr:row>
      <xdr:rowOff>19050</xdr:rowOff>
    </xdr:from>
    <xdr:to>
      <xdr:col>3</xdr:col>
      <xdr:colOff>0</xdr:colOff>
      <xdr:row>86</xdr:row>
      <xdr:rowOff>228600</xdr:rowOff>
    </xdr:to>
    <xdr:sp macro="" textlink="">
      <xdr:nvSpPr>
        <xdr:cNvPr id="18482" name="Line 10"/>
        <xdr:cNvSpPr>
          <a:spLocks noChangeShapeType="1"/>
        </xdr:cNvSpPr>
      </xdr:nvSpPr>
      <xdr:spPr bwMode="auto">
        <a:xfrm flipV="1">
          <a:off x="5676900" y="24336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2025" name="Line 1"/>
        <xdr:cNvSpPr>
          <a:spLocks noChangeShapeType="1"/>
        </xdr:cNvSpPr>
      </xdr:nvSpPr>
      <xdr:spPr bwMode="auto">
        <a:xfrm flipH="1">
          <a:off x="5734050" y="2105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139</xdr:row>
      <xdr:rowOff>57150</xdr:rowOff>
    </xdr:from>
    <xdr:to>
      <xdr:col>3</xdr:col>
      <xdr:colOff>0</xdr:colOff>
      <xdr:row>139</xdr:row>
      <xdr:rowOff>228600</xdr:rowOff>
    </xdr:to>
    <xdr:sp macro="" textlink="">
      <xdr:nvSpPr>
        <xdr:cNvPr id="42026" name="Line 2"/>
        <xdr:cNvSpPr>
          <a:spLocks noChangeShapeType="1"/>
        </xdr:cNvSpPr>
      </xdr:nvSpPr>
      <xdr:spPr bwMode="auto">
        <a:xfrm flipH="1">
          <a:off x="5734050" y="42700575"/>
          <a:ext cx="0" cy="1714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145</xdr:row>
      <xdr:rowOff>76200</xdr:rowOff>
    </xdr:from>
    <xdr:to>
      <xdr:col>3</xdr:col>
      <xdr:colOff>0</xdr:colOff>
      <xdr:row>145</xdr:row>
      <xdr:rowOff>228600</xdr:rowOff>
    </xdr:to>
    <xdr:sp macro="" textlink="">
      <xdr:nvSpPr>
        <xdr:cNvPr id="42027" name="Line 3"/>
        <xdr:cNvSpPr>
          <a:spLocks noChangeShapeType="1"/>
        </xdr:cNvSpPr>
      </xdr:nvSpPr>
      <xdr:spPr bwMode="auto">
        <a:xfrm flipH="1">
          <a:off x="5734050" y="44491275"/>
          <a:ext cx="0" cy="152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145</xdr:row>
      <xdr:rowOff>47625</xdr:rowOff>
    </xdr:from>
    <xdr:to>
      <xdr:col>3</xdr:col>
      <xdr:colOff>0</xdr:colOff>
      <xdr:row>145</xdr:row>
      <xdr:rowOff>228600</xdr:rowOff>
    </xdr:to>
    <xdr:sp macro="" textlink="">
      <xdr:nvSpPr>
        <xdr:cNvPr id="42028" name="Line 4"/>
        <xdr:cNvSpPr>
          <a:spLocks noChangeShapeType="1"/>
        </xdr:cNvSpPr>
      </xdr:nvSpPr>
      <xdr:spPr bwMode="auto">
        <a:xfrm flipH="1">
          <a:off x="5734050" y="44462700"/>
          <a:ext cx="0" cy="180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139</xdr:row>
      <xdr:rowOff>47625</xdr:rowOff>
    </xdr:from>
    <xdr:to>
      <xdr:col>3</xdr:col>
      <xdr:colOff>0</xdr:colOff>
      <xdr:row>139</xdr:row>
      <xdr:rowOff>247650</xdr:rowOff>
    </xdr:to>
    <xdr:sp macro="" textlink="">
      <xdr:nvSpPr>
        <xdr:cNvPr id="42029" name="Line 5"/>
        <xdr:cNvSpPr>
          <a:spLocks noChangeShapeType="1"/>
        </xdr:cNvSpPr>
      </xdr:nvSpPr>
      <xdr:spPr bwMode="auto">
        <a:xfrm flipH="1">
          <a:off x="5734050" y="42691050"/>
          <a:ext cx="0" cy="200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146</xdr:row>
      <xdr:rowOff>295275</xdr:rowOff>
    </xdr:from>
    <xdr:to>
      <xdr:col>3</xdr:col>
      <xdr:colOff>0</xdr:colOff>
      <xdr:row>146</xdr:row>
      <xdr:rowOff>438150</xdr:rowOff>
    </xdr:to>
    <xdr:sp macro="" textlink="">
      <xdr:nvSpPr>
        <xdr:cNvPr id="42030" name="Line 6"/>
        <xdr:cNvSpPr>
          <a:spLocks noChangeShapeType="1"/>
        </xdr:cNvSpPr>
      </xdr:nvSpPr>
      <xdr:spPr bwMode="auto">
        <a:xfrm flipH="1">
          <a:off x="5734050" y="45005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146</xdr:row>
      <xdr:rowOff>247650</xdr:rowOff>
    </xdr:from>
    <xdr:to>
      <xdr:col>3</xdr:col>
      <xdr:colOff>0</xdr:colOff>
      <xdr:row>146</xdr:row>
      <xdr:rowOff>476250</xdr:rowOff>
    </xdr:to>
    <xdr:sp macro="" textlink="">
      <xdr:nvSpPr>
        <xdr:cNvPr id="42031" name="Line 7"/>
        <xdr:cNvSpPr>
          <a:spLocks noChangeShapeType="1"/>
        </xdr:cNvSpPr>
      </xdr:nvSpPr>
      <xdr:spPr bwMode="auto">
        <a:xfrm flipH="1">
          <a:off x="5734050" y="44958000"/>
          <a:ext cx="0" cy="476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</xdr:row>
      <xdr:rowOff>266700</xdr:rowOff>
    </xdr:from>
    <xdr:to>
      <xdr:col>3</xdr:col>
      <xdr:colOff>0</xdr:colOff>
      <xdr:row>6</xdr:row>
      <xdr:rowOff>266700</xdr:rowOff>
    </xdr:to>
    <xdr:sp macro="" textlink="">
      <xdr:nvSpPr>
        <xdr:cNvPr id="42032" name="Line 8"/>
        <xdr:cNvSpPr>
          <a:spLocks noChangeShapeType="1"/>
        </xdr:cNvSpPr>
      </xdr:nvSpPr>
      <xdr:spPr bwMode="auto">
        <a:xfrm>
          <a:off x="5734050" y="2057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75</xdr:row>
      <xdr:rowOff>0</xdr:rowOff>
    </xdr:from>
    <xdr:to>
      <xdr:col>3</xdr:col>
      <xdr:colOff>0</xdr:colOff>
      <xdr:row>75</xdr:row>
      <xdr:rowOff>0</xdr:rowOff>
    </xdr:to>
    <xdr:sp macro="" textlink="">
      <xdr:nvSpPr>
        <xdr:cNvPr id="42033" name="Line 9"/>
        <xdr:cNvSpPr>
          <a:spLocks noChangeShapeType="1"/>
        </xdr:cNvSpPr>
      </xdr:nvSpPr>
      <xdr:spPr bwMode="auto">
        <a:xfrm flipV="1">
          <a:off x="5734050" y="2361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75</xdr:row>
      <xdr:rowOff>0</xdr:rowOff>
    </xdr:from>
    <xdr:to>
      <xdr:col>3</xdr:col>
      <xdr:colOff>0</xdr:colOff>
      <xdr:row>75</xdr:row>
      <xdr:rowOff>0</xdr:rowOff>
    </xdr:to>
    <xdr:sp macro="" textlink="">
      <xdr:nvSpPr>
        <xdr:cNvPr id="42034" name="Line 10"/>
        <xdr:cNvSpPr>
          <a:spLocks noChangeShapeType="1"/>
        </xdr:cNvSpPr>
      </xdr:nvSpPr>
      <xdr:spPr bwMode="auto">
        <a:xfrm flipV="1">
          <a:off x="5734050" y="2361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11</xdr:row>
      <xdr:rowOff>0</xdr:rowOff>
    </xdr:from>
    <xdr:to>
      <xdr:col>3</xdr:col>
      <xdr:colOff>0</xdr:colOff>
      <xdr:row>11</xdr:row>
      <xdr:rowOff>0</xdr:rowOff>
    </xdr:to>
    <xdr:sp macro="" textlink="">
      <xdr:nvSpPr>
        <xdr:cNvPr id="45097" name="Line 1"/>
        <xdr:cNvSpPr>
          <a:spLocks noChangeShapeType="1"/>
        </xdr:cNvSpPr>
      </xdr:nvSpPr>
      <xdr:spPr bwMode="auto">
        <a:xfrm flipH="1">
          <a:off x="5734050" y="3314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143</xdr:row>
      <xdr:rowOff>57150</xdr:rowOff>
    </xdr:from>
    <xdr:to>
      <xdr:col>3</xdr:col>
      <xdr:colOff>0</xdr:colOff>
      <xdr:row>143</xdr:row>
      <xdr:rowOff>228600</xdr:rowOff>
    </xdr:to>
    <xdr:sp macro="" textlink="">
      <xdr:nvSpPr>
        <xdr:cNvPr id="45098" name="Line 2"/>
        <xdr:cNvSpPr>
          <a:spLocks noChangeShapeType="1"/>
        </xdr:cNvSpPr>
      </xdr:nvSpPr>
      <xdr:spPr bwMode="auto">
        <a:xfrm flipH="1">
          <a:off x="5734050" y="43691175"/>
          <a:ext cx="0" cy="1714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148</xdr:row>
      <xdr:rowOff>0</xdr:rowOff>
    </xdr:from>
    <xdr:to>
      <xdr:col>3</xdr:col>
      <xdr:colOff>0</xdr:colOff>
      <xdr:row>148</xdr:row>
      <xdr:rowOff>0</xdr:rowOff>
    </xdr:to>
    <xdr:sp macro="" textlink="">
      <xdr:nvSpPr>
        <xdr:cNvPr id="45099" name="Line 3"/>
        <xdr:cNvSpPr>
          <a:spLocks noChangeShapeType="1"/>
        </xdr:cNvSpPr>
      </xdr:nvSpPr>
      <xdr:spPr bwMode="auto">
        <a:xfrm flipH="1">
          <a:off x="5734050" y="45110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148</xdr:row>
      <xdr:rowOff>0</xdr:rowOff>
    </xdr:from>
    <xdr:to>
      <xdr:col>3</xdr:col>
      <xdr:colOff>0</xdr:colOff>
      <xdr:row>148</xdr:row>
      <xdr:rowOff>0</xdr:rowOff>
    </xdr:to>
    <xdr:sp macro="" textlink="">
      <xdr:nvSpPr>
        <xdr:cNvPr id="45100" name="Line 4"/>
        <xdr:cNvSpPr>
          <a:spLocks noChangeShapeType="1"/>
        </xdr:cNvSpPr>
      </xdr:nvSpPr>
      <xdr:spPr bwMode="auto">
        <a:xfrm flipH="1">
          <a:off x="5734050" y="45110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143</xdr:row>
      <xdr:rowOff>47625</xdr:rowOff>
    </xdr:from>
    <xdr:to>
      <xdr:col>3</xdr:col>
      <xdr:colOff>0</xdr:colOff>
      <xdr:row>143</xdr:row>
      <xdr:rowOff>247650</xdr:rowOff>
    </xdr:to>
    <xdr:sp macro="" textlink="">
      <xdr:nvSpPr>
        <xdr:cNvPr id="45101" name="Line 5"/>
        <xdr:cNvSpPr>
          <a:spLocks noChangeShapeType="1"/>
        </xdr:cNvSpPr>
      </xdr:nvSpPr>
      <xdr:spPr bwMode="auto">
        <a:xfrm flipH="1">
          <a:off x="5734050" y="43681650"/>
          <a:ext cx="0" cy="200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148</xdr:row>
      <xdr:rowOff>295275</xdr:rowOff>
    </xdr:from>
    <xdr:to>
      <xdr:col>3</xdr:col>
      <xdr:colOff>0</xdr:colOff>
      <xdr:row>148</xdr:row>
      <xdr:rowOff>438150</xdr:rowOff>
    </xdr:to>
    <xdr:sp macro="" textlink="">
      <xdr:nvSpPr>
        <xdr:cNvPr id="45102" name="Line 6"/>
        <xdr:cNvSpPr>
          <a:spLocks noChangeShapeType="1"/>
        </xdr:cNvSpPr>
      </xdr:nvSpPr>
      <xdr:spPr bwMode="auto">
        <a:xfrm flipH="1">
          <a:off x="5734050" y="45405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148</xdr:row>
      <xdr:rowOff>247650</xdr:rowOff>
    </xdr:from>
    <xdr:to>
      <xdr:col>3</xdr:col>
      <xdr:colOff>0</xdr:colOff>
      <xdr:row>148</xdr:row>
      <xdr:rowOff>476250</xdr:rowOff>
    </xdr:to>
    <xdr:sp macro="" textlink="">
      <xdr:nvSpPr>
        <xdr:cNvPr id="45103" name="Line 7"/>
        <xdr:cNvSpPr>
          <a:spLocks noChangeShapeType="1"/>
        </xdr:cNvSpPr>
      </xdr:nvSpPr>
      <xdr:spPr bwMode="auto">
        <a:xfrm flipH="1">
          <a:off x="5734050" y="45358050"/>
          <a:ext cx="0" cy="476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10</xdr:row>
      <xdr:rowOff>266700</xdr:rowOff>
    </xdr:from>
    <xdr:to>
      <xdr:col>3</xdr:col>
      <xdr:colOff>0</xdr:colOff>
      <xdr:row>10</xdr:row>
      <xdr:rowOff>266700</xdr:rowOff>
    </xdr:to>
    <xdr:sp macro="" textlink="">
      <xdr:nvSpPr>
        <xdr:cNvPr id="45104" name="Line 8"/>
        <xdr:cNvSpPr>
          <a:spLocks noChangeShapeType="1"/>
        </xdr:cNvSpPr>
      </xdr:nvSpPr>
      <xdr:spPr bwMode="auto">
        <a:xfrm>
          <a:off x="5734050" y="32670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79</xdr:row>
      <xdr:rowOff>0</xdr:rowOff>
    </xdr:from>
    <xdr:to>
      <xdr:col>3</xdr:col>
      <xdr:colOff>0</xdr:colOff>
      <xdr:row>79</xdr:row>
      <xdr:rowOff>0</xdr:rowOff>
    </xdr:to>
    <xdr:sp macro="" textlink="">
      <xdr:nvSpPr>
        <xdr:cNvPr id="45105" name="Line 9"/>
        <xdr:cNvSpPr>
          <a:spLocks noChangeShapeType="1"/>
        </xdr:cNvSpPr>
      </xdr:nvSpPr>
      <xdr:spPr bwMode="auto">
        <a:xfrm flipV="1">
          <a:off x="5734050" y="246030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79</xdr:row>
      <xdr:rowOff>0</xdr:rowOff>
    </xdr:from>
    <xdr:to>
      <xdr:col>3</xdr:col>
      <xdr:colOff>0</xdr:colOff>
      <xdr:row>79</xdr:row>
      <xdr:rowOff>0</xdr:rowOff>
    </xdr:to>
    <xdr:sp macro="" textlink="">
      <xdr:nvSpPr>
        <xdr:cNvPr id="45106" name="Line 10"/>
        <xdr:cNvSpPr>
          <a:spLocks noChangeShapeType="1"/>
        </xdr:cNvSpPr>
      </xdr:nvSpPr>
      <xdr:spPr bwMode="auto">
        <a:xfrm flipV="1">
          <a:off x="5734050" y="246030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11</xdr:row>
      <xdr:rowOff>0</xdr:rowOff>
    </xdr:from>
    <xdr:to>
      <xdr:col>3</xdr:col>
      <xdr:colOff>0</xdr:colOff>
      <xdr:row>11</xdr:row>
      <xdr:rowOff>0</xdr:rowOff>
    </xdr:to>
    <xdr:sp macro="" textlink="">
      <xdr:nvSpPr>
        <xdr:cNvPr id="46121" name="Line 1"/>
        <xdr:cNvSpPr>
          <a:spLocks noChangeShapeType="1"/>
        </xdr:cNvSpPr>
      </xdr:nvSpPr>
      <xdr:spPr bwMode="auto">
        <a:xfrm flipH="1">
          <a:off x="5734050" y="3314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143</xdr:row>
      <xdr:rowOff>57150</xdr:rowOff>
    </xdr:from>
    <xdr:to>
      <xdr:col>3</xdr:col>
      <xdr:colOff>0</xdr:colOff>
      <xdr:row>143</xdr:row>
      <xdr:rowOff>228600</xdr:rowOff>
    </xdr:to>
    <xdr:sp macro="" textlink="">
      <xdr:nvSpPr>
        <xdr:cNvPr id="46122" name="Line 2"/>
        <xdr:cNvSpPr>
          <a:spLocks noChangeShapeType="1"/>
        </xdr:cNvSpPr>
      </xdr:nvSpPr>
      <xdr:spPr bwMode="auto">
        <a:xfrm flipH="1">
          <a:off x="5734050" y="43405425"/>
          <a:ext cx="0" cy="1714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148</xdr:row>
      <xdr:rowOff>0</xdr:rowOff>
    </xdr:from>
    <xdr:to>
      <xdr:col>3</xdr:col>
      <xdr:colOff>0</xdr:colOff>
      <xdr:row>148</xdr:row>
      <xdr:rowOff>0</xdr:rowOff>
    </xdr:to>
    <xdr:sp macro="" textlink="">
      <xdr:nvSpPr>
        <xdr:cNvPr id="46123" name="Line 3"/>
        <xdr:cNvSpPr>
          <a:spLocks noChangeShapeType="1"/>
        </xdr:cNvSpPr>
      </xdr:nvSpPr>
      <xdr:spPr bwMode="auto">
        <a:xfrm flipH="1">
          <a:off x="5734050" y="44824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148</xdr:row>
      <xdr:rowOff>0</xdr:rowOff>
    </xdr:from>
    <xdr:to>
      <xdr:col>3</xdr:col>
      <xdr:colOff>0</xdr:colOff>
      <xdr:row>148</xdr:row>
      <xdr:rowOff>0</xdr:rowOff>
    </xdr:to>
    <xdr:sp macro="" textlink="">
      <xdr:nvSpPr>
        <xdr:cNvPr id="46124" name="Line 4"/>
        <xdr:cNvSpPr>
          <a:spLocks noChangeShapeType="1"/>
        </xdr:cNvSpPr>
      </xdr:nvSpPr>
      <xdr:spPr bwMode="auto">
        <a:xfrm flipH="1">
          <a:off x="5734050" y="44824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143</xdr:row>
      <xdr:rowOff>47625</xdr:rowOff>
    </xdr:from>
    <xdr:to>
      <xdr:col>3</xdr:col>
      <xdr:colOff>0</xdr:colOff>
      <xdr:row>143</xdr:row>
      <xdr:rowOff>247650</xdr:rowOff>
    </xdr:to>
    <xdr:sp macro="" textlink="">
      <xdr:nvSpPr>
        <xdr:cNvPr id="46125" name="Line 5"/>
        <xdr:cNvSpPr>
          <a:spLocks noChangeShapeType="1"/>
        </xdr:cNvSpPr>
      </xdr:nvSpPr>
      <xdr:spPr bwMode="auto">
        <a:xfrm flipH="1">
          <a:off x="5734050" y="43395900"/>
          <a:ext cx="0" cy="200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148</xdr:row>
      <xdr:rowOff>295275</xdr:rowOff>
    </xdr:from>
    <xdr:to>
      <xdr:col>3</xdr:col>
      <xdr:colOff>0</xdr:colOff>
      <xdr:row>148</xdr:row>
      <xdr:rowOff>438150</xdr:rowOff>
    </xdr:to>
    <xdr:sp macro="" textlink="">
      <xdr:nvSpPr>
        <xdr:cNvPr id="46126" name="Line 6"/>
        <xdr:cNvSpPr>
          <a:spLocks noChangeShapeType="1"/>
        </xdr:cNvSpPr>
      </xdr:nvSpPr>
      <xdr:spPr bwMode="auto">
        <a:xfrm flipH="1">
          <a:off x="5734050" y="45119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148</xdr:row>
      <xdr:rowOff>247650</xdr:rowOff>
    </xdr:from>
    <xdr:to>
      <xdr:col>3</xdr:col>
      <xdr:colOff>0</xdr:colOff>
      <xdr:row>148</xdr:row>
      <xdr:rowOff>476250</xdr:rowOff>
    </xdr:to>
    <xdr:sp macro="" textlink="">
      <xdr:nvSpPr>
        <xdr:cNvPr id="46127" name="Line 7"/>
        <xdr:cNvSpPr>
          <a:spLocks noChangeShapeType="1"/>
        </xdr:cNvSpPr>
      </xdr:nvSpPr>
      <xdr:spPr bwMode="auto">
        <a:xfrm flipH="1">
          <a:off x="5734050" y="45072300"/>
          <a:ext cx="0" cy="476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10</xdr:row>
      <xdr:rowOff>266700</xdr:rowOff>
    </xdr:from>
    <xdr:to>
      <xdr:col>3</xdr:col>
      <xdr:colOff>0</xdr:colOff>
      <xdr:row>10</xdr:row>
      <xdr:rowOff>266700</xdr:rowOff>
    </xdr:to>
    <xdr:sp macro="" textlink="">
      <xdr:nvSpPr>
        <xdr:cNvPr id="46128" name="Line 8"/>
        <xdr:cNvSpPr>
          <a:spLocks noChangeShapeType="1"/>
        </xdr:cNvSpPr>
      </xdr:nvSpPr>
      <xdr:spPr bwMode="auto">
        <a:xfrm>
          <a:off x="5734050" y="32670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79</xdr:row>
      <xdr:rowOff>0</xdr:rowOff>
    </xdr:from>
    <xdr:to>
      <xdr:col>3</xdr:col>
      <xdr:colOff>0</xdr:colOff>
      <xdr:row>79</xdr:row>
      <xdr:rowOff>0</xdr:rowOff>
    </xdr:to>
    <xdr:sp macro="" textlink="">
      <xdr:nvSpPr>
        <xdr:cNvPr id="46129" name="Line 9"/>
        <xdr:cNvSpPr>
          <a:spLocks noChangeShapeType="1"/>
        </xdr:cNvSpPr>
      </xdr:nvSpPr>
      <xdr:spPr bwMode="auto">
        <a:xfrm flipV="1">
          <a:off x="5734050" y="24317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79</xdr:row>
      <xdr:rowOff>0</xdr:rowOff>
    </xdr:from>
    <xdr:to>
      <xdr:col>3</xdr:col>
      <xdr:colOff>0</xdr:colOff>
      <xdr:row>79</xdr:row>
      <xdr:rowOff>0</xdr:rowOff>
    </xdr:to>
    <xdr:sp macro="" textlink="">
      <xdr:nvSpPr>
        <xdr:cNvPr id="46130" name="Line 10"/>
        <xdr:cNvSpPr>
          <a:spLocks noChangeShapeType="1"/>
        </xdr:cNvSpPr>
      </xdr:nvSpPr>
      <xdr:spPr bwMode="auto">
        <a:xfrm flipV="1">
          <a:off x="5734050" y="24317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11</xdr:row>
      <xdr:rowOff>0</xdr:rowOff>
    </xdr:from>
    <xdr:to>
      <xdr:col>3</xdr:col>
      <xdr:colOff>0</xdr:colOff>
      <xdr:row>11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 flipH="1">
          <a:off x="5734050" y="3314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143</xdr:row>
      <xdr:rowOff>57150</xdr:rowOff>
    </xdr:from>
    <xdr:to>
      <xdr:col>3</xdr:col>
      <xdr:colOff>0</xdr:colOff>
      <xdr:row>143</xdr:row>
      <xdr:rowOff>228600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 flipH="1">
          <a:off x="5734050" y="43405425"/>
          <a:ext cx="0" cy="1714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148</xdr:row>
      <xdr:rowOff>0</xdr:rowOff>
    </xdr:from>
    <xdr:to>
      <xdr:col>3</xdr:col>
      <xdr:colOff>0</xdr:colOff>
      <xdr:row>148</xdr:row>
      <xdr:rowOff>0</xdr:rowOff>
    </xdr:to>
    <xdr:sp macro="" textlink="">
      <xdr:nvSpPr>
        <xdr:cNvPr id="4" name="Line 3"/>
        <xdr:cNvSpPr>
          <a:spLocks noChangeShapeType="1"/>
        </xdr:cNvSpPr>
      </xdr:nvSpPr>
      <xdr:spPr bwMode="auto">
        <a:xfrm flipH="1">
          <a:off x="5734050" y="44824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148</xdr:row>
      <xdr:rowOff>0</xdr:rowOff>
    </xdr:from>
    <xdr:to>
      <xdr:col>3</xdr:col>
      <xdr:colOff>0</xdr:colOff>
      <xdr:row>148</xdr:row>
      <xdr:rowOff>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 flipH="1">
          <a:off x="5734050" y="44824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143</xdr:row>
      <xdr:rowOff>47625</xdr:rowOff>
    </xdr:from>
    <xdr:to>
      <xdr:col>3</xdr:col>
      <xdr:colOff>0</xdr:colOff>
      <xdr:row>143</xdr:row>
      <xdr:rowOff>247650</xdr:rowOff>
    </xdr:to>
    <xdr:sp macro="" textlink="">
      <xdr:nvSpPr>
        <xdr:cNvPr id="6" name="Line 5"/>
        <xdr:cNvSpPr>
          <a:spLocks noChangeShapeType="1"/>
        </xdr:cNvSpPr>
      </xdr:nvSpPr>
      <xdr:spPr bwMode="auto">
        <a:xfrm flipH="1">
          <a:off x="5734050" y="43395900"/>
          <a:ext cx="0" cy="200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148</xdr:row>
      <xdr:rowOff>295275</xdr:rowOff>
    </xdr:from>
    <xdr:to>
      <xdr:col>3</xdr:col>
      <xdr:colOff>0</xdr:colOff>
      <xdr:row>148</xdr:row>
      <xdr:rowOff>438150</xdr:rowOff>
    </xdr:to>
    <xdr:sp macro="" textlink="">
      <xdr:nvSpPr>
        <xdr:cNvPr id="7" name="Line 6"/>
        <xdr:cNvSpPr>
          <a:spLocks noChangeShapeType="1"/>
        </xdr:cNvSpPr>
      </xdr:nvSpPr>
      <xdr:spPr bwMode="auto">
        <a:xfrm flipH="1">
          <a:off x="5734050" y="45119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148</xdr:row>
      <xdr:rowOff>247650</xdr:rowOff>
    </xdr:from>
    <xdr:to>
      <xdr:col>3</xdr:col>
      <xdr:colOff>0</xdr:colOff>
      <xdr:row>148</xdr:row>
      <xdr:rowOff>476250</xdr:rowOff>
    </xdr:to>
    <xdr:sp macro="" textlink="">
      <xdr:nvSpPr>
        <xdr:cNvPr id="8" name="Line 7"/>
        <xdr:cNvSpPr>
          <a:spLocks noChangeShapeType="1"/>
        </xdr:cNvSpPr>
      </xdr:nvSpPr>
      <xdr:spPr bwMode="auto">
        <a:xfrm flipH="1">
          <a:off x="5734050" y="45072300"/>
          <a:ext cx="0" cy="476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10</xdr:row>
      <xdr:rowOff>266700</xdr:rowOff>
    </xdr:from>
    <xdr:to>
      <xdr:col>3</xdr:col>
      <xdr:colOff>0</xdr:colOff>
      <xdr:row>10</xdr:row>
      <xdr:rowOff>266700</xdr:rowOff>
    </xdr:to>
    <xdr:sp macro="" textlink="">
      <xdr:nvSpPr>
        <xdr:cNvPr id="9" name="Line 8"/>
        <xdr:cNvSpPr>
          <a:spLocks noChangeShapeType="1"/>
        </xdr:cNvSpPr>
      </xdr:nvSpPr>
      <xdr:spPr bwMode="auto">
        <a:xfrm>
          <a:off x="5734050" y="32670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79</xdr:row>
      <xdr:rowOff>0</xdr:rowOff>
    </xdr:from>
    <xdr:to>
      <xdr:col>3</xdr:col>
      <xdr:colOff>0</xdr:colOff>
      <xdr:row>79</xdr:row>
      <xdr:rowOff>0</xdr:rowOff>
    </xdr:to>
    <xdr:sp macro="" textlink="">
      <xdr:nvSpPr>
        <xdr:cNvPr id="10" name="Line 9"/>
        <xdr:cNvSpPr>
          <a:spLocks noChangeShapeType="1"/>
        </xdr:cNvSpPr>
      </xdr:nvSpPr>
      <xdr:spPr bwMode="auto">
        <a:xfrm flipV="1">
          <a:off x="5734050" y="24317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79</xdr:row>
      <xdr:rowOff>0</xdr:rowOff>
    </xdr:from>
    <xdr:to>
      <xdr:col>3</xdr:col>
      <xdr:colOff>0</xdr:colOff>
      <xdr:row>79</xdr:row>
      <xdr:rowOff>0</xdr:rowOff>
    </xdr:to>
    <xdr:sp macro="" textlink="">
      <xdr:nvSpPr>
        <xdr:cNvPr id="11" name="Line 10"/>
        <xdr:cNvSpPr>
          <a:spLocks noChangeShapeType="1"/>
        </xdr:cNvSpPr>
      </xdr:nvSpPr>
      <xdr:spPr bwMode="auto">
        <a:xfrm flipV="1">
          <a:off x="5734050" y="24317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9</xdr:row>
      <xdr:rowOff>0</xdr:rowOff>
    </xdr:from>
    <xdr:to>
      <xdr:col>3</xdr:col>
      <xdr:colOff>0</xdr:colOff>
      <xdr:row>9</xdr:row>
      <xdr:rowOff>0</xdr:rowOff>
    </xdr:to>
    <xdr:sp macro="" textlink="">
      <xdr:nvSpPr>
        <xdr:cNvPr id="44077" name="Line 1"/>
        <xdr:cNvSpPr>
          <a:spLocks noChangeShapeType="1"/>
        </xdr:cNvSpPr>
      </xdr:nvSpPr>
      <xdr:spPr bwMode="auto">
        <a:xfrm flipH="1">
          <a:off x="5762625" y="2600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140</xdr:row>
      <xdr:rowOff>57150</xdr:rowOff>
    </xdr:from>
    <xdr:to>
      <xdr:col>3</xdr:col>
      <xdr:colOff>0</xdr:colOff>
      <xdr:row>140</xdr:row>
      <xdr:rowOff>228600</xdr:rowOff>
    </xdr:to>
    <xdr:sp macro="" textlink="">
      <xdr:nvSpPr>
        <xdr:cNvPr id="44078" name="Line 2"/>
        <xdr:cNvSpPr>
          <a:spLocks noChangeShapeType="1"/>
        </xdr:cNvSpPr>
      </xdr:nvSpPr>
      <xdr:spPr bwMode="auto">
        <a:xfrm flipH="1">
          <a:off x="5762625" y="40957500"/>
          <a:ext cx="0" cy="1714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146</xdr:row>
      <xdr:rowOff>76200</xdr:rowOff>
    </xdr:from>
    <xdr:to>
      <xdr:col>3</xdr:col>
      <xdr:colOff>0</xdr:colOff>
      <xdr:row>146</xdr:row>
      <xdr:rowOff>228600</xdr:rowOff>
    </xdr:to>
    <xdr:sp macro="" textlink="">
      <xdr:nvSpPr>
        <xdr:cNvPr id="44079" name="Line 3"/>
        <xdr:cNvSpPr>
          <a:spLocks noChangeShapeType="1"/>
        </xdr:cNvSpPr>
      </xdr:nvSpPr>
      <xdr:spPr bwMode="auto">
        <a:xfrm flipH="1">
          <a:off x="5762625" y="42748200"/>
          <a:ext cx="0" cy="152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146</xdr:row>
      <xdr:rowOff>47625</xdr:rowOff>
    </xdr:from>
    <xdr:to>
      <xdr:col>3</xdr:col>
      <xdr:colOff>0</xdr:colOff>
      <xdr:row>146</xdr:row>
      <xdr:rowOff>228600</xdr:rowOff>
    </xdr:to>
    <xdr:sp macro="" textlink="">
      <xdr:nvSpPr>
        <xdr:cNvPr id="44080" name="Line 4"/>
        <xdr:cNvSpPr>
          <a:spLocks noChangeShapeType="1"/>
        </xdr:cNvSpPr>
      </xdr:nvSpPr>
      <xdr:spPr bwMode="auto">
        <a:xfrm flipH="1">
          <a:off x="5762625" y="42719625"/>
          <a:ext cx="0" cy="180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140</xdr:row>
      <xdr:rowOff>47625</xdr:rowOff>
    </xdr:from>
    <xdr:to>
      <xdr:col>3</xdr:col>
      <xdr:colOff>0</xdr:colOff>
      <xdr:row>140</xdr:row>
      <xdr:rowOff>247650</xdr:rowOff>
    </xdr:to>
    <xdr:sp macro="" textlink="">
      <xdr:nvSpPr>
        <xdr:cNvPr id="44081" name="Line 5"/>
        <xdr:cNvSpPr>
          <a:spLocks noChangeShapeType="1"/>
        </xdr:cNvSpPr>
      </xdr:nvSpPr>
      <xdr:spPr bwMode="auto">
        <a:xfrm flipH="1">
          <a:off x="5762625" y="40947975"/>
          <a:ext cx="0" cy="200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147</xdr:row>
      <xdr:rowOff>295275</xdr:rowOff>
    </xdr:from>
    <xdr:to>
      <xdr:col>3</xdr:col>
      <xdr:colOff>0</xdr:colOff>
      <xdr:row>147</xdr:row>
      <xdr:rowOff>438150</xdr:rowOff>
    </xdr:to>
    <xdr:sp macro="" textlink="">
      <xdr:nvSpPr>
        <xdr:cNvPr id="44082" name="Line 6"/>
        <xdr:cNvSpPr>
          <a:spLocks noChangeShapeType="1"/>
        </xdr:cNvSpPr>
      </xdr:nvSpPr>
      <xdr:spPr bwMode="auto">
        <a:xfrm flipH="1">
          <a:off x="5762625" y="43262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147</xdr:row>
      <xdr:rowOff>247650</xdr:rowOff>
    </xdr:from>
    <xdr:to>
      <xdr:col>3</xdr:col>
      <xdr:colOff>0</xdr:colOff>
      <xdr:row>147</xdr:row>
      <xdr:rowOff>476250</xdr:rowOff>
    </xdr:to>
    <xdr:sp macro="" textlink="">
      <xdr:nvSpPr>
        <xdr:cNvPr id="44083" name="Line 7"/>
        <xdr:cNvSpPr>
          <a:spLocks noChangeShapeType="1"/>
        </xdr:cNvSpPr>
      </xdr:nvSpPr>
      <xdr:spPr bwMode="auto">
        <a:xfrm flipH="1">
          <a:off x="5762625" y="43214925"/>
          <a:ext cx="0" cy="476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</xdr:row>
      <xdr:rowOff>266700</xdr:rowOff>
    </xdr:from>
    <xdr:to>
      <xdr:col>3</xdr:col>
      <xdr:colOff>0</xdr:colOff>
      <xdr:row>8</xdr:row>
      <xdr:rowOff>266700</xdr:rowOff>
    </xdr:to>
    <xdr:sp macro="" textlink="">
      <xdr:nvSpPr>
        <xdr:cNvPr id="44084" name="Line 8"/>
        <xdr:cNvSpPr>
          <a:spLocks noChangeShapeType="1"/>
        </xdr:cNvSpPr>
      </xdr:nvSpPr>
      <xdr:spPr bwMode="auto">
        <a:xfrm>
          <a:off x="5762625" y="2552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76</xdr:row>
      <xdr:rowOff>0</xdr:rowOff>
    </xdr:from>
    <xdr:to>
      <xdr:col>3</xdr:col>
      <xdr:colOff>0</xdr:colOff>
      <xdr:row>76</xdr:row>
      <xdr:rowOff>0</xdr:rowOff>
    </xdr:to>
    <xdr:sp macro="" textlink="">
      <xdr:nvSpPr>
        <xdr:cNvPr id="44085" name="Line 9"/>
        <xdr:cNvSpPr>
          <a:spLocks noChangeShapeType="1"/>
        </xdr:cNvSpPr>
      </xdr:nvSpPr>
      <xdr:spPr bwMode="auto">
        <a:xfrm flipV="1">
          <a:off x="5762625" y="22507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76</xdr:row>
      <xdr:rowOff>0</xdr:rowOff>
    </xdr:from>
    <xdr:to>
      <xdr:col>3</xdr:col>
      <xdr:colOff>0</xdr:colOff>
      <xdr:row>76</xdr:row>
      <xdr:rowOff>0</xdr:rowOff>
    </xdr:to>
    <xdr:sp macro="" textlink="">
      <xdr:nvSpPr>
        <xdr:cNvPr id="44086" name="Line 10"/>
        <xdr:cNvSpPr>
          <a:spLocks noChangeShapeType="1"/>
        </xdr:cNvSpPr>
      </xdr:nvSpPr>
      <xdr:spPr bwMode="auto">
        <a:xfrm flipV="1">
          <a:off x="5762625" y="22507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70</xdr:row>
      <xdr:rowOff>57150</xdr:rowOff>
    </xdr:from>
    <xdr:to>
      <xdr:col>2</xdr:col>
      <xdr:colOff>0</xdr:colOff>
      <xdr:row>70</xdr:row>
      <xdr:rowOff>228600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 flipH="1">
          <a:off x="5762625" y="40957500"/>
          <a:ext cx="0" cy="1714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76</xdr:row>
      <xdr:rowOff>76200</xdr:rowOff>
    </xdr:from>
    <xdr:to>
      <xdr:col>2</xdr:col>
      <xdr:colOff>0</xdr:colOff>
      <xdr:row>76</xdr:row>
      <xdr:rowOff>228600</xdr:rowOff>
    </xdr:to>
    <xdr:sp macro="" textlink="">
      <xdr:nvSpPr>
        <xdr:cNvPr id="4" name="Line 3"/>
        <xdr:cNvSpPr>
          <a:spLocks noChangeShapeType="1"/>
        </xdr:cNvSpPr>
      </xdr:nvSpPr>
      <xdr:spPr bwMode="auto">
        <a:xfrm flipH="1">
          <a:off x="5762625" y="42748200"/>
          <a:ext cx="0" cy="152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76</xdr:row>
      <xdr:rowOff>47625</xdr:rowOff>
    </xdr:from>
    <xdr:to>
      <xdr:col>2</xdr:col>
      <xdr:colOff>0</xdr:colOff>
      <xdr:row>76</xdr:row>
      <xdr:rowOff>228600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 flipH="1">
          <a:off x="5762625" y="42719625"/>
          <a:ext cx="0" cy="180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70</xdr:row>
      <xdr:rowOff>47625</xdr:rowOff>
    </xdr:from>
    <xdr:to>
      <xdr:col>2</xdr:col>
      <xdr:colOff>0</xdr:colOff>
      <xdr:row>70</xdr:row>
      <xdr:rowOff>247650</xdr:rowOff>
    </xdr:to>
    <xdr:sp macro="" textlink="">
      <xdr:nvSpPr>
        <xdr:cNvPr id="6" name="Line 5"/>
        <xdr:cNvSpPr>
          <a:spLocks noChangeShapeType="1"/>
        </xdr:cNvSpPr>
      </xdr:nvSpPr>
      <xdr:spPr bwMode="auto">
        <a:xfrm flipH="1">
          <a:off x="5762625" y="40947975"/>
          <a:ext cx="0" cy="200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77</xdr:row>
      <xdr:rowOff>295275</xdr:rowOff>
    </xdr:from>
    <xdr:to>
      <xdr:col>2</xdr:col>
      <xdr:colOff>0</xdr:colOff>
      <xdr:row>77</xdr:row>
      <xdr:rowOff>438150</xdr:rowOff>
    </xdr:to>
    <xdr:sp macro="" textlink="">
      <xdr:nvSpPr>
        <xdr:cNvPr id="7" name="Line 6"/>
        <xdr:cNvSpPr>
          <a:spLocks noChangeShapeType="1"/>
        </xdr:cNvSpPr>
      </xdr:nvSpPr>
      <xdr:spPr bwMode="auto">
        <a:xfrm flipH="1">
          <a:off x="5762625" y="43262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77</xdr:row>
      <xdr:rowOff>247650</xdr:rowOff>
    </xdr:from>
    <xdr:to>
      <xdr:col>2</xdr:col>
      <xdr:colOff>0</xdr:colOff>
      <xdr:row>77</xdr:row>
      <xdr:rowOff>476250</xdr:rowOff>
    </xdr:to>
    <xdr:sp macro="" textlink="">
      <xdr:nvSpPr>
        <xdr:cNvPr id="8" name="Line 7"/>
        <xdr:cNvSpPr>
          <a:spLocks noChangeShapeType="1"/>
        </xdr:cNvSpPr>
      </xdr:nvSpPr>
      <xdr:spPr bwMode="auto">
        <a:xfrm flipH="1">
          <a:off x="5762625" y="43214925"/>
          <a:ext cx="0" cy="476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11</xdr:row>
      <xdr:rowOff>0</xdr:rowOff>
    </xdr:from>
    <xdr:to>
      <xdr:col>3</xdr:col>
      <xdr:colOff>0</xdr:colOff>
      <xdr:row>11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 flipH="1">
          <a:off x="5734050" y="3314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143</xdr:row>
      <xdr:rowOff>57150</xdr:rowOff>
    </xdr:from>
    <xdr:to>
      <xdr:col>3</xdr:col>
      <xdr:colOff>0</xdr:colOff>
      <xdr:row>143</xdr:row>
      <xdr:rowOff>228600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 flipH="1">
          <a:off x="5734050" y="43405425"/>
          <a:ext cx="0" cy="1714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148</xdr:row>
      <xdr:rowOff>0</xdr:rowOff>
    </xdr:from>
    <xdr:to>
      <xdr:col>3</xdr:col>
      <xdr:colOff>0</xdr:colOff>
      <xdr:row>148</xdr:row>
      <xdr:rowOff>0</xdr:rowOff>
    </xdr:to>
    <xdr:sp macro="" textlink="">
      <xdr:nvSpPr>
        <xdr:cNvPr id="4" name="Line 3"/>
        <xdr:cNvSpPr>
          <a:spLocks noChangeShapeType="1"/>
        </xdr:cNvSpPr>
      </xdr:nvSpPr>
      <xdr:spPr bwMode="auto">
        <a:xfrm flipH="1">
          <a:off x="5734050" y="44824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148</xdr:row>
      <xdr:rowOff>0</xdr:rowOff>
    </xdr:from>
    <xdr:to>
      <xdr:col>3</xdr:col>
      <xdr:colOff>0</xdr:colOff>
      <xdr:row>148</xdr:row>
      <xdr:rowOff>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 flipH="1">
          <a:off x="5734050" y="44824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143</xdr:row>
      <xdr:rowOff>47625</xdr:rowOff>
    </xdr:from>
    <xdr:to>
      <xdr:col>3</xdr:col>
      <xdr:colOff>0</xdr:colOff>
      <xdr:row>143</xdr:row>
      <xdr:rowOff>247650</xdr:rowOff>
    </xdr:to>
    <xdr:sp macro="" textlink="">
      <xdr:nvSpPr>
        <xdr:cNvPr id="6" name="Line 5"/>
        <xdr:cNvSpPr>
          <a:spLocks noChangeShapeType="1"/>
        </xdr:cNvSpPr>
      </xdr:nvSpPr>
      <xdr:spPr bwMode="auto">
        <a:xfrm flipH="1">
          <a:off x="5734050" y="43395900"/>
          <a:ext cx="0" cy="200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148</xdr:row>
      <xdr:rowOff>295275</xdr:rowOff>
    </xdr:from>
    <xdr:to>
      <xdr:col>3</xdr:col>
      <xdr:colOff>0</xdr:colOff>
      <xdr:row>148</xdr:row>
      <xdr:rowOff>438150</xdr:rowOff>
    </xdr:to>
    <xdr:sp macro="" textlink="">
      <xdr:nvSpPr>
        <xdr:cNvPr id="7" name="Line 6"/>
        <xdr:cNvSpPr>
          <a:spLocks noChangeShapeType="1"/>
        </xdr:cNvSpPr>
      </xdr:nvSpPr>
      <xdr:spPr bwMode="auto">
        <a:xfrm flipH="1">
          <a:off x="5734050" y="45119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148</xdr:row>
      <xdr:rowOff>247650</xdr:rowOff>
    </xdr:from>
    <xdr:to>
      <xdr:col>3</xdr:col>
      <xdr:colOff>0</xdr:colOff>
      <xdr:row>148</xdr:row>
      <xdr:rowOff>476250</xdr:rowOff>
    </xdr:to>
    <xdr:sp macro="" textlink="">
      <xdr:nvSpPr>
        <xdr:cNvPr id="8" name="Line 7"/>
        <xdr:cNvSpPr>
          <a:spLocks noChangeShapeType="1"/>
        </xdr:cNvSpPr>
      </xdr:nvSpPr>
      <xdr:spPr bwMode="auto">
        <a:xfrm flipH="1">
          <a:off x="5734050" y="45072300"/>
          <a:ext cx="0" cy="476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10</xdr:row>
      <xdr:rowOff>266700</xdr:rowOff>
    </xdr:from>
    <xdr:to>
      <xdr:col>3</xdr:col>
      <xdr:colOff>0</xdr:colOff>
      <xdr:row>10</xdr:row>
      <xdr:rowOff>266700</xdr:rowOff>
    </xdr:to>
    <xdr:sp macro="" textlink="">
      <xdr:nvSpPr>
        <xdr:cNvPr id="9" name="Line 8"/>
        <xdr:cNvSpPr>
          <a:spLocks noChangeShapeType="1"/>
        </xdr:cNvSpPr>
      </xdr:nvSpPr>
      <xdr:spPr bwMode="auto">
        <a:xfrm>
          <a:off x="5734050" y="32670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79</xdr:row>
      <xdr:rowOff>0</xdr:rowOff>
    </xdr:from>
    <xdr:to>
      <xdr:col>3</xdr:col>
      <xdr:colOff>0</xdr:colOff>
      <xdr:row>79</xdr:row>
      <xdr:rowOff>0</xdr:rowOff>
    </xdr:to>
    <xdr:sp macro="" textlink="">
      <xdr:nvSpPr>
        <xdr:cNvPr id="10" name="Line 9"/>
        <xdr:cNvSpPr>
          <a:spLocks noChangeShapeType="1"/>
        </xdr:cNvSpPr>
      </xdr:nvSpPr>
      <xdr:spPr bwMode="auto">
        <a:xfrm flipV="1">
          <a:off x="5734050" y="24317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79</xdr:row>
      <xdr:rowOff>0</xdr:rowOff>
    </xdr:from>
    <xdr:to>
      <xdr:col>3</xdr:col>
      <xdr:colOff>0</xdr:colOff>
      <xdr:row>79</xdr:row>
      <xdr:rowOff>0</xdr:rowOff>
    </xdr:to>
    <xdr:sp macro="" textlink="">
      <xdr:nvSpPr>
        <xdr:cNvPr id="11" name="Line 10"/>
        <xdr:cNvSpPr>
          <a:spLocks noChangeShapeType="1"/>
        </xdr:cNvSpPr>
      </xdr:nvSpPr>
      <xdr:spPr bwMode="auto">
        <a:xfrm flipV="1">
          <a:off x="5734050" y="24317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2809" name="Line 1"/>
        <xdr:cNvSpPr>
          <a:spLocks noChangeShapeType="1"/>
        </xdr:cNvSpPr>
      </xdr:nvSpPr>
      <xdr:spPr bwMode="auto">
        <a:xfrm flipH="1">
          <a:off x="5734050" y="2105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139</xdr:row>
      <xdr:rowOff>57150</xdr:rowOff>
    </xdr:from>
    <xdr:to>
      <xdr:col>3</xdr:col>
      <xdr:colOff>0</xdr:colOff>
      <xdr:row>139</xdr:row>
      <xdr:rowOff>228600</xdr:rowOff>
    </xdr:to>
    <xdr:sp macro="" textlink="">
      <xdr:nvSpPr>
        <xdr:cNvPr id="32810" name="Line 2"/>
        <xdr:cNvSpPr>
          <a:spLocks noChangeShapeType="1"/>
        </xdr:cNvSpPr>
      </xdr:nvSpPr>
      <xdr:spPr bwMode="auto">
        <a:xfrm flipH="1">
          <a:off x="5734050" y="42700575"/>
          <a:ext cx="0" cy="1714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145</xdr:row>
      <xdr:rowOff>76200</xdr:rowOff>
    </xdr:from>
    <xdr:to>
      <xdr:col>3</xdr:col>
      <xdr:colOff>0</xdr:colOff>
      <xdr:row>145</xdr:row>
      <xdr:rowOff>228600</xdr:rowOff>
    </xdr:to>
    <xdr:sp macro="" textlink="">
      <xdr:nvSpPr>
        <xdr:cNvPr id="32811" name="Line 3"/>
        <xdr:cNvSpPr>
          <a:spLocks noChangeShapeType="1"/>
        </xdr:cNvSpPr>
      </xdr:nvSpPr>
      <xdr:spPr bwMode="auto">
        <a:xfrm flipH="1">
          <a:off x="5734050" y="44491275"/>
          <a:ext cx="0" cy="152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145</xdr:row>
      <xdr:rowOff>47625</xdr:rowOff>
    </xdr:from>
    <xdr:to>
      <xdr:col>3</xdr:col>
      <xdr:colOff>0</xdr:colOff>
      <xdr:row>145</xdr:row>
      <xdr:rowOff>228600</xdr:rowOff>
    </xdr:to>
    <xdr:sp macro="" textlink="">
      <xdr:nvSpPr>
        <xdr:cNvPr id="32812" name="Line 4"/>
        <xdr:cNvSpPr>
          <a:spLocks noChangeShapeType="1"/>
        </xdr:cNvSpPr>
      </xdr:nvSpPr>
      <xdr:spPr bwMode="auto">
        <a:xfrm flipH="1">
          <a:off x="5734050" y="44462700"/>
          <a:ext cx="0" cy="180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139</xdr:row>
      <xdr:rowOff>47625</xdr:rowOff>
    </xdr:from>
    <xdr:to>
      <xdr:col>3</xdr:col>
      <xdr:colOff>0</xdr:colOff>
      <xdr:row>139</xdr:row>
      <xdr:rowOff>247650</xdr:rowOff>
    </xdr:to>
    <xdr:sp macro="" textlink="">
      <xdr:nvSpPr>
        <xdr:cNvPr id="32813" name="Line 5"/>
        <xdr:cNvSpPr>
          <a:spLocks noChangeShapeType="1"/>
        </xdr:cNvSpPr>
      </xdr:nvSpPr>
      <xdr:spPr bwMode="auto">
        <a:xfrm flipH="1">
          <a:off x="5734050" y="42691050"/>
          <a:ext cx="0" cy="200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146</xdr:row>
      <xdr:rowOff>295275</xdr:rowOff>
    </xdr:from>
    <xdr:to>
      <xdr:col>3</xdr:col>
      <xdr:colOff>0</xdr:colOff>
      <xdr:row>146</xdr:row>
      <xdr:rowOff>438150</xdr:rowOff>
    </xdr:to>
    <xdr:sp macro="" textlink="">
      <xdr:nvSpPr>
        <xdr:cNvPr id="32814" name="Line 6"/>
        <xdr:cNvSpPr>
          <a:spLocks noChangeShapeType="1"/>
        </xdr:cNvSpPr>
      </xdr:nvSpPr>
      <xdr:spPr bwMode="auto">
        <a:xfrm flipH="1">
          <a:off x="5734050" y="45005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146</xdr:row>
      <xdr:rowOff>247650</xdr:rowOff>
    </xdr:from>
    <xdr:to>
      <xdr:col>3</xdr:col>
      <xdr:colOff>0</xdr:colOff>
      <xdr:row>146</xdr:row>
      <xdr:rowOff>476250</xdr:rowOff>
    </xdr:to>
    <xdr:sp macro="" textlink="">
      <xdr:nvSpPr>
        <xdr:cNvPr id="32815" name="Line 7"/>
        <xdr:cNvSpPr>
          <a:spLocks noChangeShapeType="1"/>
        </xdr:cNvSpPr>
      </xdr:nvSpPr>
      <xdr:spPr bwMode="auto">
        <a:xfrm flipH="1">
          <a:off x="5734050" y="44958000"/>
          <a:ext cx="0" cy="476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</xdr:row>
      <xdr:rowOff>266700</xdr:rowOff>
    </xdr:from>
    <xdr:to>
      <xdr:col>3</xdr:col>
      <xdr:colOff>0</xdr:colOff>
      <xdr:row>6</xdr:row>
      <xdr:rowOff>266700</xdr:rowOff>
    </xdr:to>
    <xdr:sp macro="" textlink="">
      <xdr:nvSpPr>
        <xdr:cNvPr id="32816" name="Line 8"/>
        <xdr:cNvSpPr>
          <a:spLocks noChangeShapeType="1"/>
        </xdr:cNvSpPr>
      </xdr:nvSpPr>
      <xdr:spPr bwMode="auto">
        <a:xfrm>
          <a:off x="5734050" y="2057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75</xdr:row>
      <xdr:rowOff>0</xdr:rowOff>
    </xdr:from>
    <xdr:to>
      <xdr:col>3</xdr:col>
      <xdr:colOff>0</xdr:colOff>
      <xdr:row>75</xdr:row>
      <xdr:rowOff>0</xdr:rowOff>
    </xdr:to>
    <xdr:sp macro="" textlink="">
      <xdr:nvSpPr>
        <xdr:cNvPr id="32817" name="Line 9"/>
        <xdr:cNvSpPr>
          <a:spLocks noChangeShapeType="1"/>
        </xdr:cNvSpPr>
      </xdr:nvSpPr>
      <xdr:spPr bwMode="auto">
        <a:xfrm flipV="1">
          <a:off x="5734050" y="2361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75</xdr:row>
      <xdr:rowOff>0</xdr:rowOff>
    </xdr:from>
    <xdr:to>
      <xdr:col>3</xdr:col>
      <xdr:colOff>0</xdr:colOff>
      <xdr:row>75</xdr:row>
      <xdr:rowOff>0</xdr:rowOff>
    </xdr:to>
    <xdr:sp macro="" textlink="">
      <xdr:nvSpPr>
        <xdr:cNvPr id="32818" name="Line 10"/>
        <xdr:cNvSpPr>
          <a:spLocks noChangeShapeType="1"/>
        </xdr:cNvSpPr>
      </xdr:nvSpPr>
      <xdr:spPr bwMode="auto">
        <a:xfrm flipV="1">
          <a:off x="5734050" y="2361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3833" name="Line 1"/>
        <xdr:cNvSpPr>
          <a:spLocks noChangeShapeType="1"/>
        </xdr:cNvSpPr>
      </xdr:nvSpPr>
      <xdr:spPr bwMode="auto">
        <a:xfrm flipH="1">
          <a:off x="5734050" y="2105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139</xdr:row>
      <xdr:rowOff>57150</xdr:rowOff>
    </xdr:from>
    <xdr:to>
      <xdr:col>3</xdr:col>
      <xdr:colOff>0</xdr:colOff>
      <xdr:row>139</xdr:row>
      <xdr:rowOff>228600</xdr:rowOff>
    </xdr:to>
    <xdr:sp macro="" textlink="">
      <xdr:nvSpPr>
        <xdr:cNvPr id="33834" name="Line 2"/>
        <xdr:cNvSpPr>
          <a:spLocks noChangeShapeType="1"/>
        </xdr:cNvSpPr>
      </xdr:nvSpPr>
      <xdr:spPr bwMode="auto">
        <a:xfrm flipH="1">
          <a:off x="5734050" y="42700575"/>
          <a:ext cx="0" cy="1714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145</xdr:row>
      <xdr:rowOff>76200</xdr:rowOff>
    </xdr:from>
    <xdr:to>
      <xdr:col>3</xdr:col>
      <xdr:colOff>0</xdr:colOff>
      <xdr:row>145</xdr:row>
      <xdr:rowOff>228600</xdr:rowOff>
    </xdr:to>
    <xdr:sp macro="" textlink="">
      <xdr:nvSpPr>
        <xdr:cNvPr id="33835" name="Line 3"/>
        <xdr:cNvSpPr>
          <a:spLocks noChangeShapeType="1"/>
        </xdr:cNvSpPr>
      </xdr:nvSpPr>
      <xdr:spPr bwMode="auto">
        <a:xfrm flipH="1">
          <a:off x="5734050" y="44491275"/>
          <a:ext cx="0" cy="152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145</xdr:row>
      <xdr:rowOff>47625</xdr:rowOff>
    </xdr:from>
    <xdr:to>
      <xdr:col>3</xdr:col>
      <xdr:colOff>0</xdr:colOff>
      <xdr:row>145</xdr:row>
      <xdr:rowOff>228600</xdr:rowOff>
    </xdr:to>
    <xdr:sp macro="" textlink="">
      <xdr:nvSpPr>
        <xdr:cNvPr id="33836" name="Line 4"/>
        <xdr:cNvSpPr>
          <a:spLocks noChangeShapeType="1"/>
        </xdr:cNvSpPr>
      </xdr:nvSpPr>
      <xdr:spPr bwMode="auto">
        <a:xfrm flipH="1">
          <a:off x="5734050" y="44462700"/>
          <a:ext cx="0" cy="180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139</xdr:row>
      <xdr:rowOff>47625</xdr:rowOff>
    </xdr:from>
    <xdr:to>
      <xdr:col>3</xdr:col>
      <xdr:colOff>0</xdr:colOff>
      <xdr:row>139</xdr:row>
      <xdr:rowOff>247650</xdr:rowOff>
    </xdr:to>
    <xdr:sp macro="" textlink="">
      <xdr:nvSpPr>
        <xdr:cNvPr id="33837" name="Line 5"/>
        <xdr:cNvSpPr>
          <a:spLocks noChangeShapeType="1"/>
        </xdr:cNvSpPr>
      </xdr:nvSpPr>
      <xdr:spPr bwMode="auto">
        <a:xfrm flipH="1">
          <a:off x="5734050" y="42691050"/>
          <a:ext cx="0" cy="200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146</xdr:row>
      <xdr:rowOff>295275</xdr:rowOff>
    </xdr:from>
    <xdr:to>
      <xdr:col>3</xdr:col>
      <xdr:colOff>0</xdr:colOff>
      <xdr:row>146</xdr:row>
      <xdr:rowOff>438150</xdr:rowOff>
    </xdr:to>
    <xdr:sp macro="" textlink="">
      <xdr:nvSpPr>
        <xdr:cNvPr id="33838" name="Line 6"/>
        <xdr:cNvSpPr>
          <a:spLocks noChangeShapeType="1"/>
        </xdr:cNvSpPr>
      </xdr:nvSpPr>
      <xdr:spPr bwMode="auto">
        <a:xfrm flipH="1">
          <a:off x="5734050" y="45005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146</xdr:row>
      <xdr:rowOff>247650</xdr:rowOff>
    </xdr:from>
    <xdr:to>
      <xdr:col>3</xdr:col>
      <xdr:colOff>0</xdr:colOff>
      <xdr:row>146</xdr:row>
      <xdr:rowOff>476250</xdr:rowOff>
    </xdr:to>
    <xdr:sp macro="" textlink="">
      <xdr:nvSpPr>
        <xdr:cNvPr id="33839" name="Line 7"/>
        <xdr:cNvSpPr>
          <a:spLocks noChangeShapeType="1"/>
        </xdr:cNvSpPr>
      </xdr:nvSpPr>
      <xdr:spPr bwMode="auto">
        <a:xfrm flipH="1">
          <a:off x="5734050" y="44958000"/>
          <a:ext cx="0" cy="476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</xdr:row>
      <xdr:rowOff>266700</xdr:rowOff>
    </xdr:from>
    <xdr:to>
      <xdr:col>3</xdr:col>
      <xdr:colOff>0</xdr:colOff>
      <xdr:row>6</xdr:row>
      <xdr:rowOff>266700</xdr:rowOff>
    </xdr:to>
    <xdr:sp macro="" textlink="">
      <xdr:nvSpPr>
        <xdr:cNvPr id="33840" name="Line 8"/>
        <xdr:cNvSpPr>
          <a:spLocks noChangeShapeType="1"/>
        </xdr:cNvSpPr>
      </xdr:nvSpPr>
      <xdr:spPr bwMode="auto">
        <a:xfrm>
          <a:off x="5734050" y="2057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75</xdr:row>
      <xdr:rowOff>0</xdr:rowOff>
    </xdr:from>
    <xdr:to>
      <xdr:col>3</xdr:col>
      <xdr:colOff>0</xdr:colOff>
      <xdr:row>75</xdr:row>
      <xdr:rowOff>0</xdr:rowOff>
    </xdr:to>
    <xdr:sp macro="" textlink="">
      <xdr:nvSpPr>
        <xdr:cNvPr id="33841" name="Line 9"/>
        <xdr:cNvSpPr>
          <a:spLocks noChangeShapeType="1"/>
        </xdr:cNvSpPr>
      </xdr:nvSpPr>
      <xdr:spPr bwMode="auto">
        <a:xfrm flipV="1">
          <a:off x="5734050" y="2361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75</xdr:row>
      <xdr:rowOff>0</xdr:rowOff>
    </xdr:from>
    <xdr:to>
      <xdr:col>3</xdr:col>
      <xdr:colOff>0</xdr:colOff>
      <xdr:row>75</xdr:row>
      <xdr:rowOff>0</xdr:rowOff>
    </xdr:to>
    <xdr:sp macro="" textlink="">
      <xdr:nvSpPr>
        <xdr:cNvPr id="33842" name="Line 10"/>
        <xdr:cNvSpPr>
          <a:spLocks noChangeShapeType="1"/>
        </xdr:cNvSpPr>
      </xdr:nvSpPr>
      <xdr:spPr bwMode="auto">
        <a:xfrm flipV="1">
          <a:off x="5734050" y="2361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4857" name="Line 1"/>
        <xdr:cNvSpPr>
          <a:spLocks noChangeShapeType="1"/>
        </xdr:cNvSpPr>
      </xdr:nvSpPr>
      <xdr:spPr bwMode="auto">
        <a:xfrm flipH="1">
          <a:off x="5734050" y="2105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139</xdr:row>
      <xdr:rowOff>57150</xdr:rowOff>
    </xdr:from>
    <xdr:to>
      <xdr:col>3</xdr:col>
      <xdr:colOff>0</xdr:colOff>
      <xdr:row>139</xdr:row>
      <xdr:rowOff>228600</xdr:rowOff>
    </xdr:to>
    <xdr:sp macro="" textlink="">
      <xdr:nvSpPr>
        <xdr:cNvPr id="34858" name="Line 2"/>
        <xdr:cNvSpPr>
          <a:spLocks noChangeShapeType="1"/>
        </xdr:cNvSpPr>
      </xdr:nvSpPr>
      <xdr:spPr bwMode="auto">
        <a:xfrm flipH="1">
          <a:off x="5734050" y="42700575"/>
          <a:ext cx="0" cy="1714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145</xdr:row>
      <xdr:rowOff>76200</xdr:rowOff>
    </xdr:from>
    <xdr:to>
      <xdr:col>3</xdr:col>
      <xdr:colOff>0</xdr:colOff>
      <xdr:row>145</xdr:row>
      <xdr:rowOff>228600</xdr:rowOff>
    </xdr:to>
    <xdr:sp macro="" textlink="">
      <xdr:nvSpPr>
        <xdr:cNvPr id="34859" name="Line 3"/>
        <xdr:cNvSpPr>
          <a:spLocks noChangeShapeType="1"/>
        </xdr:cNvSpPr>
      </xdr:nvSpPr>
      <xdr:spPr bwMode="auto">
        <a:xfrm flipH="1">
          <a:off x="5734050" y="44491275"/>
          <a:ext cx="0" cy="152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145</xdr:row>
      <xdr:rowOff>47625</xdr:rowOff>
    </xdr:from>
    <xdr:to>
      <xdr:col>3</xdr:col>
      <xdr:colOff>0</xdr:colOff>
      <xdr:row>145</xdr:row>
      <xdr:rowOff>228600</xdr:rowOff>
    </xdr:to>
    <xdr:sp macro="" textlink="">
      <xdr:nvSpPr>
        <xdr:cNvPr id="34860" name="Line 4"/>
        <xdr:cNvSpPr>
          <a:spLocks noChangeShapeType="1"/>
        </xdr:cNvSpPr>
      </xdr:nvSpPr>
      <xdr:spPr bwMode="auto">
        <a:xfrm flipH="1">
          <a:off x="5734050" y="44462700"/>
          <a:ext cx="0" cy="180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139</xdr:row>
      <xdr:rowOff>47625</xdr:rowOff>
    </xdr:from>
    <xdr:to>
      <xdr:col>3</xdr:col>
      <xdr:colOff>0</xdr:colOff>
      <xdr:row>139</xdr:row>
      <xdr:rowOff>247650</xdr:rowOff>
    </xdr:to>
    <xdr:sp macro="" textlink="">
      <xdr:nvSpPr>
        <xdr:cNvPr id="34861" name="Line 5"/>
        <xdr:cNvSpPr>
          <a:spLocks noChangeShapeType="1"/>
        </xdr:cNvSpPr>
      </xdr:nvSpPr>
      <xdr:spPr bwMode="auto">
        <a:xfrm flipH="1">
          <a:off x="5734050" y="42691050"/>
          <a:ext cx="0" cy="200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146</xdr:row>
      <xdr:rowOff>295275</xdr:rowOff>
    </xdr:from>
    <xdr:to>
      <xdr:col>3</xdr:col>
      <xdr:colOff>0</xdr:colOff>
      <xdr:row>146</xdr:row>
      <xdr:rowOff>438150</xdr:rowOff>
    </xdr:to>
    <xdr:sp macro="" textlink="">
      <xdr:nvSpPr>
        <xdr:cNvPr id="34862" name="Line 6"/>
        <xdr:cNvSpPr>
          <a:spLocks noChangeShapeType="1"/>
        </xdr:cNvSpPr>
      </xdr:nvSpPr>
      <xdr:spPr bwMode="auto">
        <a:xfrm flipH="1">
          <a:off x="5734050" y="45005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146</xdr:row>
      <xdr:rowOff>247650</xdr:rowOff>
    </xdr:from>
    <xdr:to>
      <xdr:col>3</xdr:col>
      <xdr:colOff>0</xdr:colOff>
      <xdr:row>146</xdr:row>
      <xdr:rowOff>476250</xdr:rowOff>
    </xdr:to>
    <xdr:sp macro="" textlink="">
      <xdr:nvSpPr>
        <xdr:cNvPr id="34863" name="Line 7"/>
        <xdr:cNvSpPr>
          <a:spLocks noChangeShapeType="1"/>
        </xdr:cNvSpPr>
      </xdr:nvSpPr>
      <xdr:spPr bwMode="auto">
        <a:xfrm flipH="1">
          <a:off x="5734050" y="44958000"/>
          <a:ext cx="0" cy="476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</xdr:row>
      <xdr:rowOff>266700</xdr:rowOff>
    </xdr:from>
    <xdr:to>
      <xdr:col>3</xdr:col>
      <xdr:colOff>0</xdr:colOff>
      <xdr:row>6</xdr:row>
      <xdr:rowOff>266700</xdr:rowOff>
    </xdr:to>
    <xdr:sp macro="" textlink="">
      <xdr:nvSpPr>
        <xdr:cNvPr id="34864" name="Line 8"/>
        <xdr:cNvSpPr>
          <a:spLocks noChangeShapeType="1"/>
        </xdr:cNvSpPr>
      </xdr:nvSpPr>
      <xdr:spPr bwMode="auto">
        <a:xfrm>
          <a:off x="5734050" y="2057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75</xdr:row>
      <xdr:rowOff>0</xdr:rowOff>
    </xdr:from>
    <xdr:to>
      <xdr:col>3</xdr:col>
      <xdr:colOff>0</xdr:colOff>
      <xdr:row>75</xdr:row>
      <xdr:rowOff>0</xdr:rowOff>
    </xdr:to>
    <xdr:sp macro="" textlink="">
      <xdr:nvSpPr>
        <xdr:cNvPr id="34865" name="Line 9"/>
        <xdr:cNvSpPr>
          <a:spLocks noChangeShapeType="1"/>
        </xdr:cNvSpPr>
      </xdr:nvSpPr>
      <xdr:spPr bwMode="auto">
        <a:xfrm flipV="1">
          <a:off x="5734050" y="2361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75</xdr:row>
      <xdr:rowOff>0</xdr:rowOff>
    </xdr:from>
    <xdr:to>
      <xdr:col>3</xdr:col>
      <xdr:colOff>0</xdr:colOff>
      <xdr:row>75</xdr:row>
      <xdr:rowOff>0</xdr:rowOff>
    </xdr:to>
    <xdr:sp macro="" textlink="">
      <xdr:nvSpPr>
        <xdr:cNvPr id="34866" name="Line 10"/>
        <xdr:cNvSpPr>
          <a:spLocks noChangeShapeType="1"/>
        </xdr:cNvSpPr>
      </xdr:nvSpPr>
      <xdr:spPr bwMode="auto">
        <a:xfrm flipV="1">
          <a:off x="5734050" y="2361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5881" name="Line 1"/>
        <xdr:cNvSpPr>
          <a:spLocks noChangeShapeType="1"/>
        </xdr:cNvSpPr>
      </xdr:nvSpPr>
      <xdr:spPr bwMode="auto">
        <a:xfrm flipH="1">
          <a:off x="5734050" y="2105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139</xdr:row>
      <xdr:rowOff>57150</xdr:rowOff>
    </xdr:from>
    <xdr:to>
      <xdr:col>3</xdr:col>
      <xdr:colOff>0</xdr:colOff>
      <xdr:row>139</xdr:row>
      <xdr:rowOff>228600</xdr:rowOff>
    </xdr:to>
    <xdr:sp macro="" textlink="">
      <xdr:nvSpPr>
        <xdr:cNvPr id="35882" name="Line 2"/>
        <xdr:cNvSpPr>
          <a:spLocks noChangeShapeType="1"/>
        </xdr:cNvSpPr>
      </xdr:nvSpPr>
      <xdr:spPr bwMode="auto">
        <a:xfrm flipH="1">
          <a:off x="5734050" y="42700575"/>
          <a:ext cx="0" cy="1714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145</xdr:row>
      <xdr:rowOff>76200</xdr:rowOff>
    </xdr:from>
    <xdr:to>
      <xdr:col>3</xdr:col>
      <xdr:colOff>0</xdr:colOff>
      <xdr:row>145</xdr:row>
      <xdr:rowOff>228600</xdr:rowOff>
    </xdr:to>
    <xdr:sp macro="" textlink="">
      <xdr:nvSpPr>
        <xdr:cNvPr id="35883" name="Line 3"/>
        <xdr:cNvSpPr>
          <a:spLocks noChangeShapeType="1"/>
        </xdr:cNvSpPr>
      </xdr:nvSpPr>
      <xdr:spPr bwMode="auto">
        <a:xfrm flipH="1">
          <a:off x="5734050" y="44491275"/>
          <a:ext cx="0" cy="152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145</xdr:row>
      <xdr:rowOff>47625</xdr:rowOff>
    </xdr:from>
    <xdr:to>
      <xdr:col>3</xdr:col>
      <xdr:colOff>0</xdr:colOff>
      <xdr:row>145</xdr:row>
      <xdr:rowOff>228600</xdr:rowOff>
    </xdr:to>
    <xdr:sp macro="" textlink="">
      <xdr:nvSpPr>
        <xdr:cNvPr id="35884" name="Line 4"/>
        <xdr:cNvSpPr>
          <a:spLocks noChangeShapeType="1"/>
        </xdr:cNvSpPr>
      </xdr:nvSpPr>
      <xdr:spPr bwMode="auto">
        <a:xfrm flipH="1">
          <a:off x="5734050" y="44462700"/>
          <a:ext cx="0" cy="180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139</xdr:row>
      <xdr:rowOff>47625</xdr:rowOff>
    </xdr:from>
    <xdr:to>
      <xdr:col>3</xdr:col>
      <xdr:colOff>0</xdr:colOff>
      <xdr:row>139</xdr:row>
      <xdr:rowOff>247650</xdr:rowOff>
    </xdr:to>
    <xdr:sp macro="" textlink="">
      <xdr:nvSpPr>
        <xdr:cNvPr id="35885" name="Line 5"/>
        <xdr:cNvSpPr>
          <a:spLocks noChangeShapeType="1"/>
        </xdr:cNvSpPr>
      </xdr:nvSpPr>
      <xdr:spPr bwMode="auto">
        <a:xfrm flipH="1">
          <a:off x="5734050" y="42691050"/>
          <a:ext cx="0" cy="200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146</xdr:row>
      <xdr:rowOff>295275</xdr:rowOff>
    </xdr:from>
    <xdr:to>
      <xdr:col>3</xdr:col>
      <xdr:colOff>0</xdr:colOff>
      <xdr:row>146</xdr:row>
      <xdr:rowOff>438150</xdr:rowOff>
    </xdr:to>
    <xdr:sp macro="" textlink="">
      <xdr:nvSpPr>
        <xdr:cNvPr id="35886" name="Line 6"/>
        <xdr:cNvSpPr>
          <a:spLocks noChangeShapeType="1"/>
        </xdr:cNvSpPr>
      </xdr:nvSpPr>
      <xdr:spPr bwMode="auto">
        <a:xfrm flipH="1">
          <a:off x="5734050" y="45005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146</xdr:row>
      <xdr:rowOff>247650</xdr:rowOff>
    </xdr:from>
    <xdr:to>
      <xdr:col>3</xdr:col>
      <xdr:colOff>0</xdr:colOff>
      <xdr:row>146</xdr:row>
      <xdr:rowOff>476250</xdr:rowOff>
    </xdr:to>
    <xdr:sp macro="" textlink="">
      <xdr:nvSpPr>
        <xdr:cNvPr id="35887" name="Line 7"/>
        <xdr:cNvSpPr>
          <a:spLocks noChangeShapeType="1"/>
        </xdr:cNvSpPr>
      </xdr:nvSpPr>
      <xdr:spPr bwMode="auto">
        <a:xfrm flipH="1">
          <a:off x="5734050" y="44958000"/>
          <a:ext cx="0" cy="476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</xdr:row>
      <xdr:rowOff>266700</xdr:rowOff>
    </xdr:from>
    <xdr:to>
      <xdr:col>3</xdr:col>
      <xdr:colOff>0</xdr:colOff>
      <xdr:row>6</xdr:row>
      <xdr:rowOff>266700</xdr:rowOff>
    </xdr:to>
    <xdr:sp macro="" textlink="">
      <xdr:nvSpPr>
        <xdr:cNvPr id="35888" name="Line 8"/>
        <xdr:cNvSpPr>
          <a:spLocks noChangeShapeType="1"/>
        </xdr:cNvSpPr>
      </xdr:nvSpPr>
      <xdr:spPr bwMode="auto">
        <a:xfrm>
          <a:off x="5734050" y="2057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75</xdr:row>
      <xdr:rowOff>0</xdr:rowOff>
    </xdr:from>
    <xdr:to>
      <xdr:col>3</xdr:col>
      <xdr:colOff>0</xdr:colOff>
      <xdr:row>75</xdr:row>
      <xdr:rowOff>0</xdr:rowOff>
    </xdr:to>
    <xdr:sp macro="" textlink="">
      <xdr:nvSpPr>
        <xdr:cNvPr id="35889" name="Line 9"/>
        <xdr:cNvSpPr>
          <a:spLocks noChangeShapeType="1"/>
        </xdr:cNvSpPr>
      </xdr:nvSpPr>
      <xdr:spPr bwMode="auto">
        <a:xfrm flipV="1">
          <a:off x="5734050" y="2361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75</xdr:row>
      <xdr:rowOff>0</xdr:rowOff>
    </xdr:from>
    <xdr:to>
      <xdr:col>3</xdr:col>
      <xdr:colOff>0</xdr:colOff>
      <xdr:row>75</xdr:row>
      <xdr:rowOff>0</xdr:rowOff>
    </xdr:to>
    <xdr:sp macro="" textlink="">
      <xdr:nvSpPr>
        <xdr:cNvPr id="35890" name="Line 10"/>
        <xdr:cNvSpPr>
          <a:spLocks noChangeShapeType="1"/>
        </xdr:cNvSpPr>
      </xdr:nvSpPr>
      <xdr:spPr bwMode="auto">
        <a:xfrm flipV="1">
          <a:off x="5734050" y="2361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6905" name="Line 1"/>
        <xdr:cNvSpPr>
          <a:spLocks noChangeShapeType="1"/>
        </xdr:cNvSpPr>
      </xdr:nvSpPr>
      <xdr:spPr bwMode="auto">
        <a:xfrm flipH="1">
          <a:off x="5734050" y="2105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139</xdr:row>
      <xdr:rowOff>57150</xdr:rowOff>
    </xdr:from>
    <xdr:to>
      <xdr:col>3</xdr:col>
      <xdr:colOff>0</xdr:colOff>
      <xdr:row>139</xdr:row>
      <xdr:rowOff>228600</xdr:rowOff>
    </xdr:to>
    <xdr:sp macro="" textlink="">
      <xdr:nvSpPr>
        <xdr:cNvPr id="36906" name="Line 2"/>
        <xdr:cNvSpPr>
          <a:spLocks noChangeShapeType="1"/>
        </xdr:cNvSpPr>
      </xdr:nvSpPr>
      <xdr:spPr bwMode="auto">
        <a:xfrm flipH="1">
          <a:off x="5734050" y="42700575"/>
          <a:ext cx="0" cy="1714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145</xdr:row>
      <xdr:rowOff>76200</xdr:rowOff>
    </xdr:from>
    <xdr:to>
      <xdr:col>3</xdr:col>
      <xdr:colOff>0</xdr:colOff>
      <xdr:row>145</xdr:row>
      <xdr:rowOff>228600</xdr:rowOff>
    </xdr:to>
    <xdr:sp macro="" textlink="">
      <xdr:nvSpPr>
        <xdr:cNvPr id="36907" name="Line 3"/>
        <xdr:cNvSpPr>
          <a:spLocks noChangeShapeType="1"/>
        </xdr:cNvSpPr>
      </xdr:nvSpPr>
      <xdr:spPr bwMode="auto">
        <a:xfrm flipH="1">
          <a:off x="5734050" y="44491275"/>
          <a:ext cx="0" cy="152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145</xdr:row>
      <xdr:rowOff>47625</xdr:rowOff>
    </xdr:from>
    <xdr:to>
      <xdr:col>3</xdr:col>
      <xdr:colOff>0</xdr:colOff>
      <xdr:row>145</xdr:row>
      <xdr:rowOff>228600</xdr:rowOff>
    </xdr:to>
    <xdr:sp macro="" textlink="">
      <xdr:nvSpPr>
        <xdr:cNvPr id="36908" name="Line 4"/>
        <xdr:cNvSpPr>
          <a:spLocks noChangeShapeType="1"/>
        </xdr:cNvSpPr>
      </xdr:nvSpPr>
      <xdr:spPr bwMode="auto">
        <a:xfrm flipH="1">
          <a:off x="5734050" y="44462700"/>
          <a:ext cx="0" cy="180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139</xdr:row>
      <xdr:rowOff>47625</xdr:rowOff>
    </xdr:from>
    <xdr:to>
      <xdr:col>3</xdr:col>
      <xdr:colOff>0</xdr:colOff>
      <xdr:row>139</xdr:row>
      <xdr:rowOff>247650</xdr:rowOff>
    </xdr:to>
    <xdr:sp macro="" textlink="">
      <xdr:nvSpPr>
        <xdr:cNvPr id="36909" name="Line 5"/>
        <xdr:cNvSpPr>
          <a:spLocks noChangeShapeType="1"/>
        </xdr:cNvSpPr>
      </xdr:nvSpPr>
      <xdr:spPr bwMode="auto">
        <a:xfrm flipH="1">
          <a:off x="5734050" y="42691050"/>
          <a:ext cx="0" cy="200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146</xdr:row>
      <xdr:rowOff>295275</xdr:rowOff>
    </xdr:from>
    <xdr:to>
      <xdr:col>3</xdr:col>
      <xdr:colOff>0</xdr:colOff>
      <xdr:row>146</xdr:row>
      <xdr:rowOff>438150</xdr:rowOff>
    </xdr:to>
    <xdr:sp macro="" textlink="">
      <xdr:nvSpPr>
        <xdr:cNvPr id="36910" name="Line 6"/>
        <xdr:cNvSpPr>
          <a:spLocks noChangeShapeType="1"/>
        </xdr:cNvSpPr>
      </xdr:nvSpPr>
      <xdr:spPr bwMode="auto">
        <a:xfrm flipH="1">
          <a:off x="5734050" y="45005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146</xdr:row>
      <xdr:rowOff>247650</xdr:rowOff>
    </xdr:from>
    <xdr:to>
      <xdr:col>3</xdr:col>
      <xdr:colOff>0</xdr:colOff>
      <xdr:row>146</xdr:row>
      <xdr:rowOff>476250</xdr:rowOff>
    </xdr:to>
    <xdr:sp macro="" textlink="">
      <xdr:nvSpPr>
        <xdr:cNvPr id="36911" name="Line 7"/>
        <xdr:cNvSpPr>
          <a:spLocks noChangeShapeType="1"/>
        </xdr:cNvSpPr>
      </xdr:nvSpPr>
      <xdr:spPr bwMode="auto">
        <a:xfrm flipH="1">
          <a:off x="5734050" y="44958000"/>
          <a:ext cx="0" cy="476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</xdr:row>
      <xdr:rowOff>266700</xdr:rowOff>
    </xdr:from>
    <xdr:to>
      <xdr:col>3</xdr:col>
      <xdr:colOff>0</xdr:colOff>
      <xdr:row>6</xdr:row>
      <xdr:rowOff>266700</xdr:rowOff>
    </xdr:to>
    <xdr:sp macro="" textlink="">
      <xdr:nvSpPr>
        <xdr:cNvPr id="36912" name="Line 8"/>
        <xdr:cNvSpPr>
          <a:spLocks noChangeShapeType="1"/>
        </xdr:cNvSpPr>
      </xdr:nvSpPr>
      <xdr:spPr bwMode="auto">
        <a:xfrm>
          <a:off x="5734050" y="2057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75</xdr:row>
      <xdr:rowOff>0</xdr:rowOff>
    </xdr:from>
    <xdr:to>
      <xdr:col>3</xdr:col>
      <xdr:colOff>0</xdr:colOff>
      <xdr:row>75</xdr:row>
      <xdr:rowOff>0</xdr:rowOff>
    </xdr:to>
    <xdr:sp macro="" textlink="">
      <xdr:nvSpPr>
        <xdr:cNvPr id="36913" name="Line 9"/>
        <xdr:cNvSpPr>
          <a:spLocks noChangeShapeType="1"/>
        </xdr:cNvSpPr>
      </xdr:nvSpPr>
      <xdr:spPr bwMode="auto">
        <a:xfrm flipV="1">
          <a:off x="5734050" y="2361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75</xdr:row>
      <xdr:rowOff>0</xdr:rowOff>
    </xdr:from>
    <xdr:to>
      <xdr:col>3</xdr:col>
      <xdr:colOff>0</xdr:colOff>
      <xdr:row>75</xdr:row>
      <xdr:rowOff>0</xdr:rowOff>
    </xdr:to>
    <xdr:sp macro="" textlink="">
      <xdr:nvSpPr>
        <xdr:cNvPr id="36914" name="Line 10"/>
        <xdr:cNvSpPr>
          <a:spLocks noChangeShapeType="1"/>
        </xdr:cNvSpPr>
      </xdr:nvSpPr>
      <xdr:spPr bwMode="auto">
        <a:xfrm flipV="1">
          <a:off x="5734050" y="2361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8953" name="Line 1"/>
        <xdr:cNvSpPr>
          <a:spLocks noChangeShapeType="1"/>
        </xdr:cNvSpPr>
      </xdr:nvSpPr>
      <xdr:spPr bwMode="auto">
        <a:xfrm flipH="1">
          <a:off x="5734050" y="2105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139</xdr:row>
      <xdr:rowOff>57150</xdr:rowOff>
    </xdr:from>
    <xdr:to>
      <xdr:col>3</xdr:col>
      <xdr:colOff>0</xdr:colOff>
      <xdr:row>139</xdr:row>
      <xdr:rowOff>228600</xdr:rowOff>
    </xdr:to>
    <xdr:sp macro="" textlink="">
      <xdr:nvSpPr>
        <xdr:cNvPr id="38954" name="Line 2"/>
        <xdr:cNvSpPr>
          <a:spLocks noChangeShapeType="1"/>
        </xdr:cNvSpPr>
      </xdr:nvSpPr>
      <xdr:spPr bwMode="auto">
        <a:xfrm flipH="1">
          <a:off x="5734050" y="42700575"/>
          <a:ext cx="0" cy="1714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145</xdr:row>
      <xdr:rowOff>76200</xdr:rowOff>
    </xdr:from>
    <xdr:to>
      <xdr:col>3</xdr:col>
      <xdr:colOff>0</xdr:colOff>
      <xdr:row>145</xdr:row>
      <xdr:rowOff>228600</xdr:rowOff>
    </xdr:to>
    <xdr:sp macro="" textlink="">
      <xdr:nvSpPr>
        <xdr:cNvPr id="38955" name="Line 3"/>
        <xdr:cNvSpPr>
          <a:spLocks noChangeShapeType="1"/>
        </xdr:cNvSpPr>
      </xdr:nvSpPr>
      <xdr:spPr bwMode="auto">
        <a:xfrm flipH="1">
          <a:off x="5734050" y="44491275"/>
          <a:ext cx="0" cy="152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145</xdr:row>
      <xdr:rowOff>47625</xdr:rowOff>
    </xdr:from>
    <xdr:to>
      <xdr:col>3</xdr:col>
      <xdr:colOff>0</xdr:colOff>
      <xdr:row>145</xdr:row>
      <xdr:rowOff>228600</xdr:rowOff>
    </xdr:to>
    <xdr:sp macro="" textlink="">
      <xdr:nvSpPr>
        <xdr:cNvPr id="38956" name="Line 4"/>
        <xdr:cNvSpPr>
          <a:spLocks noChangeShapeType="1"/>
        </xdr:cNvSpPr>
      </xdr:nvSpPr>
      <xdr:spPr bwMode="auto">
        <a:xfrm flipH="1">
          <a:off x="5734050" y="44462700"/>
          <a:ext cx="0" cy="180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139</xdr:row>
      <xdr:rowOff>47625</xdr:rowOff>
    </xdr:from>
    <xdr:to>
      <xdr:col>3</xdr:col>
      <xdr:colOff>0</xdr:colOff>
      <xdr:row>139</xdr:row>
      <xdr:rowOff>247650</xdr:rowOff>
    </xdr:to>
    <xdr:sp macro="" textlink="">
      <xdr:nvSpPr>
        <xdr:cNvPr id="38957" name="Line 5"/>
        <xdr:cNvSpPr>
          <a:spLocks noChangeShapeType="1"/>
        </xdr:cNvSpPr>
      </xdr:nvSpPr>
      <xdr:spPr bwMode="auto">
        <a:xfrm flipH="1">
          <a:off x="5734050" y="42691050"/>
          <a:ext cx="0" cy="200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146</xdr:row>
      <xdr:rowOff>295275</xdr:rowOff>
    </xdr:from>
    <xdr:to>
      <xdr:col>3</xdr:col>
      <xdr:colOff>0</xdr:colOff>
      <xdr:row>146</xdr:row>
      <xdr:rowOff>438150</xdr:rowOff>
    </xdr:to>
    <xdr:sp macro="" textlink="">
      <xdr:nvSpPr>
        <xdr:cNvPr id="38958" name="Line 6"/>
        <xdr:cNvSpPr>
          <a:spLocks noChangeShapeType="1"/>
        </xdr:cNvSpPr>
      </xdr:nvSpPr>
      <xdr:spPr bwMode="auto">
        <a:xfrm flipH="1">
          <a:off x="5734050" y="45005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146</xdr:row>
      <xdr:rowOff>247650</xdr:rowOff>
    </xdr:from>
    <xdr:to>
      <xdr:col>3</xdr:col>
      <xdr:colOff>0</xdr:colOff>
      <xdr:row>146</xdr:row>
      <xdr:rowOff>476250</xdr:rowOff>
    </xdr:to>
    <xdr:sp macro="" textlink="">
      <xdr:nvSpPr>
        <xdr:cNvPr id="38959" name="Line 7"/>
        <xdr:cNvSpPr>
          <a:spLocks noChangeShapeType="1"/>
        </xdr:cNvSpPr>
      </xdr:nvSpPr>
      <xdr:spPr bwMode="auto">
        <a:xfrm flipH="1">
          <a:off x="5734050" y="44958000"/>
          <a:ext cx="0" cy="476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</xdr:row>
      <xdr:rowOff>266700</xdr:rowOff>
    </xdr:from>
    <xdr:to>
      <xdr:col>3</xdr:col>
      <xdr:colOff>0</xdr:colOff>
      <xdr:row>6</xdr:row>
      <xdr:rowOff>266700</xdr:rowOff>
    </xdr:to>
    <xdr:sp macro="" textlink="">
      <xdr:nvSpPr>
        <xdr:cNvPr id="38960" name="Line 8"/>
        <xdr:cNvSpPr>
          <a:spLocks noChangeShapeType="1"/>
        </xdr:cNvSpPr>
      </xdr:nvSpPr>
      <xdr:spPr bwMode="auto">
        <a:xfrm>
          <a:off x="5734050" y="2057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75</xdr:row>
      <xdr:rowOff>0</xdr:rowOff>
    </xdr:from>
    <xdr:to>
      <xdr:col>3</xdr:col>
      <xdr:colOff>0</xdr:colOff>
      <xdr:row>75</xdr:row>
      <xdr:rowOff>0</xdr:rowOff>
    </xdr:to>
    <xdr:sp macro="" textlink="">
      <xdr:nvSpPr>
        <xdr:cNvPr id="38961" name="Line 9"/>
        <xdr:cNvSpPr>
          <a:spLocks noChangeShapeType="1"/>
        </xdr:cNvSpPr>
      </xdr:nvSpPr>
      <xdr:spPr bwMode="auto">
        <a:xfrm flipV="1">
          <a:off x="5734050" y="2361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75</xdr:row>
      <xdr:rowOff>0</xdr:rowOff>
    </xdr:from>
    <xdr:to>
      <xdr:col>3</xdr:col>
      <xdr:colOff>0</xdr:colOff>
      <xdr:row>75</xdr:row>
      <xdr:rowOff>0</xdr:rowOff>
    </xdr:to>
    <xdr:sp macro="" textlink="">
      <xdr:nvSpPr>
        <xdr:cNvPr id="38962" name="Line 10"/>
        <xdr:cNvSpPr>
          <a:spLocks noChangeShapeType="1"/>
        </xdr:cNvSpPr>
      </xdr:nvSpPr>
      <xdr:spPr bwMode="auto">
        <a:xfrm flipV="1">
          <a:off x="5734050" y="2361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9977" name="Line 1"/>
        <xdr:cNvSpPr>
          <a:spLocks noChangeShapeType="1"/>
        </xdr:cNvSpPr>
      </xdr:nvSpPr>
      <xdr:spPr bwMode="auto">
        <a:xfrm flipH="1">
          <a:off x="5734050" y="2105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139</xdr:row>
      <xdr:rowOff>57150</xdr:rowOff>
    </xdr:from>
    <xdr:to>
      <xdr:col>3</xdr:col>
      <xdr:colOff>0</xdr:colOff>
      <xdr:row>139</xdr:row>
      <xdr:rowOff>228600</xdr:rowOff>
    </xdr:to>
    <xdr:sp macro="" textlink="">
      <xdr:nvSpPr>
        <xdr:cNvPr id="39978" name="Line 2"/>
        <xdr:cNvSpPr>
          <a:spLocks noChangeShapeType="1"/>
        </xdr:cNvSpPr>
      </xdr:nvSpPr>
      <xdr:spPr bwMode="auto">
        <a:xfrm flipH="1">
          <a:off x="5734050" y="42700575"/>
          <a:ext cx="0" cy="1714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145</xdr:row>
      <xdr:rowOff>76200</xdr:rowOff>
    </xdr:from>
    <xdr:to>
      <xdr:col>3</xdr:col>
      <xdr:colOff>0</xdr:colOff>
      <xdr:row>145</xdr:row>
      <xdr:rowOff>228600</xdr:rowOff>
    </xdr:to>
    <xdr:sp macro="" textlink="">
      <xdr:nvSpPr>
        <xdr:cNvPr id="39979" name="Line 3"/>
        <xdr:cNvSpPr>
          <a:spLocks noChangeShapeType="1"/>
        </xdr:cNvSpPr>
      </xdr:nvSpPr>
      <xdr:spPr bwMode="auto">
        <a:xfrm flipH="1">
          <a:off x="5734050" y="44491275"/>
          <a:ext cx="0" cy="152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145</xdr:row>
      <xdr:rowOff>47625</xdr:rowOff>
    </xdr:from>
    <xdr:to>
      <xdr:col>3</xdr:col>
      <xdr:colOff>0</xdr:colOff>
      <xdr:row>145</xdr:row>
      <xdr:rowOff>228600</xdr:rowOff>
    </xdr:to>
    <xdr:sp macro="" textlink="">
      <xdr:nvSpPr>
        <xdr:cNvPr id="39980" name="Line 4"/>
        <xdr:cNvSpPr>
          <a:spLocks noChangeShapeType="1"/>
        </xdr:cNvSpPr>
      </xdr:nvSpPr>
      <xdr:spPr bwMode="auto">
        <a:xfrm flipH="1">
          <a:off x="5734050" y="44462700"/>
          <a:ext cx="0" cy="180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139</xdr:row>
      <xdr:rowOff>47625</xdr:rowOff>
    </xdr:from>
    <xdr:to>
      <xdr:col>3</xdr:col>
      <xdr:colOff>0</xdr:colOff>
      <xdr:row>139</xdr:row>
      <xdr:rowOff>247650</xdr:rowOff>
    </xdr:to>
    <xdr:sp macro="" textlink="">
      <xdr:nvSpPr>
        <xdr:cNvPr id="39981" name="Line 5"/>
        <xdr:cNvSpPr>
          <a:spLocks noChangeShapeType="1"/>
        </xdr:cNvSpPr>
      </xdr:nvSpPr>
      <xdr:spPr bwMode="auto">
        <a:xfrm flipH="1">
          <a:off x="5734050" y="42691050"/>
          <a:ext cx="0" cy="200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146</xdr:row>
      <xdr:rowOff>295275</xdr:rowOff>
    </xdr:from>
    <xdr:to>
      <xdr:col>3</xdr:col>
      <xdr:colOff>0</xdr:colOff>
      <xdr:row>146</xdr:row>
      <xdr:rowOff>438150</xdr:rowOff>
    </xdr:to>
    <xdr:sp macro="" textlink="">
      <xdr:nvSpPr>
        <xdr:cNvPr id="39982" name="Line 6"/>
        <xdr:cNvSpPr>
          <a:spLocks noChangeShapeType="1"/>
        </xdr:cNvSpPr>
      </xdr:nvSpPr>
      <xdr:spPr bwMode="auto">
        <a:xfrm flipH="1">
          <a:off x="5734050" y="45005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146</xdr:row>
      <xdr:rowOff>247650</xdr:rowOff>
    </xdr:from>
    <xdr:to>
      <xdr:col>3</xdr:col>
      <xdr:colOff>0</xdr:colOff>
      <xdr:row>146</xdr:row>
      <xdr:rowOff>476250</xdr:rowOff>
    </xdr:to>
    <xdr:sp macro="" textlink="">
      <xdr:nvSpPr>
        <xdr:cNvPr id="39983" name="Line 7"/>
        <xdr:cNvSpPr>
          <a:spLocks noChangeShapeType="1"/>
        </xdr:cNvSpPr>
      </xdr:nvSpPr>
      <xdr:spPr bwMode="auto">
        <a:xfrm flipH="1">
          <a:off x="5734050" y="44958000"/>
          <a:ext cx="0" cy="476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</xdr:row>
      <xdr:rowOff>266700</xdr:rowOff>
    </xdr:from>
    <xdr:to>
      <xdr:col>3</xdr:col>
      <xdr:colOff>0</xdr:colOff>
      <xdr:row>6</xdr:row>
      <xdr:rowOff>266700</xdr:rowOff>
    </xdr:to>
    <xdr:sp macro="" textlink="">
      <xdr:nvSpPr>
        <xdr:cNvPr id="39984" name="Line 8"/>
        <xdr:cNvSpPr>
          <a:spLocks noChangeShapeType="1"/>
        </xdr:cNvSpPr>
      </xdr:nvSpPr>
      <xdr:spPr bwMode="auto">
        <a:xfrm>
          <a:off x="5734050" y="2057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75</xdr:row>
      <xdr:rowOff>0</xdr:rowOff>
    </xdr:from>
    <xdr:to>
      <xdr:col>3</xdr:col>
      <xdr:colOff>0</xdr:colOff>
      <xdr:row>75</xdr:row>
      <xdr:rowOff>0</xdr:rowOff>
    </xdr:to>
    <xdr:sp macro="" textlink="">
      <xdr:nvSpPr>
        <xdr:cNvPr id="39985" name="Line 9"/>
        <xdr:cNvSpPr>
          <a:spLocks noChangeShapeType="1"/>
        </xdr:cNvSpPr>
      </xdr:nvSpPr>
      <xdr:spPr bwMode="auto">
        <a:xfrm flipV="1">
          <a:off x="5734050" y="2361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75</xdr:row>
      <xdr:rowOff>0</xdr:rowOff>
    </xdr:from>
    <xdr:to>
      <xdr:col>3</xdr:col>
      <xdr:colOff>0</xdr:colOff>
      <xdr:row>75</xdr:row>
      <xdr:rowOff>0</xdr:rowOff>
    </xdr:to>
    <xdr:sp macro="" textlink="">
      <xdr:nvSpPr>
        <xdr:cNvPr id="39986" name="Line 10"/>
        <xdr:cNvSpPr>
          <a:spLocks noChangeShapeType="1"/>
        </xdr:cNvSpPr>
      </xdr:nvSpPr>
      <xdr:spPr bwMode="auto">
        <a:xfrm flipV="1">
          <a:off x="5734050" y="2361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1001" name="Line 1"/>
        <xdr:cNvSpPr>
          <a:spLocks noChangeShapeType="1"/>
        </xdr:cNvSpPr>
      </xdr:nvSpPr>
      <xdr:spPr bwMode="auto">
        <a:xfrm flipH="1">
          <a:off x="5734050" y="2105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139</xdr:row>
      <xdr:rowOff>57150</xdr:rowOff>
    </xdr:from>
    <xdr:to>
      <xdr:col>3</xdr:col>
      <xdr:colOff>0</xdr:colOff>
      <xdr:row>139</xdr:row>
      <xdr:rowOff>228600</xdr:rowOff>
    </xdr:to>
    <xdr:sp macro="" textlink="">
      <xdr:nvSpPr>
        <xdr:cNvPr id="41002" name="Line 2"/>
        <xdr:cNvSpPr>
          <a:spLocks noChangeShapeType="1"/>
        </xdr:cNvSpPr>
      </xdr:nvSpPr>
      <xdr:spPr bwMode="auto">
        <a:xfrm flipH="1">
          <a:off x="5734050" y="42700575"/>
          <a:ext cx="0" cy="1714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145</xdr:row>
      <xdr:rowOff>76200</xdr:rowOff>
    </xdr:from>
    <xdr:to>
      <xdr:col>3</xdr:col>
      <xdr:colOff>0</xdr:colOff>
      <xdr:row>145</xdr:row>
      <xdr:rowOff>228600</xdr:rowOff>
    </xdr:to>
    <xdr:sp macro="" textlink="">
      <xdr:nvSpPr>
        <xdr:cNvPr id="41003" name="Line 3"/>
        <xdr:cNvSpPr>
          <a:spLocks noChangeShapeType="1"/>
        </xdr:cNvSpPr>
      </xdr:nvSpPr>
      <xdr:spPr bwMode="auto">
        <a:xfrm flipH="1">
          <a:off x="5734050" y="44491275"/>
          <a:ext cx="0" cy="152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145</xdr:row>
      <xdr:rowOff>47625</xdr:rowOff>
    </xdr:from>
    <xdr:to>
      <xdr:col>3</xdr:col>
      <xdr:colOff>0</xdr:colOff>
      <xdr:row>145</xdr:row>
      <xdr:rowOff>228600</xdr:rowOff>
    </xdr:to>
    <xdr:sp macro="" textlink="">
      <xdr:nvSpPr>
        <xdr:cNvPr id="41004" name="Line 4"/>
        <xdr:cNvSpPr>
          <a:spLocks noChangeShapeType="1"/>
        </xdr:cNvSpPr>
      </xdr:nvSpPr>
      <xdr:spPr bwMode="auto">
        <a:xfrm flipH="1">
          <a:off x="5734050" y="44462700"/>
          <a:ext cx="0" cy="180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139</xdr:row>
      <xdr:rowOff>47625</xdr:rowOff>
    </xdr:from>
    <xdr:to>
      <xdr:col>3</xdr:col>
      <xdr:colOff>0</xdr:colOff>
      <xdr:row>139</xdr:row>
      <xdr:rowOff>247650</xdr:rowOff>
    </xdr:to>
    <xdr:sp macro="" textlink="">
      <xdr:nvSpPr>
        <xdr:cNvPr id="41005" name="Line 5"/>
        <xdr:cNvSpPr>
          <a:spLocks noChangeShapeType="1"/>
        </xdr:cNvSpPr>
      </xdr:nvSpPr>
      <xdr:spPr bwMode="auto">
        <a:xfrm flipH="1">
          <a:off x="5734050" y="42691050"/>
          <a:ext cx="0" cy="200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146</xdr:row>
      <xdr:rowOff>295275</xdr:rowOff>
    </xdr:from>
    <xdr:to>
      <xdr:col>3</xdr:col>
      <xdr:colOff>0</xdr:colOff>
      <xdr:row>146</xdr:row>
      <xdr:rowOff>438150</xdr:rowOff>
    </xdr:to>
    <xdr:sp macro="" textlink="">
      <xdr:nvSpPr>
        <xdr:cNvPr id="41006" name="Line 6"/>
        <xdr:cNvSpPr>
          <a:spLocks noChangeShapeType="1"/>
        </xdr:cNvSpPr>
      </xdr:nvSpPr>
      <xdr:spPr bwMode="auto">
        <a:xfrm flipH="1">
          <a:off x="5734050" y="45005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146</xdr:row>
      <xdr:rowOff>247650</xdr:rowOff>
    </xdr:from>
    <xdr:to>
      <xdr:col>3</xdr:col>
      <xdr:colOff>0</xdr:colOff>
      <xdr:row>146</xdr:row>
      <xdr:rowOff>476250</xdr:rowOff>
    </xdr:to>
    <xdr:sp macro="" textlink="">
      <xdr:nvSpPr>
        <xdr:cNvPr id="41007" name="Line 7"/>
        <xdr:cNvSpPr>
          <a:spLocks noChangeShapeType="1"/>
        </xdr:cNvSpPr>
      </xdr:nvSpPr>
      <xdr:spPr bwMode="auto">
        <a:xfrm flipH="1">
          <a:off x="5734050" y="44958000"/>
          <a:ext cx="0" cy="476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6</xdr:row>
      <xdr:rowOff>266700</xdr:rowOff>
    </xdr:from>
    <xdr:to>
      <xdr:col>3</xdr:col>
      <xdr:colOff>0</xdr:colOff>
      <xdr:row>6</xdr:row>
      <xdr:rowOff>266700</xdr:rowOff>
    </xdr:to>
    <xdr:sp macro="" textlink="">
      <xdr:nvSpPr>
        <xdr:cNvPr id="41008" name="Line 8"/>
        <xdr:cNvSpPr>
          <a:spLocks noChangeShapeType="1"/>
        </xdr:cNvSpPr>
      </xdr:nvSpPr>
      <xdr:spPr bwMode="auto">
        <a:xfrm>
          <a:off x="5734050" y="2057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75</xdr:row>
      <xdr:rowOff>0</xdr:rowOff>
    </xdr:from>
    <xdr:to>
      <xdr:col>3</xdr:col>
      <xdr:colOff>0</xdr:colOff>
      <xdr:row>75</xdr:row>
      <xdr:rowOff>0</xdr:rowOff>
    </xdr:to>
    <xdr:sp macro="" textlink="">
      <xdr:nvSpPr>
        <xdr:cNvPr id="41009" name="Line 9"/>
        <xdr:cNvSpPr>
          <a:spLocks noChangeShapeType="1"/>
        </xdr:cNvSpPr>
      </xdr:nvSpPr>
      <xdr:spPr bwMode="auto">
        <a:xfrm flipV="1">
          <a:off x="5734050" y="2361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75</xdr:row>
      <xdr:rowOff>0</xdr:rowOff>
    </xdr:from>
    <xdr:to>
      <xdr:col>3</xdr:col>
      <xdr:colOff>0</xdr:colOff>
      <xdr:row>75</xdr:row>
      <xdr:rowOff>0</xdr:rowOff>
    </xdr:to>
    <xdr:sp macro="" textlink="">
      <xdr:nvSpPr>
        <xdr:cNvPr id="41010" name="Line 10"/>
        <xdr:cNvSpPr>
          <a:spLocks noChangeShapeType="1"/>
        </xdr:cNvSpPr>
      </xdr:nvSpPr>
      <xdr:spPr bwMode="auto">
        <a:xfrm flipV="1">
          <a:off x="5734050" y="23612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3619;&#3634;&#3618;&#3591;&#3634;&#3609;&#3611;&#3619;&#3632;&#3592;&#3635;&#3648;&#3604;&#3639;&#3629;&#3609;&#3611;&#3637;%2053\&#3649;&#3610;&#3610;&#3619;&#3634;&#3618;&#3591;&#3634;&#3609;&#3612;&#3621;&#3585;&#3634;&#3619;&#3611;&#3599;&#3636;&#3610;&#3633;&#3605;&#3636;&#3591;&#3634;&#3609;&#3611;&#3619;&#3632;&#3592;&#3635;&#3626;&#3635;&#3609;&#3633;&#3585;&#3591;&#3634;&#3609;\&#3612;&#3621;&#3585;&#3634;&#3619;&#3611;&#3599;&#3636;&#3610;&#3633;&#3605;&#3636;&#3591;&#3634;&#3609;&#3611;&#3637;%2053\12&#3619;&#3634;&#3618;&#3591;&#3634;&#3609;&#3611;&#3619;&#3632;&#3592;&#3635;&#3648;&#3604;&#3639;&#3629;&#3609;&#3592;&#3633;&#3604;&#3627;&#3634;&#3591;&#3634;&#3609;%20&#3611;&#3637;%2053%20&#3626;&#3588;%20&#3649;&#3585;&#3657;&#3651;&#3627;&#3657;&#3605;&#3619;&#3591;&#3585;&#3633;&#3610;&#3585;&#3619;&#3617;&#3631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3619;&#3634;&#3618;&#3591;&#3634;&#3609;&#3611;&#3619;&#3632;&#3592;&#3635;&#3648;&#3604;&#3639;&#3629;&#3609;&#3611;&#3637;%2053\&#3649;&#3610;&#3610;&#3619;&#3634;&#3618;&#3591;&#3634;&#3609;&#3612;&#3621;&#3585;&#3634;&#3619;&#3611;&#3599;&#3636;&#3610;&#3633;&#3605;&#3636;&#3591;&#3634;&#3609;&#3611;&#3619;&#3632;&#3592;&#3635;&#3626;&#3635;&#3609;&#3633;&#3585;&#3591;&#3634;&#3609;\&#3612;&#3621;&#3585;&#3634;&#3619;&#3611;&#3599;&#3636;&#3610;&#3633;&#3605;&#3636;&#3591;&#3634;&#3609;&#3611;&#3637;%2053\&#3619;&#3634;&#3618;&#3585;&#3634;&#3619;&#3611;&#3619;&#3632;&#3592;&#3635;&#3648;&#3604;&#3639;&#3629;&#3609;&#3618;&#3629;&#3604;&#3626;&#3632;&#3626;&#3617;\12&#3619;&#3634;&#3618;&#3591;&#3634;&#3609;&#3611;&#3619;&#3632;&#3592;&#3635;&#3648;&#3604;&#3639;&#3629;&#3609;&#3592;&#3633;&#3604;&#3627;&#3634;&#3591;&#3634;&#3609;%20&#3611;&#3637;%2053%20&#3626;&#3588;%2053%20%20&#3649;&#3585;&#3657;&#3651;&#3627;&#3657;&#3605;&#3619;&#3591;&#3585;&#3633;&#3610;&#3585;&#3619;&#3617;&#3631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ฟอร์ม"/>
      <sheetName val="ตค52"/>
      <sheetName val="พย52"/>
      <sheetName val="ธค52"/>
      <sheetName val="มค53"/>
      <sheetName val="กพ53"/>
      <sheetName val="มีค53"/>
      <sheetName val="เมย53"/>
      <sheetName val="พค53"/>
      <sheetName val="มิย53"/>
      <sheetName val="กค53"/>
      <sheetName val="สค53"/>
    </sheetNames>
    <sheetDataSet>
      <sheetData sheetId="0"/>
      <sheetData sheetId="1">
        <row r="12">
          <cell r="F12">
            <v>344</v>
          </cell>
        </row>
        <row r="13">
          <cell r="F13">
            <v>156</v>
          </cell>
        </row>
        <row r="14">
          <cell r="F14">
            <v>153</v>
          </cell>
        </row>
        <row r="15">
          <cell r="F15">
            <v>110</v>
          </cell>
        </row>
        <row r="16">
          <cell r="D16">
            <v>867</v>
          </cell>
          <cell r="E16">
            <v>1103</v>
          </cell>
        </row>
        <row r="17">
          <cell r="F17">
            <v>25</v>
          </cell>
        </row>
        <row r="19">
          <cell r="F19">
            <v>2</v>
          </cell>
        </row>
        <row r="21">
          <cell r="F21">
            <v>0</v>
          </cell>
        </row>
        <row r="22">
          <cell r="F22">
            <v>0</v>
          </cell>
        </row>
        <row r="23">
          <cell r="F23">
            <v>1</v>
          </cell>
        </row>
        <row r="25">
          <cell r="F25">
            <v>0</v>
          </cell>
        </row>
        <row r="26">
          <cell r="F26">
            <v>1</v>
          </cell>
        </row>
        <row r="28">
          <cell r="F28">
            <v>107</v>
          </cell>
        </row>
        <row r="29">
          <cell r="F29">
            <v>16</v>
          </cell>
        </row>
        <row r="30">
          <cell r="F30">
            <v>16</v>
          </cell>
        </row>
        <row r="31">
          <cell r="F31">
            <v>0</v>
          </cell>
        </row>
        <row r="32">
          <cell r="F32">
            <v>1</v>
          </cell>
        </row>
        <row r="33">
          <cell r="F33">
            <v>1</v>
          </cell>
        </row>
        <row r="34">
          <cell r="F34">
            <v>0</v>
          </cell>
        </row>
        <row r="35">
          <cell r="F35">
            <v>54</v>
          </cell>
        </row>
        <row r="36">
          <cell r="F36">
            <v>16</v>
          </cell>
        </row>
        <row r="42">
          <cell r="F42">
            <v>156</v>
          </cell>
        </row>
        <row r="43">
          <cell r="F43">
            <v>283</v>
          </cell>
        </row>
        <row r="44">
          <cell r="F44">
            <v>0</v>
          </cell>
        </row>
        <row r="46">
          <cell r="F46">
            <v>0</v>
          </cell>
        </row>
        <row r="48">
          <cell r="F48">
            <v>1</v>
          </cell>
        </row>
        <row r="50">
          <cell r="F50">
            <v>0</v>
          </cell>
        </row>
        <row r="52">
          <cell r="F52">
            <v>0</v>
          </cell>
        </row>
        <row r="53">
          <cell r="D53">
            <v>0</v>
          </cell>
          <cell r="E53">
            <v>0</v>
          </cell>
        </row>
        <row r="54">
          <cell r="D54">
            <v>0</v>
          </cell>
          <cell r="E54">
            <v>0</v>
          </cell>
        </row>
        <row r="55">
          <cell r="F55">
            <v>2</v>
          </cell>
        </row>
        <row r="56">
          <cell r="F56">
            <v>1</v>
          </cell>
        </row>
        <row r="68">
          <cell r="F68">
            <v>0</v>
          </cell>
        </row>
        <row r="69">
          <cell r="F69">
            <v>1</v>
          </cell>
        </row>
        <row r="71">
          <cell r="D71">
            <v>0</v>
          </cell>
        </row>
        <row r="76">
          <cell r="F76">
            <v>2</v>
          </cell>
        </row>
        <row r="87">
          <cell r="F87">
            <v>103</v>
          </cell>
        </row>
        <row r="89">
          <cell r="F89">
            <v>4</v>
          </cell>
        </row>
        <row r="90">
          <cell r="F90">
            <v>50</v>
          </cell>
        </row>
        <row r="96">
          <cell r="F96">
            <v>1297</v>
          </cell>
        </row>
        <row r="97">
          <cell r="F97">
            <v>967</v>
          </cell>
        </row>
        <row r="98">
          <cell r="F98">
            <v>127</v>
          </cell>
        </row>
        <row r="99">
          <cell r="F99">
            <v>950</v>
          </cell>
        </row>
        <row r="100">
          <cell r="F100">
            <v>17</v>
          </cell>
        </row>
        <row r="101">
          <cell r="F101">
            <v>117</v>
          </cell>
        </row>
        <row r="102">
          <cell r="F102">
            <v>0</v>
          </cell>
        </row>
        <row r="103">
          <cell r="F103">
            <v>213</v>
          </cell>
        </row>
        <row r="104">
          <cell r="F104">
            <v>1361700</v>
          </cell>
        </row>
        <row r="111">
          <cell r="F111">
            <v>255</v>
          </cell>
        </row>
        <row r="112">
          <cell r="F112">
            <v>43</v>
          </cell>
        </row>
        <row r="113">
          <cell r="D113">
            <v>0</v>
          </cell>
          <cell r="E113">
            <v>0</v>
          </cell>
        </row>
      </sheetData>
      <sheetData sheetId="2">
        <row r="12">
          <cell r="F12">
            <v>345</v>
          </cell>
        </row>
        <row r="13">
          <cell r="F13">
            <v>360</v>
          </cell>
        </row>
        <row r="14">
          <cell r="F14">
            <v>264</v>
          </cell>
        </row>
        <row r="15">
          <cell r="F15">
            <v>191</v>
          </cell>
        </row>
        <row r="16">
          <cell r="F16">
            <v>1488</v>
          </cell>
          <cell r="G16">
            <v>1896</v>
          </cell>
        </row>
        <row r="17">
          <cell r="F17">
            <v>47</v>
          </cell>
        </row>
        <row r="19">
          <cell r="F19">
            <v>10</v>
          </cell>
        </row>
        <row r="21">
          <cell r="F21">
            <v>12</v>
          </cell>
        </row>
        <row r="22">
          <cell r="F22">
            <v>33</v>
          </cell>
        </row>
        <row r="23">
          <cell r="F23">
            <v>2</v>
          </cell>
        </row>
        <row r="25">
          <cell r="F25">
            <v>0</v>
          </cell>
        </row>
        <row r="26">
          <cell r="F26">
            <v>0</v>
          </cell>
        </row>
        <row r="28">
          <cell r="F28">
            <v>182</v>
          </cell>
        </row>
        <row r="29">
          <cell r="F29">
            <v>16</v>
          </cell>
        </row>
        <row r="30">
          <cell r="F30">
            <v>15</v>
          </cell>
        </row>
        <row r="31">
          <cell r="F31">
            <v>1</v>
          </cell>
        </row>
        <row r="32">
          <cell r="F32">
            <v>2</v>
          </cell>
        </row>
        <row r="33">
          <cell r="F33">
            <v>0</v>
          </cell>
        </row>
        <row r="34">
          <cell r="F34">
            <v>2</v>
          </cell>
        </row>
        <row r="35">
          <cell r="F35">
            <v>94</v>
          </cell>
        </row>
        <row r="36">
          <cell r="F36">
            <v>441</v>
          </cell>
        </row>
        <row r="42">
          <cell r="F42">
            <v>360</v>
          </cell>
        </row>
        <row r="43">
          <cell r="F43">
            <v>613</v>
          </cell>
        </row>
        <row r="44">
          <cell r="F44">
            <v>0</v>
          </cell>
        </row>
        <row r="46">
          <cell r="F46">
            <v>0</v>
          </cell>
        </row>
        <row r="48">
          <cell r="F48">
            <v>0</v>
          </cell>
        </row>
        <row r="50">
          <cell r="F50">
            <v>0</v>
          </cell>
        </row>
        <row r="52">
          <cell r="F52">
            <v>185</v>
          </cell>
        </row>
        <row r="53">
          <cell r="F53">
            <v>0</v>
          </cell>
          <cell r="G53">
            <v>0</v>
          </cell>
        </row>
        <row r="54">
          <cell r="F54">
            <v>0</v>
          </cell>
          <cell r="G54">
            <v>0</v>
          </cell>
        </row>
        <row r="55">
          <cell r="F55">
            <v>18</v>
          </cell>
        </row>
        <row r="56">
          <cell r="F56">
            <v>0</v>
          </cell>
        </row>
        <row r="61">
          <cell r="F61">
            <v>0</v>
          </cell>
        </row>
        <row r="68">
          <cell r="F68">
            <v>0</v>
          </cell>
        </row>
        <row r="69">
          <cell r="F69">
            <v>0</v>
          </cell>
        </row>
        <row r="71">
          <cell r="F71">
            <v>0</v>
          </cell>
        </row>
        <row r="76">
          <cell r="F76">
            <v>1</v>
          </cell>
        </row>
        <row r="87">
          <cell r="F87">
            <v>405</v>
          </cell>
        </row>
        <row r="89">
          <cell r="F89">
            <v>12</v>
          </cell>
        </row>
        <row r="90">
          <cell r="F90">
            <v>0</v>
          </cell>
        </row>
        <row r="96">
          <cell r="F96">
            <v>609</v>
          </cell>
        </row>
        <row r="97">
          <cell r="F97">
            <v>52</v>
          </cell>
        </row>
        <row r="98">
          <cell r="F98">
            <v>239</v>
          </cell>
        </row>
        <row r="99">
          <cell r="F99">
            <v>42</v>
          </cell>
        </row>
        <row r="100">
          <cell r="F100">
            <v>10</v>
          </cell>
        </row>
        <row r="101">
          <cell r="F101">
            <v>155</v>
          </cell>
        </row>
        <row r="102">
          <cell r="F102">
            <v>1</v>
          </cell>
        </row>
        <row r="103">
          <cell r="F103">
            <v>401</v>
          </cell>
        </row>
        <row r="104">
          <cell r="F104">
            <v>1186750</v>
          </cell>
        </row>
        <row r="111">
          <cell r="F111">
            <v>1669</v>
          </cell>
        </row>
        <row r="112">
          <cell r="F112">
            <v>104</v>
          </cell>
        </row>
        <row r="113">
          <cell r="F113">
            <v>0</v>
          </cell>
          <cell r="G113">
            <v>0</v>
          </cell>
        </row>
      </sheetData>
      <sheetData sheetId="3">
        <row r="12">
          <cell r="F12">
            <v>241</v>
          </cell>
        </row>
        <row r="13">
          <cell r="F13">
            <v>173</v>
          </cell>
        </row>
        <row r="14">
          <cell r="F14">
            <v>173</v>
          </cell>
        </row>
        <row r="15">
          <cell r="F15">
            <v>120</v>
          </cell>
        </row>
        <row r="16">
          <cell r="F16">
            <v>984</v>
          </cell>
          <cell r="G16">
            <v>1246</v>
          </cell>
        </row>
        <row r="17">
          <cell r="F17">
            <v>62</v>
          </cell>
        </row>
        <row r="19">
          <cell r="F19">
            <v>5</v>
          </cell>
        </row>
        <row r="21">
          <cell r="F21">
            <v>0</v>
          </cell>
        </row>
        <row r="22">
          <cell r="F22">
            <v>0</v>
          </cell>
        </row>
        <row r="23">
          <cell r="F23">
            <v>26</v>
          </cell>
        </row>
        <row r="25">
          <cell r="F25">
            <v>112</v>
          </cell>
        </row>
        <row r="26">
          <cell r="F26">
            <v>0</v>
          </cell>
        </row>
        <row r="28">
          <cell r="F28">
            <v>106</v>
          </cell>
        </row>
        <row r="29">
          <cell r="F29">
            <v>57</v>
          </cell>
        </row>
        <row r="30">
          <cell r="F30">
            <v>56</v>
          </cell>
        </row>
        <row r="31">
          <cell r="F31">
            <v>1</v>
          </cell>
        </row>
        <row r="32">
          <cell r="F32">
            <v>1</v>
          </cell>
        </row>
        <row r="33">
          <cell r="F33">
            <v>0</v>
          </cell>
        </row>
        <row r="34">
          <cell r="F34">
            <v>1</v>
          </cell>
        </row>
        <row r="35">
          <cell r="F35">
            <v>38</v>
          </cell>
        </row>
        <row r="36">
          <cell r="F36">
            <v>138</v>
          </cell>
        </row>
        <row r="42">
          <cell r="F42">
            <v>1369</v>
          </cell>
        </row>
        <row r="43">
          <cell r="F43">
            <v>730</v>
          </cell>
        </row>
        <row r="44">
          <cell r="F44">
            <v>220</v>
          </cell>
        </row>
        <row r="46">
          <cell r="F46">
            <v>0</v>
          </cell>
        </row>
        <row r="48">
          <cell r="F48">
            <v>0</v>
          </cell>
        </row>
        <row r="50">
          <cell r="F50">
            <v>0</v>
          </cell>
        </row>
        <row r="52">
          <cell r="F52">
            <v>0</v>
          </cell>
        </row>
        <row r="53">
          <cell r="F53">
            <v>0</v>
          </cell>
          <cell r="G53">
            <v>0</v>
          </cell>
        </row>
        <row r="54">
          <cell r="F54">
            <v>0</v>
          </cell>
          <cell r="G54">
            <v>0</v>
          </cell>
        </row>
        <row r="55">
          <cell r="F55">
            <v>10</v>
          </cell>
        </row>
        <row r="56">
          <cell r="F56">
            <v>0</v>
          </cell>
        </row>
        <row r="61">
          <cell r="F61">
            <v>0</v>
          </cell>
        </row>
        <row r="68">
          <cell r="F68">
            <v>12</v>
          </cell>
        </row>
        <row r="69">
          <cell r="F69">
            <v>0</v>
          </cell>
        </row>
        <row r="71">
          <cell r="F71">
            <v>0</v>
          </cell>
        </row>
        <row r="76">
          <cell r="F76">
            <v>5</v>
          </cell>
        </row>
        <row r="87">
          <cell r="F87">
            <v>572</v>
          </cell>
        </row>
        <row r="89">
          <cell r="F89">
            <v>16</v>
          </cell>
        </row>
        <row r="90">
          <cell r="F90">
            <v>168</v>
          </cell>
        </row>
        <row r="96">
          <cell r="F96">
            <v>911</v>
          </cell>
        </row>
        <row r="97">
          <cell r="F97">
            <v>561</v>
          </cell>
        </row>
        <row r="98">
          <cell r="F98">
            <v>201</v>
          </cell>
        </row>
        <row r="99">
          <cell r="F99">
            <v>26</v>
          </cell>
        </row>
        <row r="100">
          <cell r="F100">
            <v>535</v>
          </cell>
        </row>
        <row r="101">
          <cell r="F101">
            <v>56</v>
          </cell>
        </row>
        <row r="102">
          <cell r="F102">
            <v>0</v>
          </cell>
        </row>
        <row r="103">
          <cell r="F103">
            <v>294</v>
          </cell>
        </row>
        <row r="104">
          <cell r="F104">
            <v>230500</v>
          </cell>
        </row>
        <row r="111">
          <cell r="F111">
            <v>310</v>
          </cell>
        </row>
        <row r="112">
          <cell r="F112">
            <v>54</v>
          </cell>
        </row>
        <row r="113">
          <cell r="F113">
            <v>0</v>
          </cell>
          <cell r="G113">
            <v>0</v>
          </cell>
        </row>
      </sheetData>
      <sheetData sheetId="4">
        <row r="12">
          <cell r="F12">
            <v>216</v>
          </cell>
        </row>
        <row r="13">
          <cell r="F13">
            <v>243</v>
          </cell>
        </row>
        <row r="14">
          <cell r="F14">
            <v>365</v>
          </cell>
        </row>
        <row r="15">
          <cell r="F15">
            <v>155</v>
          </cell>
        </row>
        <row r="16">
          <cell r="F16">
            <v>1033</v>
          </cell>
          <cell r="G16">
            <v>1393</v>
          </cell>
        </row>
        <row r="17">
          <cell r="F17">
            <v>72</v>
          </cell>
        </row>
        <row r="19">
          <cell r="F19">
            <v>25</v>
          </cell>
        </row>
        <row r="21">
          <cell r="F21">
            <v>37</v>
          </cell>
        </row>
        <row r="22">
          <cell r="F22">
            <v>0</v>
          </cell>
        </row>
        <row r="23">
          <cell r="F23">
            <v>92</v>
          </cell>
        </row>
        <row r="25">
          <cell r="F25">
            <v>0</v>
          </cell>
        </row>
        <row r="26">
          <cell r="F26">
            <v>0</v>
          </cell>
        </row>
        <row r="28">
          <cell r="F28">
            <v>112</v>
          </cell>
        </row>
        <row r="29">
          <cell r="F29">
            <v>16</v>
          </cell>
        </row>
        <row r="30">
          <cell r="F30">
            <v>16</v>
          </cell>
        </row>
        <row r="31">
          <cell r="F31">
            <v>0</v>
          </cell>
        </row>
        <row r="32">
          <cell r="F32">
            <v>1</v>
          </cell>
        </row>
        <row r="33">
          <cell r="F33">
            <v>0</v>
          </cell>
        </row>
        <row r="34">
          <cell r="F34">
            <v>1</v>
          </cell>
        </row>
        <row r="35">
          <cell r="F35">
            <v>50</v>
          </cell>
        </row>
        <row r="36">
          <cell r="F36">
            <v>168</v>
          </cell>
        </row>
        <row r="42">
          <cell r="F42">
            <v>420</v>
          </cell>
        </row>
        <row r="43">
          <cell r="F43">
            <v>649</v>
          </cell>
        </row>
        <row r="44">
          <cell r="F44">
            <v>274</v>
          </cell>
        </row>
        <row r="46">
          <cell r="F46">
            <v>0</v>
          </cell>
        </row>
        <row r="48">
          <cell r="F48">
            <v>0</v>
          </cell>
        </row>
        <row r="50">
          <cell r="F50">
            <v>0</v>
          </cell>
        </row>
        <row r="52">
          <cell r="F52">
            <v>0</v>
          </cell>
        </row>
        <row r="53">
          <cell r="F53">
            <v>0</v>
          </cell>
          <cell r="G53">
            <v>0</v>
          </cell>
        </row>
        <row r="54">
          <cell r="F54">
            <v>1</v>
          </cell>
          <cell r="G54">
            <v>21</v>
          </cell>
        </row>
        <row r="55">
          <cell r="F55">
            <v>10</v>
          </cell>
        </row>
        <row r="56">
          <cell r="F56">
            <v>0</v>
          </cell>
        </row>
        <row r="61">
          <cell r="F61">
            <v>0</v>
          </cell>
        </row>
        <row r="68">
          <cell r="F68">
            <v>2</v>
          </cell>
        </row>
        <row r="69">
          <cell r="F69">
            <v>0</v>
          </cell>
        </row>
        <row r="71">
          <cell r="F71">
            <v>0</v>
          </cell>
        </row>
        <row r="76">
          <cell r="F76">
            <v>5</v>
          </cell>
        </row>
        <row r="87">
          <cell r="F87">
            <v>390</v>
          </cell>
        </row>
        <row r="89">
          <cell r="F89">
            <v>16</v>
          </cell>
        </row>
        <row r="90">
          <cell r="F90">
            <v>0</v>
          </cell>
        </row>
        <row r="96">
          <cell r="F96">
            <v>870</v>
          </cell>
        </row>
        <row r="97">
          <cell r="F97">
            <v>458</v>
          </cell>
        </row>
        <row r="98">
          <cell r="F98">
            <v>201</v>
          </cell>
        </row>
        <row r="99">
          <cell r="F99">
            <v>30</v>
          </cell>
        </row>
        <row r="100">
          <cell r="F100">
            <v>428</v>
          </cell>
        </row>
        <row r="101">
          <cell r="F101">
            <v>41</v>
          </cell>
        </row>
        <row r="102">
          <cell r="F102">
            <v>0</v>
          </cell>
        </row>
        <row r="103">
          <cell r="F103">
            <v>371</v>
          </cell>
        </row>
        <row r="104">
          <cell r="F104">
            <v>255750</v>
          </cell>
        </row>
        <row r="111">
          <cell r="F111">
            <v>541</v>
          </cell>
        </row>
        <row r="112">
          <cell r="F112">
            <v>85</v>
          </cell>
        </row>
        <row r="113">
          <cell r="F113">
            <v>6</v>
          </cell>
          <cell r="G113">
            <v>1</v>
          </cell>
        </row>
      </sheetData>
      <sheetData sheetId="5">
        <row r="12">
          <cell r="F12">
            <v>231</v>
          </cell>
        </row>
        <row r="13">
          <cell r="F13">
            <v>208</v>
          </cell>
        </row>
        <row r="14">
          <cell r="F14">
            <v>238</v>
          </cell>
        </row>
        <row r="15">
          <cell r="F15">
            <v>170</v>
          </cell>
        </row>
        <row r="16">
          <cell r="F16">
            <v>865</v>
          </cell>
          <cell r="G16">
            <v>865</v>
          </cell>
        </row>
        <row r="17">
          <cell r="F17">
            <v>92</v>
          </cell>
        </row>
        <row r="19">
          <cell r="F19">
            <v>14</v>
          </cell>
        </row>
        <row r="21">
          <cell r="F21">
            <v>24</v>
          </cell>
        </row>
        <row r="22">
          <cell r="F22">
            <v>0</v>
          </cell>
        </row>
        <row r="23">
          <cell r="F23">
            <v>55</v>
          </cell>
        </row>
        <row r="25">
          <cell r="F25">
            <v>0</v>
          </cell>
        </row>
        <row r="26">
          <cell r="F26">
            <v>0</v>
          </cell>
        </row>
        <row r="28">
          <cell r="F28">
            <v>121</v>
          </cell>
        </row>
        <row r="29">
          <cell r="F29">
            <v>45</v>
          </cell>
        </row>
        <row r="30">
          <cell r="F30">
            <v>43</v>
          </cell>
        </row>
        <row r="31">
          <cell r="F31">
            <v>2</v>
          </cell>
        </row>
        <row r="32">
          <cell r="F32">
            <v>0</v>
          </cell>
        </row>
        <row r="33">
          <cell r="F33">
            <v>0</v>
          </cell>
        </row>
        <row r="34">
          <cell r="F34">
            <v>0</v>
          </cell>
        </row>
        <row r="35">
          <cell r="F35">
            <v>59</v>
          </cell>
        </row>
        <row r="36">
          <cell r="F36">
            <v>47</v>
          </cell>
        </row>
        <row r="42">
          <cell r="F42">
            <v>1039</v>
          </cell>
        </row>
        <row r="43">
          <cell r="F43">
            <v>587</v>
          </cell>
        </row>
        <row r="44">
          <cell r="F44">
            <v>552</v>
          </cell>
        </row>
        <row r="46">
          <cell r="F46">
            <v>0</v>
          </cell>
        </row>
        <row r="48">
          <cell r="F48">
            <v>0</v>
          </cell>
        </row>
        <row r="50">
          <cell r="F50">
            <v>91</v>
          </cell>
        </row>
        <row r="52">
          <cell r="F52">
            <v>0</v>
          </cell>
        </row>
        <row r="53">
          <cell r="F53">
            <v>0</v>
          </cell>
          <cell r="G53">
            <v>0</v>
          </cell>
        </row>
        <row r="54">
          <cell r="F54">
            <v>0</v>
          </cell>
          <cell r="G54">
            <v>0</v>
          </cell>
        </row>
        <row r="55">
          <cell r="F55">
            <v>8</v>
          </cell>
        </row>
        <row r="56">
          <cell r="F56">
            <v>0</v>
          </cell>
        </row>
        <row r="61">
          <cell r="F61">
            <v>0</v>
          </cell>
        </row>
        <row r="68">
          <cell r="F68">
            <v>2</v>
          </cell>
        </row>
        <row r="69">
          <cell r="F69">
            <v>0</v>
          </cell>
        </row>
        <row r="71">
          <cell r="F71">
            <v>0</v>
          </cell>
        </row>
        <row r="76">
          <cell r="F76">
            <v>1</v>
          </cell>
        </row>
        <row r="87">
          <cell r="F87">
            <v>559</v>
          </cell>
        </row>
        <row r="89">
          <cell r="F89">
            <v>25</v>
          </cell>
        </row>
        <row r="90">
          <cell r="F90">
            <v>0</v>
          </cell>
        </row>
        <row r="96">
          <cell r="F96">
            <v>13380</v>
          </cell>
        </row>
        <row r="97">
          <cell r="F97">
            <v>9936</v>
          </cell>
        </row>
        <row r="98">
          <cell r="F98">
            <v>4336</v>
          </cell>
        </row>
        <row r="99">
          <cell r="F99">
            <v>394</v>
          </cell>
        </row>
        <row r="100">
          <cell r="F100">
            <v>9542</v>
          </cell>
        </row>
        <row r="101">
          <cell r="F101">
            <v>509</v>
          </cell>
        </row>
        <row r="102">
          <cell r="F102">
            <v>0</v>
          </cell>
        </row>
        <row r="103">
          <cell r="F103">
            <v>2935</v>
          </cell>
        </row>
        <row r="104">
          <cell r="F104">
            <v>3081975</v>
          </cell>
        </row>
        <row r="111">
          <cell r="F111">
            <v>315</v>
          </cell>
        </row>
        <row r="112">
          <cell r="F112">
            <v>55</v>
          </cell>
        </row>
        <row r="113">
          <cell r="F113">
            <v>0</v>
          </cell>
          <cell r="G113">
            <v>0</v>
          </cell>
        </row>
      </sheetData>
      <sheetData sheetId="6">
        <row r="12">
          <cell r="F12">
            <v>223</v>
          </cell>
        </row>
        <row r="13">
          <cell r="F13">
            <v>203</v>
          </cell>
        </row>
        <row r="14">
          <cell r="F14">
            <v>676</v>
          </cell>
        </row>
        <row r="15">
          <cell r="F15">
            <v>580</v>
          </cell>
        </row>
        <row r="16">
          <cell r="F16">
            <v>926</v>
          </cell>
          <cell r="G16">
            <v>1251</v>
          </cell>
        </row>
        <row r="17">
          <cell r="F17">
            <v>16</v>
          </cell>
        </row>
        <row r="19">
          <cell r="F19">
            <v>11</v>
          </cell>
        </row>
        <row r="21">
          <cell r="F21">
            <v>4</v>
          </cell>
        </row>
        <row r="22">
          <cell r="F22">
            <v>0</v>
          </cell>
        </row>
        <row r="23">
          <cell r="F23">
            <v>0</v>
          </cell>
        </row>
        <row r="25">
          <cell r="F25">
            <v>0</v>
          </cell>
        </row>
        <row r="26">
          <cell r="F26">
            <v>0</v>
          </cell>
        </row>
        <row r="28">
          <cell r="F28">
            <v>133</v>
          </cell>
        </row>
        <row r="29">
          <cell r="F29">
            <v>44</v>
          </cell>
        </row>
        <row r="30">
          <cell r="F30">
            <v>24</v>
          </cell>
        </row>
        <row r="31">
          <cell r="F31">
            <v>20</v>
          </cell>
        </row>
        <row r="32">
          <cell r="F32">
            <v>0</v>
          </cell>
        </row>
        <row r="33">
          <cell r="F33">
            <v>0</v>
          </cell>
        </row>
        <row r="34">
          <cell r="F34">
            <v>0</v>
          </cell>
        </row>
        <row r="35">
          <cell r="F35">
            <v>61</v>
          </cell>
        </row>
        <row r="36">
          <cell r="F36">
            <v>195</v>
          </cell>
        </row>
        <row r="42">
          <cell r="F42">
            <v>530</v>
          </cell>
        </row>
        <row r="43">
          <cell r="F43">
            <v>793</v>
          </cell>
        </row>
        <row r="44">
          <cell r="F44">
            <v>0</v>
          </cell>
        </row>
        <row r="46">
          <cell r="F46">
            <v>0</v>
          </cell>
        </row>
        <row r="48">
          <cell r="F48">
            <v>0</v>
          </cell>
        </row>
        <row r="50">
          <cell r="F50">
            <v>0</v>
          </cell>
        </row>
        <row r="52">
          <cell r="F52">
            <v>0</v>
          </cell>
        </row>
        <row r="53">
          <cell r="F53">
            <v>0</v>
          </cell>
          <cell r="G53">
            <v>0</v>
          </cell>
        </row>
        <row r="54">
          <cell r="F54">
            <v>1</v>
          </cell>
          <cell r="G54">
            <v>20</v>
          </cell>
        </row>
        <row r="55">
          <cell r="F55">
            <v>9</v>
          </cell>
        </row>
        <row r="56">
          <cell r="F56">
            <v>0</v>
          </cell>
        </row>
        <row r="61">
          <cell r="F61">
            <v>123</v>
          </cell>
        </row>
        <row r="68">
          <cell r="F68">
            <v>0</v>
          </cell>
        </row>
        <row r="69">
          <cell r="F69">
            <v>0</v>
          </cell>
        </row>
        <row r="71">
          <cell r="F71">
            <v>0</v>
          </cell>
        </row>
        <row r="76">
          <cell r="F76">
            <v>4</v>
          </cell>
        </row>
        <row r="87">
          <cell r="F87">
            <v>435</v>
          </cell>
        </row>
        <row r="89">
          <cell r="F89">
            <v>6</v>
          </cell>
        </row>
        <row r="90">
          <cell r="F90">
            <v>0</v>
          </cell>
        </row>
        <row r="96">
          <cell r="F96">
            <v>14048</v>
          </cell>
        </row>
        <row r="97">
          <cell r="F97">
            <v>11721</v>
          </cell>
        </row>
        <row r="98">
          <cell r="F98">
            <v>2690</v>
          </cell>
        </row>
        <row r="99">
          <cell r="F99">
            <v>413</v>
          </cell>
        </row>
        <row r="100">
          <cell r="F100">
            <v>11308</v>
          </cell>
        </row>
        <row r="101">
          <cell r="F101">
            <v>2212</v>
          </cell>
        </row>
        <row r="102">
          <cell r="F102">
            <v>0</v>
          </cell>
        </row>
        <row r="103">
          <cell r="F103">
            <v>115</v>
          </cell>
        </row>
        <row r="104">
          <cell r="F104">
            <v>13447075</v>
          </cell>
        </row>
        <row r="111">
          <cell r="F111">
            <v>573</v>
          </cell>
        </row>
        <row r="112">
          <cell r="F112">
            <v>107</v>
          </cell>
        </row>
        <row r="113">
          <cell r="F113">
            <v>0</v>
          </cell>
          <cell r="G113">
            <v>0</v>
          </cell>
        </row>
      </sheetData>
      <sheetData sheetId="7">
        <row r="12">
          <cell r="F12">
            <v>36</v>
          </cell>
        </row>
        <row r="13">
          <cell r="F13">
            <v>347</v>
          </cell>
        </row>
        <row r="14">
          <cell r="F14">
            <v>587</v>
          </cell>
        </row>
        <row r="15">
          <cell r="F15">
            <v>458</v>
          </cell>
        </row>
        <row r="16">
          <cell r="F16">
            <v>994</v>
          </cell>
          <cell r="G16">
            <v>1523</v>
          </cell>
        </row>
        <row r="17">
          <cell r="F17">
            <v>57</v>
          </cell>
        </row>
        <row r="19">
          <cell r="F19">
            <v>38</v>
          </cell>
        </row>
        <row r="21">
          <cell r="F21">
            <v>29</v>
          </cell>
        </row>
        <row r="22">
          <cell r="F22">
            <v>0</v>
          </cell>
        </row>
        <row r="23">
          <cell r="F23">
            <v>2</v>
          </cell>
        </row>
        <row r="25">
          <cell r="F25">
            <v>0</v>
          </cell>
        </row>
        <row r="26">
          <cell r="F26">
            <v>0</v>
          </cell>
        </row>
        <row r="28">
          <cell r="F28">
            <v>149</v>
          </cell>
        </row>
        <row r="29">
          <cell r="F29">
            <v>36</v>
          </cell>
        </row>
        <row r="30">
          <cell r="F30">
            <v>36</v>
          </cell>
        </row>
        <row r="31">
          <cell r="F31">
            <v>0</v>
          </cell>
        </row>
        <row r="32">
          <cell r="F32">
            <v>0</v>
          </cell>
        </row>
        <row r="33">
          <cell r="F33">
            <v>0</v>
          </cell>
        </row>
        <row r="34">
          <cell r="F34">
            <v>0</v>
          </cell>
        </row>
        <row r="35">
          <cell r="F35">
            <v>50</v>
          </cell>
        </row>
        <row r="36">
          <cell r="F36">
            <v>374</v>
          </cell>
        </row>
        <row r="42">
          <cell r="F42">
            <v>436</v>
          </cell>
        </row>
        <row r="43">
          <cell r="F43">
            <v>386</v>
          </cell>
        </row>
        <row r="44">
          <cell r="F44">
            <v>0</v>
          </cell>
        </row>
        <row r="46">
          <cell r="F46">
            <v>0</v>
          </cell>
        </row>
        <row r="48">
          <cell r="F48">
            <v>0</v>
          </cell>
        </row>
        <row r="50">
          <cell r="F50">
            <v>0</v>
          </cell>
        </row>
        <row r="52">
          <cell r="F52">
            <v>0</v>
          </cell>
        </row>
        <row r="53">
          <cell r="F53">
            <v>0</v>
          </cell>
          <cell r="G53">
            <v>0</v>
          </cell>
        </row>
        <row r="54">
          <cell r="F54">
            <v>0</v>
          </cell>
          <cell r="G54">
            <v>0</v>
          </cell>
        </row>
        <row r="55">
          <cell r="F55">
            <v>20</v>
          </cell>
        </row>
        <row r="56">
          <cell r="F56">
            <v>0</v>
          </cell>
        </row>
        <row r="61">
          <cell r="F61">
            <v>0</v>
          </cell>
        </row>
        <row r="68">
          <cell r="F68">
            <v>0</v>
          </cell>
        </row>
        <row r="69">
          <cell r="F69">
            <v>0</v>
          </cell>
        </row>
        <row r="71">
          <cell r="F71">
            <v>1</v>
          </cell>
          <cell r="G71">
            <v>23</v>
          </cell>
        </row>
        <row r="76">
          <cell r="F76">
            <v>2</v>
          </cell>
        </row>
        <row r="87">
          <cell r="F87">
            <v>433</v>
          </cell>
        </row>
        <row r="89">
          <cell r="F89">
            <v>8</v>
          </cell>
        </row>
        <row r="90">
          <cell r="F90">
            <v>86</v>
          </cell>
        </row>
        <row r="96">
          <cell r="F96">
            <v>202</v>
          </cell>
        </row>
        <row r="97">
          <cell r="F97">
            <v>25</v>
          </cell>
        </row>
        <row r="98">
          <cell r="F98">
            <v>87</v>
          </cell>
        </row>
        <row r="99">
          <cell r="F99">
            <v>14</v>
          </cell>
        </row>
        <row r="100">
          <cell r="F100">
            <v>11</v>
          </cell>
        </row>
        <row r="101">
          <cell r="F101">
            <v>44</v>
          </cell>
        </row>
        <row r="102">
          <cell r="F102">
            <v>0</v>
          </cell>
        </row>
        <row r="103">
          <cell r="F103">
            <v>133</v>
          </cell>
        </row>
        <row r="104">
          <cell r="F104">
            <v>4255150</v>
          </cell>
        </row>
        <row r="111">
          <cell r="F111">
            <v>473</v>
          </cell>
        </row>
        <row r="112">
          <cell r="F112">
            <v>66</v>
          </cell>
        </row>
        <row r="113">
          <cell r="F113">
            <v>0</v>
          </cell>
          <cell r="G113">
            <v>0</v>
          </cell>
        </row>
      </sheetData>
      <sheetData sheetId="8">
        <row r="12">
          <cell r="F12">
            <v>6</v>
          </cell>
        </row>
        <row r="13">
          <cell r="F13">
            <v>294</v>
          </cell>
        </row>
        <row r="14">
          <cell r="F14">
            <v>453</v>
          </cell>
        </row>
        <row r="15">
          <cell r="F15">
            <v>351</v>
          </cell>
        </row>
        <row r="16">
          <cell r="F16">
            <v>939</v>
          </cell>
          <cell r="G16">
            <v>1299</v>
          </cell>
        </row>
        <row r="17">
          <cell r="F17">
            <v>44</v>
          </cell>
        </row>
        <row r="19">
          <cell r="F19">
            <v>12</v>
          </cell>
        </row>
        <row r="21">
          <cell r="F21">
            <v>15</v>
          </cell>
        </row>
        <row r="22">
          <cell r="F22">
            <v>0</v>
          </cell>
        </row>
        <row r="23">
          <cell r="F23">
            <v>64</v>
          </cell>
        </row>
        <row r="25">
          <cell r="F25">
            <v>0</v>
          </cell>
        </row>
        <row r="26">
          <cell r="F26">
            <v>0</v>
          </cell>
        </row>
        <row r="28">
          <cell r="F28">
            <v>187</v>
          </cell>
        </row>
        <row r="29">
          <cell r="F29">
            <v>56</v>
          </cell>
        </row>
        <row r="30">
          <cell r="F30">
            <v>56</v>
          </cell>
        </row>
        <row r="31">
          <cell r="F31">
            <v>0</v>
          </cell>
        </row>
        <row r="32">
          <cell r="F32">
            <v>0</v>
          </cell>
        </row>
        <row r="33">
          <cell r="F33">
            <v>0</v>
          </cell>
        </row>
        <row r="34">
          <cell r="F34">
            <v>0</v>
          </cell>
        </row>
        <row r="35">
          <cell r="F35">
            <v>73</v>
          </cell>
        </row>
        <row r="36">
          <cell r="F36">
            <v>252</v>
          </cell>
        </row>
        <row r="42">
          <cell r="F42">
            <v>502</v>
          </cell>
        </row>
        <row r="43">
          <cell r="F43">
            <v>439</v>
          </cell>
        </row>
        <row r="44">
          <cell r="F44">
            <v>0</v>
          </cell>
        </row>
        <row r="46">
          <cell r="F46">
            <v>0</v>
          </cell>
        </row>
        <row r="48">
          <cell r="F48">
            <v>0</v>
          </cell>
        </row>
        <row r="50">
          <cell r="F50">
            <v>0</v>
          </cell>
        </row>
        <row r="52">
          <cell r="F52">
            <v>162</v>
          </cell>
        </row>
        <row r="53">
          <cell r="F53">
            <v>0</v>
          </cell>
          <cell r="G53">
            <v>0</v>
          </cell>
        </row>
        <row r="54">
          <cell r="F54">
            <v>0</v>
          </cell>
          <cell r="G54">
            <v>0</v>
          </cell>
        </row>
        <row r="55">
          <cell r="F55">
            <v>8</v>
          </cell>
        </row>
        <row r="56">
          <cell r="F56">
            <v>0</v>
          </cell>
        </row>
        <row r="61">
          <cell r="F61">
            <v>0</v>
          </cell>
        </row>
        <row r="68">
          <cell r="F68">
            <v>0</v>
          </cell>
        </row>
        <row r="69">
          <cell r="F69">
            <v>0</v>
          </cell>
        </row>
        <row r="71">
          <cell r="F71">
            <v>0</v>
          </cell>
          <cell r="G71">
            <v>0</v>
          </cell>
        </row>
        <row r="76">
          <cell r="F76">
            <v>7</v>
          </cell>
        </row>
        <row r="87">
          <cell r="F87">
            <v>410</v>
          </cell>
        </row>
        <row r="89">
          <cell r="F89">
            <v>8</v>
          </cell>
        </row>
        <row r="90">
          <cell r="F90">
            <v>0</v>
          </cell>
        </row>
        <row r="96">
          <cell r="F96">
            <v>234</v>
          </cell>
        </row>
        <row r="97">
          <cell r="F97">
            <v>29</v>
          </cell>
        </row>
        <row r="98">
          <cell r="F98">
            <v>107</v>
          </cell>
        </row>
        <row r="99">
          <cell r="F99">
            <v>16</v>
          </cell>
        </row>
        <row r="100">
          <cell r="F100">
            <v>13</v>
          </cell>
        </row>
        <row r="101">
          <cell r="F101">
            <v>65</v>
          </cell>
        </row>
        <row r="102">
          <cell r="F102">
            <v>0</v>
          </cell>
        </row>
        <row r="103">
          <cell r="F103">
            <v>140</v>
          </cell>
        </row>
        <row r="104">
          <cell r="F104">
            <v>2431650</v>
          </cell>
        </row>
        <row r="111">
          <cell r="F111">
            <v>574</v>
          </cell>
        </row>
        <row r="112">
          <cell r="F112">
            <v>32</v>
          </cell>
        </row>
        <row r="113">
          <cell r="F113">
            <v>0</v>
          </cell>
          <cell r="G113">
            <v>0</v>
          </cell>
        </row>
      </sheetData>
      <sheetData sheetId="9">
        <row r="12">
          <cell r="F12">
            <v>46</v>
          </cell>
        </row>
        <row r="13">
          <cell r="F13">
            <v>220</v>
          </cell>
        </row>
        <row r="14">
          <cell r="F14">
            <v>369</v>
          </cell>
        </row>
        <row r="15">
          <cell r="F15">
            <v>282</v>
          </cell>
        </row>
        <row r="16">
          <cell r="F16">
            <v>745</v>
          </cell>
          <cell r="G16">
            <v>1089</v>
          </cell>
        </row>
        <row r="17">
          <cell r="F17">
            <v>43</v>
          </cell>
        </row>
        <row r="19">
          <cell r="F19">
            <v>61</v>
          </cell>
        </row>
        <row r="21">
          <cell r="F21">
            <v>60</v>
          </cell>
        </row>
        <row r="22">
          <cell r="F22">
            <v>0</v>
          </cell>
        </row>
        <row r="23">
          <cell r="F23">
            <v>0</v>
          </cell>
        </row>
        <row r="25">
          <cell r="F25">
            <v>0</v>
          </cell>
        </row>
        <row r="26">
          <cell r="F26">
            <v>0</v>
          </cell>
        </row>
        <row r="28">
          <cell r="F28">
            <v>155</v>
          </cell>
        </row>
        <row r="29">
          <cell r="F29">
            <v>73</v>
          </cell>
        </row>
        <row r="30">
          <cell r="F30">
            <v>73</v>
          </cell>
        </row>
        <row r="31">
          <cell r="F31">
            <v>0</v>
          </cell>
        </row>
        <row r="32">
          <cell r="F32">
            <v>0</v>
          </cell>
        </row>
        <row r="33">
          <cell r="F33">
            <v>0</v>
          </cell>
        </row>
        <row r="34">
          <cell r="F34">
            <v>0</v>
          </cell>
        </row>
        <row r="35">
          <cell r="F35">
            <v>72</v>
          </cell>
        </row>
        <row r="36">
          <cell r="F36">
            <v>1</v>
          </cell>
        </row>
        <row r="42">
          <cell r="F42">
            <v>387</v>
          </cell>
        </row>
        <row r="43">
          <cell r="F43">
            <v>354</v>
          </cell>
        </row>
        <row r="44">
          <cell r="F44">
            <v>0</v>
          </cell>
        </row>
        <row r="46">
          <cell r="F46">
            <v>65</v>
          </cell>
        </row>
        <row r="48">
          <cell r="F48">
            <v>0</v>
          </cell>
        </row>
        <row r="50">
          <cell r="F50">
            <v>0</v>
          </cell>
        </row>
        <row r="52">
          <cell r="F52">
            <v>0</v>
          </cell>
        </row>
        <row r="53">
          <cell r="F53">
            <v>0</v>
          </cell>
          <cell r="G53">
            <v>0</v>
          </cell>
        </row>
        <row r="54">
          <cell r="F54">
            <v>0</v>
          </cell>
          <cell r="G54">
            <v>0</v>
          </cell>
        </row>
        <row r="55">
          <cell r="F55">
            <v>1</v>
          </cell>
        </row>
        <row r="56">
          <cell r="F56">
            <v>0</v>
          </cell>
        </row>
        <row r="61">
          <cell r="F61">
            <v>0</v>
          </cell>
        </row>
        <row r="68">
          <cell r="F68">
            <v>0</v>
          </cell>
        </row>
        <row r="69">
          <cell r="F69">
            <v>0</v>
          </cell>
        </row>
        <row r="71">
          <cell r="F71">
            <v>1</v>
          </cell>
          <cell r="G71">
            <v>21</v>
          </cell>
        </row>
        <row r="76">
          <cell r="F76">
            <v>4</v>
          </cell>
        </row>
        <row r="87">
          <cell r="F87">
            <v>246</v>
          </cell>
        </row>
        <row r="89">
          <cell r="F89">
            <v>4</v>
          </cell>
        </row>
        <row r="90">
          <cell r="F90">
            <v>0</v>
          </cell>
        </row>
        <row r="96">
          <cell r="F96">
            <v>394</v>
          </cell>
        </row>
        <row r="97">
          <cell r="F97">
            <v>47</v>
          </cell>
        </row>
        <row r="98">
          <cell r="F98">
            <v>112</v>
          </cell>
        </row>
        <row r="99">
          <cell r="F99">
            <v>35</v>
          </cell>
        </row>
        <row r="100">
          <cell r="F100">
            <v>12</v>
          </cell>
        </row>
        <row r="101">
          <cell r="F101">
            <v>47</v>
          </cell>
        </row>
        <row r="102">
          <cell r="F102">
            <v>0</v>
          </cell>
        </row>
        <row r="103">
          <cell r="F103">
            <v>300</v>
          </cell>
        </row>
        <row r="104">
          <cell r="F104">
            <v>1352875</v>
          </cell>
        </row>
        <row r="111">
          <cell r="F111">
            <v>558</v>
          </cell>
        </row>
        <row r="112">
          <cell r="F112">
            <v>40</v>
          </cell>
        </row>
        <row r="113">
          <cell r="F113">
            <v>0</v>
          </cell>
          <cell r="G113">
            <v>0</v>
          </cell>
        </row>
      </sheetData>
      <sheetData sheetId="10">
        <row r="12">
          <cell r="F12">
            <v>42</v>
          </cell>
        </row>
        <row r="13">
          <cell r="F13">
            <v>108</v>
          </cell>
        </row>
        <row r="14">
          <cell r="F14">
            <v>360</v>
          </cell>
        </row>
        <row r="15">
          <cell r="F15">
            <v>260</v>
          </cell>
        </row>
        <row r="16">
          <cell r="F16">
            <v>596</v>
          </cell>
          <cell r="G16">
            <v>786</v>
          </cell>
        </row>
        <row r="17">
          <cell r="F17">
            <v>0</v>
          </cell>
        </row>
        <row r="19">
          <cell r="F19">
            <v>1</v>
          </cell>
        </row>
        <row r="21">
          <cell r="F21">
            <v>0</v>
          </cell>
        </row>
        <row r="22">
          <cell r="F22">
            <v>0</v>
          </cell>
        </row>
        <row r="23">
          <cell r="F23">
            <v>1</v>
          </cell>
        </row>
        <row r="25">
          <cell r="F25">
            <v>0</v>
          </cell>
        </row>
        <row r="26">
          <cell r="F26">
            <v>0</v>
          </cell>
        </row>
        <row r="28">
          <cell r="F28">
            <v>133</v>
          </cell>
        </row>
        <row r="29">
          <cell r="F29">
            <v>102</v>
          </cell>
        </row>
        <row r="30">
          <cell r="F30">
            <v>100</v>
          </cell>
        </row>
        <row r="31">
          <cell r="F31">
            <v>2</v>
          </cell>
        </row>
        <row r="32">
          <cell r="F32">
            <v>0</v>
          </cell>
        </row>
        <row r="33">
          <cell r="F33">
            <v>0</v>
          </cell>
        </row>
        <row r="34">
          <cell r="F34">
            <v>0</v>
          </cell>
        </row>
        <row r="35">
          <cell r="F35">
            <v>58</v>
          </cell>
        </row>
        <row r="36">
          <cell r="F36">
            <v>1</v>
          </cell>
        </row>
        <row r="42">
          <cell r="F42">
            <v>108</v>
          </cell>
        </row>
        <row r="43">
          <cell r="F43">
            <v>432</v>
          </cell>
        </row>
        <row r="44">
          <cell r="F44">
            <v>0</v>
          </cell>
        </row>
        <row r="46">
          <cell r="F46">
            <v>0</v>
          </cell>
        </row>
        <row r="48">
          <cell r="F48">
            <v>0</v>
          </cell>
        </row>
        <row r="50">
          <cell r="F50">
            <v>0</v>
          </cell>
        </row>
        <row r="52">
          <cell r="F52">
            <v>0</v>
          </cell>
        </row>
        <row r="53">
          <cell r="F53">
            <v>1</v>
          </cell>
          <cell r="G53">
            <v>21</v>
          </cell>
        </row>
        <row r="54">
          <cell r="F54">
            <v>0</v>
          </cell>
          <cell r="G54">
            <v>0</v>
          </cell>
        </row>
        <row r="55">
          <cell r="F55">
            <v>3</v>
          </cell>
        </row>
        <row r="56">
          <cell r="F56">
            <v>0</v>
          </cell>
        </row>
        <row r="61">
          <cell r="F61">
            <v>0</v>
          </cell>
        </row>
        <row r="68">
          <cell r="F68">
            <v>0</v>
          </cell>
        </row>
        <row r="69">
          <cell r="F69">
            <v>0</v>
          </cell>
        </row>
        <row r="71">
          <cell r="F71">
            <v>0</v>
          </cell>
          <cell r="G71">
            <v>0</v>
          </cell>
        </row>
        <row r="76">
          <cell r="F76">
            <v>2</v>
          </cell>
        </row>
        <row r="87">
          <cell r="F87">
            <v>251</v>
          </cell>
        </row>
        <row r="89">
          <cell r="F89">
            <v>4</v>
          </cell>
        </row>
        <row r="90">
          <cell r="F90">
            <v>0</v>
          </cell>
        </row>
        <row r="96">
          <cell r="F96">
            <v>363</v>
          </cell>
        </row>
        <row r="97">
          <cell r="F97">
            <v>99</v>
          </cell>
        </row>
        <row r="98">
          <cell r="F98">
            <v>132</v>
          </cell>
        </row>
        <row r="99">
          <cell r="F99">
            <v>93</v>
          </cell>
        </row>
        <row r="100">
          <cell r="F100">
            <v>6</v>
          </cell>
        </row>
        <row r="101">
          <cell r="F101">
            <v>107</v>
          </cell>
        </row>
        <row r="102">
          <cell r="F102">
            <v>0</v>
          </cell>
        </row>
        <row r="103">
          <cell r="F103">
            <v>157</v>
          </cell>
        </row>
        <row r="104">
          <cell r="F104">
            <v>500100</v>
          </cell>
        </row>
        <row r="111">
          <cell r="F111">
            <v>504</v>
          </cell>
        </row>
        <row r="112">
          <cell r="F112">
            <v>42</v>
          </cell>
        </row>
        <row r="113">
          <cell r="F113">
            <v>1</v>
          </cell>
          <cell r="G113">
            <v>1</v>
          </cell>
        </row>
      </sheetData>
      <sheetData sheetId="1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ฟอร์ม"/>
      <sheetName val="ตค52"/>
      <sheetName val="พย52"/>
      <sheetName val="ธค52"/>
      <sheetName val="มค53"/>
      <sheetName val="กพ53"/>
      <sheetName val="มีค53"/>
      <sheetName val="เมย53"/>
      <sheetName val="พค53"/>
      <sheetName val="มิย53"/>
      <sheetName val="กค53"/>
      <sheetName val="สค53"/>
      <sheetName val="กย53"/>
    </sheetNames>
    <sheetDataSet>
      <sheetData sheetId="0" refreshError="1"/>
      <sheetData sheetId="1" refreshError="1">
        <row r="12">
          <cell r="F12">
            <v>344</v>
          </cell>
        </row>
        <row r="13">
          <cell r="F13">
            <v>156</v>
          </cell>
        </row>
        <row r="14">
          <cell r="F14">
            <v>153</v>
          </cell>
        </row>
        <row r="15">
          <cell r="F15">
            <v>110</v>
          </cell>
        </row>
        <row r="16">
          <cell r="D16">
            <v>867</v>
          </cell>
          <cell r="E16">
            <v>1103</v>
          </cell>
        </row>
        <row r="17">
          <cell r="F17">
            <v>25</v>
          </cell>
        </row>
        <row r="19">
          <cell r="F19">
            <v>2</v>
          </cell>
        </row>
        <row r="21">
          <cell r="F21">
            <v>0</v>
          </cell>
        </row>
        <row r="22">
          <cell r="F22">
            <v>0</v>
          </cell>
        </row>
        <row r="23">
          <cell r="F23">
            <v>1</v>
          </cell>
        </row>
        <row r="25">
          <cell r="F25">
            <v>0</v>
          </cell>
        </row>
        <row r="26">
          <cell r="F26">
            <v>1</v>
          </cell>
        </row>
        <row r="28">
          <cell r="F28">
            <v>107</v>
          </cell>
        </row>
        <row r="29">
          <cell r="F29">
            <v>16</v>
          </cell>
        </row>
        <row r="30">
          <cell r="F30">
            <v>16</v>
          </cell>
        </row>
        <row r="31">
          <cell r="F31">
            <v>0</v>
          </cell>
        </row>
        <row r="32">
          <cell r="F32">
            <v>1</v>
          </cell>
        </row>
        <row r="33">
          <cell r="F33">
            <v>1</v>
          </cell>
        </row>
        <row r="34">
          <cell r="F34">
            <v>0</v>
          </cell>
        </row>
        <row r="35">
          <cell r="F35">
            <v>54</v>
          </cell>
        </row>
        <row r="36">
          <cell r="F36">
            <v>16</v>
          </cell>
        </row>
        <row r="42">
          <cell r="F42">
            <v>156</v>
          </cell>
        </row>
        <row r="43">
          <cell r="F43">
            <v>283</v>
          </cell>
        </row>
        <row r="44">
          <cell r="F44">
            <v>0</v>
          </cell>
        </row>
        <row r="46">
          <cell r="F46">
            <v>0</v>
          </cell>
        </row>
        <row r="48">
          <cell r="F48">
            <v>1</v>
          </cell>
        </row>
        <row r="50">
          <cell r="F50">
            <v>0</v>
          </cell>
        </row>
        <row r="52">
          <cell r="F52">
            <v>0</v>
          </cell>
        </row>
        <row r="53">
          <cell r="D53">
            <v>0</v>
          </cell>
          <cell r="E53">
            <v>0</v>
          </cell>
        </row>
        <row r="54">
          <cell r="D54">
            <v>0</v>
          </cell>
          <cell r="E54">
            <v>0</v>
          </cell>
        </row>
        <row r="55">
          <cell r="F55">
            <v>2</v>
          </cell>
        </row>
        <row r="56">
          <cell r="F56">
            <v>1</v>
          </cell>
        </row>
        <row r="68">
          <cell r="F68">
            <v>0</v>
          </cell>
        </row>
        <row r="69">
          <cell r="F69">
            <v>1</v>
          </cell>
        </row>
        <row r="71">
          <cell r="D71">
            <v>0</v>
          </cell>
        </row>
        <row r="76">
          <cell r="F76">
            <v>2</v>
          </cell>
        </row>
        <row r="87">
          <cell r="F87">
            <v>103</v>
          </cell>
        </row>
        <row r="89">
          <cell r="F89">
            <v>4</v>
          </cell>
        </row>
        <row r="90">
          <cell r="F90">
            <v>50</v>
          </cell>
        </row>
        <row r="96">
          <cell r="F96">
            <v>1297</v>
          </cell>
        </row>
        <row r="97">
          <cell r="F97">
            <v>967</v>
          </cell>
        </row>
        <row r="98">
          <cell r="F98">
            <v>127</v>
          </cell>
        </row>
        <row r="99">
          <cell r="F99">
            <v>950</v>
          </cell>
        </row>
        <row r="100">
          <cell r="F100">
            <v>17</v>
          </cell>
        </row>
        <row r="101">
          <cell r="F101">
            <v>117</v>
          </cell>
        </row>
        <row r="102">
          <cell r="F102">
            <v>0</v>
          </cell>
        </row>
        <row r="103">
          <cell r="F103">
            <v>213</v>
          </cell>
        </row>
        <row r="104">
          <cell r="F104">
            <v>1361700</v>
          </cell>
        </row>
        <row r="111">
          <cell r="F111">
            <v>255</v>
          </cell>
        </row>
        <row r="112">
          <cell r="F112">
            <v>43</v>
          </cell>
        </row>
        <row r="113">
          <cell r="D113">
            <v>0</v>
          </cell>
          <cell r="E113">
            <v>0</v>
          </cell>
        </row>
      </sheetData>
      <sheetData sheetId="2" refreshError="1">
        <row r="12">
          <cell r="F12">
            <v>345</v>
          </cell>
        </row>
        <row r="13">
          <cell r="F13">
            <v>360</v>
          </cell>
        </row>
        <row r="14">
          <cell r="F14">
            <v>264</v>
          </cell>
        </row>
        <row r="15">
          <cell r="F15">
            <v>191</v>
          </cell>
        </row>
        <row r="16">
          <cell r="F16">
            <v>1488</v>
          </cell>
          <cell r="G16">
            <v>1896</v>
          </cell>
        </row>
        <row r="17">
          <cell r="F17">
            <v>47</v>
          </cell>
        </row>
        <row r="19">
          <cell r="F19">
            <v>10</v>
          </cell>
        </row>
        <row r="21">
          <cell r="F21">
            <v>12</v>
          </cell>
        </row>
        <row r="22">
          <cell r="F22">
            <v>33</v>
          </cell>
        </row>
        <row r="23">
          <cell r="F23">
            <v>2</v>
          </cell>
        </row>
        <row r="25">
          <cell r="F25">
            <v>0</v>
          </cell>
        </row>
        <row r="26">
          <cell r="F26">
            <v>0</v>
          </cell>
        </row>
        <row r="28">
          <cell r="F28">
            <v>182</v>
          </cell>
        </row>
        <row r="29">
          <cell r="F29">
            <v>16</v>
          </cell>
        </row>
        <row r="30">
          <cell r="F30">
            <v>15</v>
          </cell>
        </row>
        <row r="31">
          <cell r="F31">
            <v>1</v>
          </cell>
        </row>
        <row r="32">
          <cell r="F32">
            <v>2</v>
          </cell>
        </row>
        <row r="33">
          <cell r="F33">
            <v>0</v>
          </cell>
        </row>
        <row r="34">
          <cell r="F34">
            <v>2</v>
          </cell>
        </row>
        <row r="35">
          <cell r="F35">
            <v>94</v>
          </cell>
        </row>
        <row r="36">
          <cell r="F36">
            <v>441</v>
          </cell>
        </row>
        <row r="42">
          <cell r="F42">
            <v>360</v>
          </cell>
        </row>
        <row r="43">
          <cell r="F43">
            <v>613</v>
          </cell>
        </row>
        <row r="44">
          <cell r="F44">
            <v>0</v>
          </cell>
        </row>
        <row r="46">
          <cell r="F46">
            <v>0</v>
          </cell>
        </row>
        <row r="48">
          <cell r="F48">
            <v>0</v>
          </cell>
        </row>
        <row r="50">
          <cell r="F50">
            <v>0</v>
          </cell>
        </row>
        <row r="52">
          <cell r="F52">
            <v>185</v>
          </cell>
        </row>
        <row r="53">
          <cell r="F53">
            <v>0</v>
          </cell>
          <cell r="G53">
            <v>0</v>
          </cell>
        </row>
        <row r="54">
          <cell r="F54">
            <v>0</v>
          </cell>
          <cell r="G54">
            <v>0</v>
          </cell>
        </row>
        <row r="55">
          <cell r="F55">
            <v>18</v>
          </cell>
        </row>
        <row r="56">
          <cell r="F56">
            <v>0</v>
          </cell>
        </row>
        <row r="61">
          <cell r="F61">
            <v>0</v>
          </cell>
        </row>
        <row r="68">
          <cell r="F68">
            <v>0</v>
          </cell>
        </row>
        <row r="69">
          <cell r="F69">
            <v>0</v>
          </cell>
        </row>
        <row r="71">
          <cell r="F71">
            <v>0</v>
          </cell>
        </row>
        <row r="76">
          <cell r="F76">
            <v>1</v>
          </cell>
        </row>
        <row r="87">
          <cell r="F87">
            <v>405</v>
          </cell>
        </row>
        <row r="89">
          <cell r="F89">
            <v>12</v>
          </cell>
        </row>
        <row r="90">
          <cell r="F90">
            <v>0</v>
          </cell>
        </row>
        <row r="96">
          <cell r="F96">
            <v>609</v>
          </cell>
        </row>
        <row r="97">
          <cell r="F97">
            <v>52</v>
          </cell>
        </row>
        <row r="98">
          <cell r="F98">
            <v>239</v>
          </cell>
        </row>
        <row r="99">
          <cell r="F99">
            <v>42</v>
          </cell>
        </row>
        <row r="100">
          <cell r="F100">
            <v>10</v>
          </cell>
        </row>
        <row r="101">
          <cell r="F101">
            <v>155</v>
          </cell>
        </row>
        <row r="102">
          <cell r="F102">
            <v>1</v>
          </cell>
        </row>
        <row r="103">
          <cell r="F103">
            <v>401</v>
          </cell>
        </row>
        <row r="104">
          <cell r="F104">
            <v>1186750</v>
          </cell>
        </row>
        <row r="111">
          <cell r="F111">
            <v>1669</v>
          </cell>
        </row>
        <row r="112">
          <cell r="F112">
            <v>104</v>
          </cell>
        </row>
        <row r="113">
          <cell r="F113">
            <v>0</v>
          </cell>
          <cell r="G113">
            <v>0</v>
          </cell>
        </row>
      </sheetData>
      <sheetData sheetId="3" refreshError="1">
        <row r="12">
          <cell r="F12">
            <v>241</v>
          </cell>
        </row>
        <row r="13">
          <cell r="F13">
            <v>173</v>
          </cell>
        </row>
        <row r="14">
          <cell r="F14">
            <v>173</v>
          </cell>
        </row>
        <row r="15">
          <cell r="F15">
            <v>120</v>
          </cell>
        </row>
        <row r="16">
          <cell r="F16">
            <v>984</v>
          </cell>
          <cell r="G16">
            <v>1246</v>
          </cell>
        </row>
        <row r="17">
          <cell r="F17">
            <v>62</v>
          </cell>
        </row>
        <row r="19">
          <cell r="F19">
            <v>5</v>
          </cell>
        </row>
        <row r="21">
          <cell r="F21">
            <v>0</v>
          </cell>
        </row>
        <row r="22">
          <cell r="F22">
            <v>0</v>
          </cell>
        </row>
        <row r="23">
          <cell r="F23">
            <v>26</v>
          </cell>
        </row>
        <row r="25">
          <cell r="F25">
            <v>112</v>
          </cell>
        </row>
        <row r="26">
          <cell r="F26">
            <v>0</v>
          </cell>
        </row>
        <row r="28">
          <cell r="F28">
            <v>106</v>
          </cell>
        </row>
        <row r="29">
          <cell r="F29">
            <v>57</v>
          </cell>
        </row>
        <row r="30">
          <cell r="F30">
            <v>56</v>
          </cell>
        </row>
        <row r="31">
          <cell r="F31">
            <v>1</v>
          </cell>
        </row>
        <row r="32">
          <cell r="F32">
            <v>1</v>
          </cell>
        </row>
        <row r="33">
          <cell r="F33">
            <v>0</v>
          </cell>
        </row>
        <row r="34">
          <cell r="F34">
            <v>1</v>
          </cell>
        </row>
        <row r="35">
          <cell r="F35">
            <v>38</v>
          </cell>
        </row>
        <row r="36">
          <cell r="F36">
            <v>138</v>
          </cell>
        </row>
        <row r="42">
          <cell r="F42">
            <v>1369</v>
          </cell>
        </row>
        <row r="43">
          <cell r="F43">
            <v>730</v>
          </cell>
        </row>
        <row r="44">
          <cell r="F44">
            <v>220</v>
          </cell>
        </row>
        <row r="46">
          <cell r="F46">
            <v>0</v>
          </cell>
        </row>
        <row r="48">
          <cell r="F48">
            <v>0</v>
          </cell>
        </row>
        <row r="50">
          <cell r="F50">
            <v>0</v>
          </cell>
        </row>
        <row r="52">
          <cell r="F52">
            <v>0</v>
          </cell>
        </row>
        <row r="53">
          <cell r="F53">
            <v>0</v>
          </cell>
          <cell r="G53">
            <v>0</v>
          </cell>
        </row>
        <row r="54">
          <cell r="F54">
            <v>0</v>
          </cell>
          <cell r="G54">
            <v>0</v>
          </cell>
        </row>
        <row r="55">
          <cell r="F55">
            <v>10</v>
          </cell>
        </row>
        <row r="56">
          <cell r="F56">
            <v>0</v>
          </cell>
        </row>
        <row r="61">
          <cell r="F61">
            <v>0</v>
          </cell>
        </row>
        <row r="68">
          <cell r="F68">
            <v>12</v>
          </cell>
        </row>
        <row r="69">
          <cell r="F69">
            <v>0</v>
          </cell>
        </row>
        <row r="71">
          <cell r="F71">
            <v>0</v>
          </cell>
        </row>
        <row r="76">
          <cell r="F76">
            <v>5</v>
          </cell>
        </row>
        <row r="87">
          <cell r="F87">
            <v>572</v>
          </cell>
        </row>
        <row r="89">
          <cell r="F89">
            <v>16</v>
          </cell>
        </row>
        <row r="90">
          <cell r="F90">
            <v>168</v>
          </cell>
        </row>
        <row r="96">
          <cell r="F96">
            <v>911</v>
          </cell>
        </row>
        <row r="97">
          <cell r="F97">
            <v>561</v>
          </cell>
        </row>
        <row r="98">
          <cell r="F98">
            <v>201</v>
          </cell>
        </row>
        <row r="99">
          <cell r="F99">
            <v>26</v>
          </cell>
        </row>
        <row r="100">
          <cell r="F100">
            <v>535</v>
          </cell>
        </row>
        <row r="101">
          <cell r="F101">
            <v>56</v>
          </cell>
        </row>
        <row r="102">
          <cell r="F102">
            <v>0</v>
          </cell>
        </row>
        <row r="103">
          <cell r="F103">
            <v>294</v>
          </cell>
        </row>
        <row r="104">
          <cell r="F104">
            <v>230500</v>
          </cell>
        </row>
        <row r="111">
          <cell r="F111">
            <v>310</v>
          </cell>
        </row>
        <row r="112">
          <cell r="F112">
            <v>54</v>
          </cell>
        </row>
        <row r="113">
          <cell r="F113">
            <v>0</v>
          </cell>
          <cell r="G113">
            <v>0</v>
          </cell>
        </row>
      </sheetData>
      <sheetData sheetId="4" refreshError="1">
        <row r="12">
          <cell r="F12">
            <v>216</v>
          </cell>
        </row>
        <row r="13">
          <cell r="F13">
            <v>243</v>
          </cell>
        </row>
        <row r="14">
          <cell r="F14">
            <v>365</v>
          </cell>
        </row>
        <row r="15">
          <cell r="F15">
            <v>155</v>
          </cell>
        </row>
        <row r="16">
          <cell r="F16">
            <v>1033</v>
          </cell>
          <cell r="G16">
            <v>1393</v>
          </cell>
        </row>
        <row r="17">
          <cell r="F17">
            <v>72</v>
          </cell>
        </row>
        <row r="19">
          <cell r="F19">
            <v>25</v>
          </cell>
        </row>
        <row r="21">
          <cell r="F21">
            <v>37</v>
          </cell>
        </row>
        <row r="22">
          <cell r="F22">
            <v>0</v>
          </cell>
        </row>
        <row r="23">
          <cell r="F23">
            <v>92</v>
          </cell>
        </row>
        <row r="25">
          <cell r="F25">
            <v>0</v>
          </cell>
        </row>
        <row r="26">
          <cell r="F26">
            <v>0</v>
          </cell>
        </row>
        <row r="28">
          <cell r="F28">
            <v>112</v>
          </cell>
        </row>
        <row r="29">
          <cell r="F29">
            <v>16</v>
          </cell>
        </row>
        <row r="30">
          <cell r="F30">
            <v>16</v>
          </cell>
        </row>
        <row r="31">
          <cell r="F31">
            <v>0</v>
          </cell>
        </row>
        <row r="32">
          <cell r="F32">
            <v>1</v>
          </cell>
        </row>
        <row r="33">
          <cell r="F33">
            <v>0</v>
          </cell>
        </row>
        <row r="34">
          <cell r="F34">
            <v>1</v>
          </cell>
        </row>
        <row r="35">
          <cell r="F35">
            <v>50</v>
          </cell>
        </row>
        <row r="36">
          <cell r="F36">
            <v>168</v>
          </cell>
        </row>
        <row r="42">
          <cell r="F42">
            <v>420</v>
          </cell>
        </row>
        <row r="43">
          <cell r="F43">
            <v>649</v>
          </cell>
        </row>
        <row r="44">
          <cell r="F44">
            <v>274</v>
          </cell>
        </row>
        <row r="46">
          <cell r="F46">
            <v>0</v>
          </cell>
        </row>
        <row r="48">
          <cell r="F48">
            <v>0</v>
          </cell>
        </row>
        <row r="50">
          <cell r="F50">
            <v>0</v>
          </cell>
        </row>
        <row r="52">
          <cell r="F52">
            <v>0</v>
          </cell>
        </row>
        <row r="53">
          <cell r="F53">
            <v>0</v>
          </cell>
          <cell r="G53">
            <v>0</v>
          </cell>
        </row>
        <row r="54">
          <cell r="F54">
            <v>1</v>
          </cell>
          <cell r="G54">
            <v>21</v>
          </cell>
        </row>
        <row r="55">
          <cell r="F55">
            <v>10</v>
          </cell>
        </row>
        <row r="56">
          <cell r="F56">
            <v>0</v>
          </cell>
        </row>
        <row r="61">
          <cell r="F61">
            <v>0</v>
          </cell>
        </row>
        <row r="68">
          <cell r="F68">
            <v>2</v>
          </cell>
        </row>
        <row r="69">
          <cell r="F69">
            <v>0</v>
          </cell>
        </row>
        <row r="71">
          <cell r="F71">
            <v>0</v>
          </cell>
        </row>
        <row r="76">
          <cell r="F76">
            <v>5</v>
          </cell>
        </row>
        <row r="87">
          <cell r="F87">
            <v>390</v>
          </cell>
        </row>
        <row r="89">
          <cell r="F89">
            <v>16</v>
          </cell>
        </row>
        <row r="90">
          <cell r="F90">
            <v>0</v>
          </cell>
        </row>
        <row r="96">
          <cell r="F96">
            <v>870</v>
          </cell>
        </row>
        <row r="97">
          <cell r="F97">
            <v>458</v>
          </cell>
        </row>
        <row r="98">
          <cell r="F98">
            <v>201</v>
          </cell>
        </row>
        <row r="99">
          <cell r="F99">
            <v>30</v>
          </cell>
        </row>
        <row r="100">
          <cell r="F100">
            <v>428</v>
          </cell>
        </row>
        <row r="101">
          <cell r="F101">
            <v>41</v>
          </cell>
        </row>
        <row r="102">
          <cell r="F102">
            <v>0</v>
          </cell>
        </row>
        <row r="103">
          <cell r="F103">
            <v>371</v>
          </cell>
        </row>
        <row r="104">
          <cell r="F104">
            <v>255750</v>
          </cell>
        </row>
        <row r="111">
          <cell r="F111">
            <v>541</v>
          </cell>
        </row>
        <row r="112">
          <cell r="F112">
            <v>85</v>
          </cell>
        </row>
        <row r="113">
          <cell r="F113">
            <v>6</v>
          </cell>
          <cell r="G113">
            <v>1</v>
          </cell>
        </row>
      </sheetData>
      <sheetData sheetId="5" refreshError="1">
        <row r="12">
          <cell r="F12">
            <v>231</v>
          </cell>
        </row>
        <row r="13">
          <cell r="F13">
            <v>208</v>
          </cell>
        </row>
        <row r="14">
          <cell r="F14">
            <v>238</v>
          </cell>
        </row>
        <row r="15">
          <cell r="F15">
            <v>170</v>
          </cell>
        </row>
        <row r="16">
          <cell r="F16">
            <v>865</v>
          </cell>
          <cell r="G16">
            <v>865</v>
          </cell>
        </row>
        <row r="17">
          <cell r="F17">
            <v>92</v>
          </cell>
        </row>
        <row r="19">
          <cell r="F19">
            <v>14</v>
          </cell>
        </row>
        <row r="21">
          <cell r="F21">
            <v>24</v>
          </cell>
        </row>
        <row r="22">
          <cell r="F22">
            <v>0</v>
          </cell>
        </row>
        <row r="23">
          <cell r="F23">
            <v>55</v>
          </cell>
        </row>
        <row r="25">
          <cell r="F25">
            <v>0</v>
          </cell>
        </row>
        <row r="26">
          <cell r="F26">
            <v>0</v>
          </cell>
        </row>
        <row r="28">
          <cell r="F28">
            <v>121</v>
          </cell>
        </row>
        <row r="29">
          <cell r="F29">
            <v>45</v>
          </cell>
        </row>
        <row r="30">
          <cell r="F30">
            <v>43</v>
          </cell>
        </row>
        <row r="31">
          <cell r="F31">
            <v>2</v>
          </cell>
        </row>
        <row r="32">
          <cell r="F32">
            <v>0</v>
          </cell>
        </row>
        <row r="33">
          <cell r="F33">
            <v>0</v>
          </cell>
        </row>
        <row r="34">
          <cell r="F34">
            <v>0</v>
          </cell>
        </row>
        <row r="35">
          <cell r="F35">
            <v>59</v>
          </cell>
        </row>
        <row r="36">
          <cell r="F36">
            <v>47</v>
          </cell>
        </row>
        <row r="42">
          <cell r="F42">
            <v>1039</v>
          </cell>
        </row>
        <row r="43">
          <cell r="F43">
            <v>587</v>
          </cell>
        </row>
        <row r="44">
          <cell r="F44">
            <v>552</v>
          </cell>
        </row>
        <row r="46">
          <cell r="F46">
            <v>0</v>
          </cell>
        </row>
        <row r="48">
          <cell r="F48">
            <v>0</v>
          </cell>
        </row>
        <row r="50">
          <cell r="F50">
            <v>91</v>
          </cell>
        </row>
        <row r="52">
          <cell r="F52">
            <v>0</v>
          </cell>
        </row>
        <row r="53">
          <cell r="F53">
            <v>0</v>
          </cell>
          <cell r="G53">
            <v>0</v>
          </cell>
        </row>
        <row r="54">
          <cell r="F54">
            <v>0</v>
          </cell>
          <cell r="G54">
            <v>0</v>
          </cell>
        </row>
        <row r="55">
          <cell r="F55">
            <v>8</v>
          </cell>
        </row>
        <row r="56">
          <cell r="F56">
            <v>0</v>
          </cell>
        </row>
        <row r="61">
          <cell r="F61">
            <v>0</v>
          </cell>
        </row>
        <row r="68">
          <cell r="F68">
            <v>2</v>
          </cell>
        </row>
        <row r="69">
          <cell r="F69">
            <v>0</v>
          </cell>
        </row>
        <row r="71">
          <cell r="F71">
            <v>0</v>
          </cell>
        </row>
        <row r="76">
          <cell r="F76">
            <v>1</v>
          </cell>
        </row>
        <row r="87">
          <cell r="F87">
            <v>559</v>
          </cell>
        </row>
        <row r="89">
          <cell r="F89">
            <v>25</v>
          </cell>
        </row>
        <row r="90">
          <cell r="F90">
            <v>0</v>
          </cell>
        </row>
        <row r="96">
          <cell r="F96">
            <v>13380</v>
          </cell>
        </row>
        <row r="97">
          <cell r="F97">
            <v>9936</v>
          </cell>
        </row>
        <row r="98">
          <cell r="F98">
            <v>4336</v>
          </cell>
        </row>
        <row r="99">
          <cell r="F99">
            <v>394</v>
          </cell>
        </row>
        <row r="100">
          <cell r="F100">
            <v>9542</v>
          </cell>
        </row>
        <row r="101">
          <cell r="F101">
            <v>509</v>
          </cell>
        </row>
        <row r="102">
          <cell r="F102">
            <v>0</v>
          </cell>
        </row>
        <row r="103">
          <cell r="F103">
            <v>2935</v>
          </cell>
        </row>
        <row r="104">
          <cell r="F104">
            <v>3081975</v>
          </cell>
        </row>
        <row r="111">
          <cell r="F111">
            <v>315</v>
          </cell>
        </row>
        <row r="112">
          <cell r="F112">
            <v>55</v>
          </cell>
        </row>
        <row r="113">
          <cell r="F113">
            <v>0</v>
          </cell>
          <cell r="G113">
            <v>0</v>
          </cell>
        </row>
      </sheetData>
      <sheetData sheetId="6" refreshError="1">
        <row r="12">
          <cell r="F12">
            <v>223</v>
          </cell>
        </row>
        <row r="13">
          <cell r="F13">
            <v>203</v>
          </cell>
        </row>
        <row r="14">
          <cell r="F14">
            <v>676</v>
          </cell>
        </row>
        <row r="15">
          <cell r="F15">
            <v>580</v>
          </cell>
        </row>
        <row r="16">
          <cell r="F16">
            <v>926</v>
          </cell>
          <cell r="G16">
            <v>1251</v>
          </cell>
        </row>
        <row r="17">
          <cell r="F17">
            <v>16</v>
          </cell>
        </row>
        <row r="19">
          <cell r="F19">
            <v>11</v>
          </cell>
        </row>
        <row r="21">
          <cell r="F21">
            <v>4</v>
          </cell>
        </row>
        <row r="22">
          <cell r="F22">
            <v>0</v>
          </cell>
        </row>
        <row r="23">
          <cell r="F23">
            <v>0</v>
          </cell>
        </row>
        <row r="25">
          <cell r="F25">
            <v>0</v>
          </cell>
        </row>
        <row r="26">
          <cell r="F26">
            <v>0</v>
          </cell>
        </row>
        <row r="28">
          <cell r="F28">
            <v>133</v>
          </cell>
        </row>
        <row r="29">
          <cell r="F29">
            <v>44</v>
          </cell>
        </row>
        <row r="30">
          <cell r="F30">
            <v>24</v>
          </cell>
        </row>
        <row r="31">
          <cell r="F31">
            <v>20</v>
          </cell>
        </row>
        <row r="32">
          <cell r="F32">
            <v>0</v>
          </cell>
        </row>
        <row r="33">
          <cell r="F33">
            <v>0</v>
          </cell>
        </row>
        <row r="34">
          <cell r="F34">
            <v>0</v>
          </cell>
        </row>
        <row r="35">
          <cell r="F35">
            <v>61</v>
          </cell>
        </row>
        <row r="36">
          <cell r="F36">
            <v>195</v>
          </cell>
        </row>
        <row r="42">
          <cell r="F42">
            <v>530</v>
          </cell>
        </row>
        <row r="43">
          <cell r="F43">
            <v>793</v>
          </cell>
        </row>
        <row r="44">
          <cell r="F44">
            <v>0</v>
          </cell>
        </row>
        <row r="46">
          <cell r="F46">
            <v>0</v>
          </cell>
        </row>
        <row r="48">
          <cell r="F48">
            <v>0</v>
          </cell>
        </row>
        <row r="50">
          <cell r="F50">
            <v>0</v>
          </cell>
        </row>
        <row r="52">
          <cell r="F52">
            <v>0</v>
          </cell>
        </row>
        <row r="53">
          <cell r="F53">
            <v>0</v>
          </cell>
          <cell r="G53">
            <v>0</v>
          </cell>
        </row>
        <row r="54">
          <cell r="F54">
            <v>1</v>
          </cell>
          <cell r="G54">
            <v>20</v>
          </cell>
        </row>
        <row r="55">
          <cell r="F55">
            <v>9</v>
          </cell>
        </row>
        <row r="56">
          <cell r="F56">
            <v>0</v>
          </cell>
        </row>
        <row r="61">
          <cell r="F61">
            <v>123</v>
          </cell>
        </row>
        <row r="68">
          <cell r="F68">
            <v>0</v>
          </cell>
        </row>
        <row r="69">
          <cell r="F69">
            <v>0</v>
          </cell>
        </row>
        <row r="71">
          <cell r="F71">
            <v>0</v>
          </cell>
        </row>
        <row r="76">
          <cell r="F76">
            <v>4</v>
          </cell>
        </row>
        <row r="87">
          <cell r="F87">
            <v>435</v>
          </cell>
        </row>
        <row r="89">
          <cell r="F89">
            <v>6</v>
          </cell>
        </row>
        <row r="90">
          <cell r="F90">
            <v>0</v>
          </cell>
        </row>
        <row r="96">
          <cell r="F96">
            <v>14048</v>
          </cell>
        </row>
        <row r="97">
          <cell r="F97">
            <v>11721</v>
          </cell>
        </row>
        <row r="98">
          <cell r="F98">
            <v>2690</v>
          </cell>
        </row>
        <row r="99">
          <cell r="F99">
            <v>413</v>
          </cell>
        </row>
        <row r="100">
          <cell r="F100">
            <v>11308</v>
          </cell>
        </row>
        <row r="101">
          <cell r="F101">
            <v>2212</v>
          </cell>
        </row>
        <row r="102">
          <cell r="F102">
            <v>0</v>
          </cell>
        </row>
        <row r="103">
          <cell r="F103">
            <v>115</v>
          </cell>
        </row>
        <row r="104">
          <cell r="F104">
            <v>13447075</v>
          </cell>
        </row>
        <row r="111">
          <cell r="F111">
            <v>573</v>
          </cell>
        </row>
        <row r="112">
          <cell r="F112">
            <v>107</v>
          </cell>
        </row>
        <row r="113">
          <cell r="F113">
            <v>0</v>
          </cell>
          <cell r="G113">
            <v>0</v>
          </cell>
        </row>
      </sheetData>
      <sheetData sheetId="7" refreshError="1">
        <row r="12">
          <cell r="F12">
            <v>36</v>
          </cell>
        </row>
        <row r="13">
          <cell r="F13">
            <v>347</v>
          </cell>
        </row>
        <row r="14">
          <cell r="F14">
            <v>587</v>
          </cell>
        </row>
        <row r="15">
          <cell r="F15">
            <v>458</v>
          </cell>
        </row>
        <row r="16">
          <cell r="F16">
            <v>994</v>
          </cell>
          <cell r="G16">
            <v>1523</v>
          </cell>
        </row>
        <row r="17">
          <cell r="F17">
            <v>57</v>
          </cell>
        </row>
        <row r="19">
          <cell r="F19">
            <v>38</v>
          </cell>
        </row>
        <row r="21">
          <cell r="F21">
            <v>29</v>
          </cell>
        </row>
        <row r="22">
          <cell r="F22">
            <v>0</v>
          </cell>
        </row>
        <row r="23">
          <cell r="F23">
            <v>2</v>
          </cell>
        </row>
        <row r="25">
          <cell r="F25">
            <v>0</v>
          </cell>
        </row>
        <row r="26">
          <cell r="F26">
            <v>0</v>
          </cell>
        </row>
        <row r="28">
          <cell r="F28">
            <v>149</v>
          </cell>
        </row>
        <row r="29">
          <cell r="F29">
            <v>36</v>
          </cell>
        </row>
        <row r="30">
          <cell r="F30">
            <v>36</v>
          </cell>
        </row>
        <row r="31">
          <cell r="F31">
            <v>0</v>
          </cell>
        </row>
        <row r="32">
          <cell r="F32">
            <v>0</v>
          </cell>
        </row>
        <row r="33">
          <cell r="F33">
            <v>0</v>
          </cell>
        </row>
        <row r="34">
          <cell r="F34">
            <v>0</v>
          </cell>
        </row>
        <row r="35">
          <cell r="F35">
            <v>50</v>
          </cell>
        </row>
        <row r="36">
          <cell r="F36">
            <v>374</v>
          </cell>
        </row>
        <row r="42">
          <cell r="F42">
            <v>436</v>
          </cell>
        </row>
        <row r="43">
          <cell r="F43">
            <v>386</v>
          </cell>
        </row>
        <row r="44">
          <cell r="F44">
            <v>0</v>
          </cell>
        </row>
        <row r="46">
          <cell r="F46">
            <v>0</v>
          </cell>
        </row>
        <row r="48">
          <cell r="F48">
            <v>0</v>
          </cell>
        </row>
        <row r="50">
          <cell r="F50">
            <v>0</v>
          </cell>
        </row>
        <row r="52">
          <cell r="F52">
            <v>0</v>
          </cell>
        </row>
        <row r="53">
          <cell r="F53">
            <v>0</v>
          </cell>
          <cell r="G53">
            <v>0</v>
          </cell>
        </row>
        <row r="54">
          <cell r="F54">
            <v>0</v>
          </cell>
          <cell r="G54">
            <v>0</v>
          </cell>
        </row>
        <row r="55">
          <cell r="F55">
            <v>20</v>
          </cell>
        </row>
        <row r="56">
          <cell r="F56">
            <v>0</v>
          </cell>
        </row>
        <row r="61">
          <cell r="F61">
            <v>0</v>
          </cell>
        </row>
        <row r="68">
          <cell r="F68">
            <v>0</v>
          </cell>
        </row>
        <row r="69">
          <cell r="F69">
            <v>0</v>
          </cell>
        </row>
        <row r="71">
          <cell r="F71">
            <v>1</v>
          </cell>
          <cell r="G71">
            <v>23</v>
          </cell>
        </row>
        <row r="76">
          <cell r="F76">
            <v>2</v>
          </cell>
        </row>
        <row r="87">
          <cell r="F87">
            <v>433</v>
          </cell>
        </row>
        <row r="89">
          <cell r="F89">
            <v>8</v>
          </cell>
        </row>
        <row r="90">
          <cell r="F90">
            <v>86</v>
          </cell>
        </row>
        <row r="96">
          <cell r="F96">
            <v>202</v>
          </cell>
        </row>
        <row r="97">
          <cell r="F97">
            <v>25</v>
          </cell>
        </row>
        <row r="98">
          <cell r="F98">
            <v>87</v>
          </cell>
        </row>
        <row r="99">
          <cell r="F99">
            <v>14</v>
          </cell>
        </row>
        <row r="100">
          <cell r="F100">
            <v>11</v>
          </cell>
        </row>
        <row r="101">
          <cell r="F101">
            <v>44</v>
          </cell>
        </row>
        <row r="102">
          <cell r="F102">
            <v>0</v>
          </cell>
        </row>
        <row r="103">
          <cell r="F103">
            <v>133</v>
          </cell>
        </row>
        <row r="104">
          <cell r="F104">
            <v>4255150</v>
          </cell>
        </row>
        <row r="111">
          <cell r="F111">
            <v>473</v>
          </cell>
        </row>
        <row r="112">
          <cell r="F112">
            <v>66</v>
          </cell>
        </row>
        <row r="113">
          <cell r="F113">
            <v>0</v>
          </cell>
          <cell r="G113">
            <v>0</v>
          </cell>
        </row>
      </sheetData>
      <sheetData sheetId="8" refreshError="1">
        <row r="12">
          <cell r="F12">
            <v>6</v>
          </cell>
        </row>
        <row r="13">
          <cell r="F13">
            <v>294</v>
          </cell>
        </row>
        <row r="14">
          <cell r="F14">
            <v>453</v>
          </cell>
        </row>
        <row r="15">
          <cell r="F15">
            <v>351</v>
          </cell>
        </row>
        <row r="16">
          <cell r="F16">
            <v>939</v>
          </cell>
          <cell r="G16">
            <v>1299</v>
          </cell>
        </row>
        <row r="17">
          <cell r="F17">
            <v>44</v>
          </cell>
        </row>
        <row r="19">
          <cell r="F19">
            <v>12</v>
          </cell>
        </row>
        <row r="21">
          <cell r="F21">
            <v>15</v>
          </cell>
        </row>
        <row r="22">
          <cell r="F22">
            <v>0</v>
          </cell>
        </row>
        <row r="23">
          <cell r="F23">
            <v>64</v>
          </cell>
        </row>
        <row r="25">
          <cell r="F25">
            <v>0</v>
          </cell>
        </row>
        <row r="26">
          <cell r="F26">
            <v>0</v>
          </cell>
        </row>
        <row r="28">
          <cell r="F28">
            <v>187</v>
          </cell>
        </row>
        <row r="29">
          <cell r="F29">
            <v>56</v>
          </cell>
        </row>
        <row r="30">
          <cell r="F30">
            <v>56</v>
          </cell>
        </row>
        <row r="31">
          <cell r="F31">
            <v>0</v>
          </cell>
        </row>
        <row r="32">
          <cell r="F32">
            <v>0</v>
          </cell>
        </row>
        <row r="33">
          <cell r="F33">
            <v>0</v>
          </cell>
        </row>
        <row r="34">
          <cell r="F34">
            <v>0</v>
          </cell>
        </row>
        <row r="35">
          <cell r="F35">
            <v>73</v>
          </cell>
        </row>
        <row r="36">
          <cell r="F36">
            <v>252</v>
          </cell>
        </row>
        <row r="42">
          <cell r="F42">
            <v>502</v>
          </cell>
        </row>
        <row r="43">
          <cell r="F43">
            <v>439</v>
          </cell>
        </row>
        <row r="44">
          <cell r="F44">
            <v>0</v>
          </cell>
        </row>
        <row r="46">
          <cell r="F46">
            <v>0</v>
          </cell>
        </row>
        <row r="48">
          <cell r="F48">
            <v>0</v>
          </cell>
        </row>
        <row r="50">
          <cell r="F50">
            <v>0</v>
          </cell>
        </row>
        <row r="52">
          <cell r="F52">
            <v>162</v>
          </cell>
        </row>
        <row r="53">
          <cell r="F53">
            <v>0</v>
          </cell>
          <cell r="G53">
            <v>0</v>
          </cell>
        </row>
        <row r="54">
          <cell r="F54">
            <v>0</v>
          </cell>
          <cell r="G54">
            <v>0</v>
          </cell>
        </row>
        <row r="55">
          <cell r="F55">
            <v>8</v>
          </cell>
        </row>
        <row r="56">
          <cell r="F56">
            <v>0</v>
          </cell>
        </row>
        <row r="61">
          <cell r="F61">
            <v>0</v>
          </cell>
        </row>
        <row r="68">
          <cell r="F68">
            <v>0</v>
          </cell>
        </row>
        <row r="69">
          <cell r="F69">
            <v>0</v>
          </cell>
        </row>
        <row r="71">
          <cell r="F71">
            <v>0</v>
          </cell>
          <cell r="G71">
            <v>0</v>
          </cell>
        </row>
        <row r="76">
          <cell r="F76">
            <v>7</v>
          </cell>
        </row>
        <row r="87">
          <cell r="F87">
            <v>410</v>
          </cell>
        </row>
        <row r="89">
          <cell r="F89">
            <v>8</v>
          </cell>
        </row>
        <row r="90">
          <cell r="F90">
            <v>0</v>
          </cell>
        </row>
        <row r="96">
          <cell r="F96">
            <v>234</v>
          </cell>
        </row>
        <row r="97">
          <cell r="F97">
            <v>29</v>
          </cell>
        </row>
        <row r="98">
          <cell r="F98">
            <v>107</v>
          </cell>
        </row>
        <row r="99">
          <cell r="F99">
            <v>16</v>
          </cell>
        </row>
        <row r="100">
          <cell r="F100">
            <v>13</v>
          </cell>
        </row>
        <row r="101">
          <cell r="F101">
            <v>65</v>
          </cell>
        </row>
        <row r="102">
          <cell r="F102">
            <v>0</v>
          </cell>
        </row>
        <row r="103">
          <cell r="F103">
            <v>140</v>
          </cell>
        </row>
        <row r="104">
          <cell r="F104">
            <v>2431650</v>
          </cell>
        </row>
        <row r="111">
          <cell r="F111">
            <v>574</v>
          </cell>
        </row>
        <row r="112">
          <cell r="F112">
            <v>32</v>
          </cell>
        </row>
        <row r="113">
          <cell r="F113">
            <v>0</v>
          </cell>
          <cell r="G113">
            <v>0</v>
          </cell>
        </row>
      </sheetData>
      <sheetData sheetId="9" refreshError="1">
        <row r="12">
          <cell r="F12">
            <v>46</v>
          </cell>
        </row>
        <row r="13">
          <cell r="F13">
            <v>220</v>
          </cell>
        </row>
        <row r="14">
          <cell r="F14">
            <v>369</v>
          </cell>
        </row>
        <row r="15">
          <cell r="F15">
            <v>282</v>
          </cell>
        </row>
        <row r="16">
          <cell r="F16">
            <v>745</v>
          </cell>
          <cell r="G16">
            <v>1089</v>
          </cell>
        </row>
        <row r="17">
          <cell r="F17">
            <v>43</v>
          </cell>
        </row>
        <row r="19">
          <cell r="F19">
            <v>61</v>
          </cell>
        </row>
        <row r="21">
          <cell r="F21">
            <v>60</v>
          </cell>
        </row>
        <row r="22">
          <cell r="F22">
            <v>0</v>
          </cell>
        </row>
        <row r="23">
          <cell r="F23">
            <v>0</v>
          </cell>
        </row>
        <row r="25">
          <cell r="F25">
            <v>0</v>
          </cell>
        </row>
        <row r="26">
          <cell r="F26">
            <v>0</v>
          </cell>
        </row>
        <row r="28">
          <cell r="F28">
            <v>155</v>
          </cell>
        </row>
        <row r="29">
          <cell r="F29">
            <v>73</v>
          </cell>
        </row>
        <row r="30">
          <cell r="F30">
            <v>73</v>
          </cell>
        </row>
        <row r="31">
          <cell r="F31">
            <v>0</v>
          </cell>
        </row>
        <row r="32">
          <cell r="F32">
            <v>0</v>
          </cell>
        </row>
        <row r="33">
          <cell r="F33">
            <v>0</v>
          </cell>
        </row>
        <row r="34">
          <cell r="F34">
            <v>0</v>
          </cell>
        </row>
        <row r="35">
          <cell r="F35">
            <v>72</v>
          </cell>
        </row>
        <row r="36">
          <cell r="F36">
            <v>1</v>
          </cell>
        </row>
        <row r="42">
          <cell r="F42">
            <v>387</v>
          </cell>
        </row>
        <row r="43">
          <cell r="F43">
            <v>354</v>
          </cell>
        </row>
        <row r="44">
          <cell r="F44">
            <v>0</v>
          </cell>
        </row>
        <row r="46">
          <cell r="F46">
            <v>65</v>
          </cell>
        </row>
        <row r="48">
          <cell r="F48">
            <v>0</v>
          </cell>
        </row>
        <row r="50">
          <cell r="F50">
            <v>0</v>
          </cell>
        </row>
        <row r="52">
          <cell r="F52">
            <v>0</v>
          </cell>
        </row>
        <row r="53">
          <cell r="F53">
            <v>0</v>
          </cell>
          <cell r="G53">
            <v>0</v>
          </cell>
        </row>
        <row r="54">
          <cell r="F54">
            <v>0</v>
          </cell>
          <cell r="G54">
            <v>0</v>
          </cell>
        </row>
        <row r="55">
          <cell r="F55">
            <v>1</v>
          </cell>
        </row>
        <row r="56">
          <cell r="F56">
            <v>0</v>
          </cell>
        </row>
        <row r="61">
          <cell r="F61">
            <v>0</v>
          </cell>
        </row>
        <row r="68">
          <cell r="F68">
            <v>0</v>
          </cell>
        </row>
        <row r="69">
          <cell r="F69">
            <v>0</v>
          </cell>
        </row>
        <row r="71">
          <cell r="F71">
            <v>1</v>
          </cell>
          <cell r="G71">
            <v>21</v>
          </cell>
        </row>
        <row r="76">
          <cell r="F76">
            <v>4</v>
          </cell>
        </row>
        <row r="87">
          <cell r="F87">
            <v>246</v>
          </cell>
        </row>
        <row r="89">
          <cell r="F89">
            <v>4</v>
          </cell>
        </row>
        <row r="90">
          <cell r="F90">
            <v>0</v>
          </cell>
        </row>
        <row r="96">
          <cell r="F96">
            <v>394</v>
          </cell>
        </row>
        <row r="97">
          <cell r="F97">
            <v>47</v>
          </cell>
        </row>
        <row r="98">
          <cell r="F98">
            <v>112</v>
          </cell>
        </row>
        <row r="99">
          <cell r="F99">
            <v>35</v>
          </cell>
        </row>
        <row r="100">
          <cell r="F100">
            <v>12</v>
          </cell>
        </row>
        <row r="101">
          <cell r="F101">
            <v>47</v>
          </cell>
        </row>
        <row r="102">
          <cell r="F102">
            <v>0</v>
          </cell>
        </row>
        <row r="103">
          <cell r="F103">
            <v>300</v>
          </cell>
        </row>
        <row r="104">
          <cell r="F104">
            <v>1352875</v>
          </cell>
        </row>
        <row r="111">
          <cell r="F111">
            <v>558</v>
          </cell>
        </row>
        <row r="112">
          <cell r="F112">
            <v>40</v>
          </cell>
        </row>
        <row r="113">
          <cell r="F113">
            <v>0</v>
          </cell>
          <cell r="G113">
            <v>0</v>
          </cell>
        </row>
      </sheetData>
      <sheetData sheetId="10" refreshError="1">
        <row r="12">
          <cell r="F12">
            <v>42</v>
          </cell>
        </row>
        <row r="13">
          <cell r="F13">
            <v>108</v>
          </cell>
        </row>
        <row r="14">
          <cell r="F14">
            <v>360</v>
          </cell>
        </row>
        <row r="15">
          <cell r="F15">
            <v>260</v>
          </cell>
        </row>
        <row r="16">
          <cell r="F16">
            <v>596</v>
          </cell>
          <cell r="G16">
            <v>786</v>
          </cell>
        </row>
        <row r="17">
          <cell r="F17">
            <v>0</v>
          </cell>
        </row>
        <row r="19">
          <cell r="F19">
            <v>1</v>
          </cell>
        </row>
        <row r="21">
          <cell r="F21">
            <v>0</v>
          </cell>
        </row>
        <row r="22">
          <cell r="F22">
            <v>0</v>
          </cell>
        </row>
        <row r="23">
          <cell r="F23">
            <v>1</v>
          </cell>
        </row>
        <row r="25">
          <cell r="F25">
            <v>0</v>
          </cell>
        </row>
        <row r="26">
          <cell r="F26">
            <v>0</v>
          </cell>
        </row>
        <row r="28">
          <cell r="F28">
            <v>133</v>
          </cell>
        </row>
        <row r="29">
          <cell r="F29">
            <v>102</v>
          </cell>
        </row>
        <row r="30">
          <cell r="F30">
            <v>100</v>
          </cell>
        </row>
        <row r="31">
          <cell r="F31">
            <v>2</v>
          </cell>
        </row>
        <row r="32">
          <cell r="F32">
            <v>0</v>
          </cell>
        </row>
        <row r="33">
          <cell r="F33">
            <v>0</v>
          </cell>
        </row>
        <row r="34">
          <cell r="F34">
            <v>0</v>
          </cell>
        </row>
        <row r="35">
          <cell r="F35">
            <v>58</v>
          </cell>
        </row>
        <row r="36">
          <cell r="F36">
            <v>1</v>
          </cell>
        </row>
        <row r="42">
          <cell r="F42">
            <v>108</v>
          </cell>
        </row>
        <row r="43">
          <cell r="F43">
            <v>432</v>
          </cell>
        </row>
        <row r="44">
          <cell r="F44">
            <v>0</v>
          </cell>
        </row>
        <row r="46">
          <cell r="F46">
            <v>0</v>
          </cell>
        </row>
        <row r="48">
          <cell r="F48">
            <v>0</v>
          </cell>
        </row>
        <row r="50">
          <cell r="F50">
            <v>0</v>
          </cell>
        </row>
        <row r="52">
          <cell r="F52">
            <v>0</v>
          </cell>
        </row>
        <row r="53">
          <cell r="F53">
            <v>1</v>
          </cell>
          <cell r="G53">
            <v>21</v>
          </cell>
        </row>
        <row r="54">
          <cell r="F54">
            <v>0</v>
          </cell>
          <cell r="G54">
            <v>0</v>
          </cell>
        </row>
        <row r="55">
          <cell r="F55">
            <v>3</v>
          </cell>
        </row>
        <row r="56">
          <cell r="F56">
            <v>0</v>
          </cell>
        </row>
        <row r="61">
          <cell r="F61">
            <v>0</v>
          </cell>
        </row>
        <row r="68">
          <cell r="F68">
            <v>0</v>
          </cell>
        </row>
        <row r="69">
          <cell r="F69">
            <v>0</v>
          </cell>
        </row>
        <row r="71">
          <cell r="F71">
            <v>0</v>
          </cell>
          <cell r="G71">
            <v>0</v>
          </cell>
        </row>
        <row r="76">
          <cell r="F76">
            <v>2</v>
          </cell>
        </row>
        <row r="87">
          <cell r="F87">
            <v>251</v>
          </cell>
        </row>
        <row r="89">
          <cell r="F89">
            <v>4</v>
          </cell>
        </row>
        <row r="90">
          <cell r="F90">
            <v>0</v>
          </cell>
        </row>
        <row r="96">
          <cell r="F96">
            <v>363</v>
          </cell>
        </row>
        <row r="97">
          <cell r="F97">
            <v>99</v>
          </cell>
        </row>
        <row r="98">
          <cell r="F98">
            <v>132</v>
          </cell>
        </row>
        <row r="99">
          <cell r="F99">
            <v>93</v>
          </cell>
        </row>
        <row r="100">
          <cell r="F100">
            <v>6</v>
          </cell>
        </row>
        <row r="101">
          <cell r="F101">
            <v>107</v>
          </cell>
        </row>
        <row r="102">
          <cell r="F102">
            <v>0</v>
          </cell>
        </row>
        <row r="103">
          <cell r="F103">
            <v>157</v>
          </cell>
        </row>
        <row r="104">
          <cell r="F104">
            <v>500100</v>
          </cell>
        </row>
        <row r="111">
          <cell r="F111">
            <v>504</v>
          </cell>
        </row>
        <row r="112">
          <cell r="F112">
            <v>42</v>
          </cell>
        </row>
        <row r="113">
          <cell r="F113">
            <v>1</v>
          </cell>
          <cell r="G113">
            <v>1</v>
          </cell>
        </row>
      </sheetData>
      <sheetData sheetId="11" refreshError="1">
        <row r="12">
          <cell r="F12">
            <v>38</v>
          </cell>
        </row>
        <row r="13">
          <cell r="F13">
            <v>120</v>
          </cell>
        </row>
        <row r="14">
          <cell r="F14">
            <v>466</v>
          </cell>
        </row>
        <row r="15">
          <cell r="F15">
            <v>343</v>
          </cell>
        </row>
        <row r="16">
          <cell r="F16">
            <v>569</v>
          </cell>
          <cell r="G16">
            <v>757</v>
          </cell>
        </row>
        <row r="17">
          <cell r="F17">
            <v>0</v>
          </cell>
        </row>
        <row r="19">
          <cell r="F19">
            <v>0</v>
          </cell>
        </row>
        <row r="21">
          <cell r="F21">
            <v>0</v>
          </cell>
        </row>
        <row r="22">
          <cell r="F22">
            <v>0</v>
          </cell>
        </row>
        <row r="23">
          <cell r="F23">
            <v>0</v>
          </cell>
        </row>
        <row r="25">
          <cell r="F25">
            <v>0</v>
          </cell>
        </row>
        <row r="26">
          <cell r="F26">
            <v>0</v>
          </cell>
        </row>
        <row r="28">
          <cell r="F28">
            <v>130</v>
          </cell>
        </row>
        <row r="29">
          <cell r="F29">
            <v>143</v>
          </cell>
        </row>
        <row r="30">
          <cell r="F30">
            <v>140</v>
          </cell>
        </row>
        <row r="31">
          <cell r="F31">
            <v>3</v>
          </cell>
        </row>
        <row r="32">
          <cell r="F32">
            <v>0</v>
          </cell>
        </row>
        <row r="33">
          <cell r="F33">
            <v>0</v>
          </cell>
        </row>
        <row r="34">
          <cell r="F34">
            <v>0</v>
          </cell>
        </row>
        <row r="35">
          <cell r="F35">
            <v>69</v>
          </cell>
        </row>
        <row r="36">
          <cell r="F36">
            <v>0</v>
          </cell>
        </row>
        <row r="42">
          <cell r="F42">
            <v>0</v>
          </cell>
        </row>
        <row r="43">
          <cell r="F43">
            <v>0</v>
          </cell>
        </row>
        <row r="44">
          <cell r="F44">
            <v>0</v>
          </cell>
        </row>
        <row r="46">
          <cell r="F46">
            <v>0</v>
          </cell>
        </row>
        <row r="48">
          <cell r="F48">
            <v>0</v>
          </cell>
        </row>
        <row r="50">
          <cell r="F50">
            <v>0</v>
          </cell>
        </row>
        <row r="52">
          <cell r="F52">
            <v>0</v>
          </cell>
        </row>
        <row r="53">
          <cell r="F53">
            <v>0</v>
          </cell>
          <cell r="G53">
            <v>0</v>
          </cell>
        </row>
        <row r="54">
          <cell r="F54">
            <v>0</v>
          </cell>
          <cell r="G54">
            <v>0</v>
          </cell>
        </row>
        <row r="55">
          <cell r="F55">
            <v>3</v>
          </cell>
        </row>
        <row r="56">
          <cell r="F56">
            <v>0</v>
          </cell>
        </row>
        <row r="61">
          <cell r="F61">
            <v>0</v>
          </cell>
        </row>
        <row r="68">
          <cell r="F68">
            <v>0</v>
          </cell>
        </row>
        <row r="69">
          <cell r="F69">
            <v>0</v>
          </cell>
        </row>
        <row r="71">
          <cell r="F71">
            <v>0</v>
          </cell>
          <cell r="G71">
            <v>0</v>
          </cell>
        </row>
        <row r="76">
          <cell r="F76">
            <v>4</v>
          </cell>
        </row>
        <row r="87">
          <cell r="F87">
            <v>268</v>
          </cell>
        </row>
        <row r="89">
          <cell r="F89">
            <v>0</v>
          </cell>
        </row>
        <row r="90">
          <cell r="F90">
            <v>0</v>
          </cell>
        </row>
        <row r="96">
          <cell r="F96">
            <v>931</v>
          </cell>
        </row>
        <row r="97">
          <cell r="F97">
            <v>564</v>
          </cell>
        </row>
        <row r="98">
          <cell r="F98">
            <v>323</v>
          </cell>
        </row>
        <row r="99">
          <cell r="F99">
            <v>530</v>
          </cell>
        </row>
        <row r="100">
          <cell r="F100">
            <v>34</v>
          </cell>
        </row>
        <row r="101">
          <cell r="F101">
            <v>122</v>
          </cell>
        </row>
        <row r="102">
          <cell r="F102">
            <v>0</v>
          </cell>
        </row>
        <row r="103">
          <cell r="F103">
            <v>245</v>
          </cell>
        </row>
        <row r="104">
          <cell r="F104">
            <v>583925</v>
          </cell>
        </row>
        <row r="111">
          <cell r="F111">
            <v>835</v>
          </cell>
        </row>
        <row r="112">
          <cell r="F112">
            <v>40</v>
          </cell>
        </row>
        <row r="113">
          <cell r="F113">
            <v>4</v>
          </cell>
          <cell r="G113">
            <v>3</v>
          </cell>
        </row>
      </sheetData>
      <sheetData sheetId="12" refreshError="1"/>
    </sheetDataSet>
  </externalBook>
</externalLink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tabColor indexed="14"/>
  </sheetPr>
  <dimension ref="A1:I162"/>
  <sheetViews>
    <sheetView view="pageBreakPreview" topLeftCell="A118" workbookViewId="0">
      <selection activeCell="A143" sqref="A143"/>
    </sheetView>
  </sheetViews>
  <sheetFormatPr defaultRowHeight="23.25"/>
  <cols>
    <col min="1" max="1" width="62" style="1" customWidth="1"/>
    <col min="2" max="2" width="9.7109375" style="1" customWidth="1"/>
    <col min="3" max="3" width="13.42578125" style="1" customWidth="1"/>
    <col min="4" max="4" width="6.42578125" style="1" customWidth="1"/>
    <col min="5" max="5" width="6.5703125" style="1" customWidth="1"/>
    <col min="6" max="6" width="6" style="1" customWidth="1"/>
    <col min="7" max="7" width="5.7109375" style="1" customWidth="1"/>
    <col min="8" max="8" width="12.28515625" style="1" customWidth="1"/>
    <col min="9" max="16384" width="9.140625" style="1"/>
  </cols>
  <sheetData>
    <row r="1" spans="1:8" s="17" customFormat="1" ht="24.95" customHeight="1">
      <c r="A1" s="422" t="s">
        <v>18</v>
      </c>
      <c r="B1" s="423"/>
      <c r="C1" s="423"/>
      <c r="D1" s="423"/>
      <c r="E1" s="423"/>
      <c r="F1" s="423"/>
      <c r="G1" s="423"/>
      <c r="H1" s="423"/>
    </row>
    <row r="2" spans="1:8" s="17" customFormat="1" ht="24.95" customHeight="1">
      <c r="A2" s="422" t="s">
        <v>19</v>
      </c>
      <c r="B2" s="423"/>
      <c r="C2" s="423"/>
      <c r="D2" s="423"/>
      <c r="E2" s="423"/>
      <c r="F2" s="423"/>
      <c r="G2" s="423"/>
      <c r="H2" s="423"/>
    </row>
    <row r="3" spans="1:8" s="17" customFormat="1" ht="24.95" customHeight="1">
      <c r="A3" s="422" t="s">
        <v>50</v>
      </c>
      <c r="B3" s="423"/>
      <c r="C3" s="423"/>
      <c r="D3" s="423"/>
      <c r="E3" s="423"/>
      <c r="F3" s="423"/>
      <c r="G3" s="423"/>
      <c r="H3" s="423"/>
    </row>
    <row r="4" spans="1:8" s="9" customFormat="1" ht="21" customHeight="1">
      <c r="A4" s="424" t="s">
        <v>10</v>
      </c>
      <c r="B4" s="439" t="s">
        <v>11</v>
      </c>
      <c r="C4" s="440"/>
      <c r="D4" s="440"/>
      <c r="E4" s="440"/>
      <c r="F4" s="440"/>
      <c r="G4" s="440"/>
      <c r="H4" s="441"/>
    </row>
    <row r="5" spans="1:8" s="9" customFormat="1" ht="21.75" customHeight="1">
      <c r="A5" s="425"/>
      <c r="B5" s="427" t="s">
        <v>12</v>
      </c>
      <c r="C5" s="429" t="s">
        <v>13</v>
      </c>
      <c r="D5" s="431" t="s">
        <v>20</v>
      </c>
      <c r="E5" s="432"/>
      <c r="F5" s="435">
        <v>238048</v>
      </c>
      <c r="G5" s="436"/>
      <c r="H5" s="449" t="s">
        <v>0</v>
      </c>
    </row>
    <row r="6" spans="1:8" s="9" customFormat="1" ht="20.25" customHeight="1">
      <c r="A6" s="426"/>
      <c r="B6" s="428"/>
      <c r="C6" s="430"/>
      <c r="D6" s="433"/>
      <c r="E6" s="434"/>
      <c r="F6" s="437"/>
      <c r="G6" s="438"/>
      <c r="H6" s="450"/>
    </row>
    <row r="7" spans="1:8" s="9" customFormat="1" ht="21.75">
      <c r="A7" s="18" t="s">
        <v>21</v>
      </c>
      <c r="B7" s="19"/>
      <c r="C7" s="20"/>
      <c r="D7" s="21"/>
      <c r="E7" s="22"/>
      <c r="F7" s="21"/>
      <c r="G7" s="22"/>
      <c r="H7" s="23"/>
    </row>
    <row r="8" spans="1:8" s="9" customFormat="1" ht="21.75">
      <c r="A8" s="18" t="s">
        <v>22</v>
      </c>
      <c r="B8" s="24"/>
      <c r="C8" s="25"/>
      <c r="D8" s="21"/>
      <c r="E8" s="22"/>
      <c r="F8" s="21"/>
      <c r="G8" s="22"/>
      <c r="H8" s="23"/>
    </row>
    <row r="9" spans="1:8">
      <c r="A9" s="52" t="s">
        <v>114</v>
      </c>
      <c r="B9" s="68">
        <v>2518080</v>
      </c>
      <c r="C9" s="53"/>
      <c r="D9" s="442"/>
      <c r="E9" s="443"/>
      <c r="F9" s="442"/>
      <c r="G9" s="443"/>
      <c r="H9" s="6"/>
    </row>
    <row r="10" spans="1:8">
      <c r="A10" s="52" t="s">
        <v>115</v>
      </c>
      <c r="B10" s="68">
        <v>1112760</v>
      </c>
      <c r="C10" s="69"/>
      <c r="D10" s="418"/>
      <c r="E10" s="419"/>
      <c r="F10" s="418"/>
      <c r="G10" s="419"/>
      <c r="H10" s="6"/>
    </row>
    <row r="11" spans="1:8">
      <c r="A11" s="16" t="s">
        <v>52</v>
      </c>
      <c r="B11" s="70">
        <v>250000</v>
      </c>
      <c r="C11" s="71"/>
      <c r="D11" s="444"/>
      <c r="E11" s="445"/>
      <c r="F11" s="21"/>
      <c r="G11" s="22"/>
      <c r="H11" s="15"/>
    </row>
    <row r="12" spans="1:8">
      <c r="A12" s="53" t="s">
        <v>127</v>
      </c>
      <c r="B12" s="73"/>
      <c r="C12" s="69" t="s">
        <v>45</v>
      </c>
      <c r="D12" s="416">
        <f>ฟอร์ม!F12</f>
        <v>257</v>
      </c>
      <c r="E12" s="417"/>
      <c r="F12" s="442">
        <v>257</v>
      </c>
      <c r="G12" s="443"/>
      <c r="H12" s="6"/>
    </row>
    <row r="13" spans="1:8">
      <c r="A13" s="54" t="s">
        <v>126</v>
      </c>
      <c r="B13" s="73"/>
      <c r="C13" s="49" t="s">
        <v>125</v>
      </c>
      <c r="D13" s="416">
        <f>ฟอร์ม!F13</f>
        <v>242</v>
      </c>
      <c r="E13" s="417"/>
      <c r="F13" s="416">
        <v>242</v>
      </c>
      <c r="G13" s="417"/>
      <c r="H13" s="6"/>
    </row>
    <row r="14" spans="1:8">
      <c r="A14" s="5" t="s">
        <v>116</v>
      </c>
      <c r="B14" s="73"/>
      <c r="C14" s="69" t="s">
        <v>125</v>
      </c>
      <c r="D14" s="416">
        <f>ฟอร์ม!F14</f>
        <v>309</v>
      </c>
      <c r="E14" s="417"/>
      <c r="F14" s="416">
        <v>309</v>
      </c>
      <c r="G14" s="417"/>
      <c r="H14" s="6"/>
    </row>
    <row r="15" spans="1:8">
      <c r="A15" s="54" t="s">
        <v>23</v>
      </c>
      <c r="B15" s="73"/>
      <c r="C15" s="69" t="s">
        <v>125</v>
      </c>
      <c r="D15" s="416">
        <f>ฟอร์ม!F15</f>
        <v>180</v>
      </c>
      <c r="E15" s="417"/>
      <c r="F15" s="416">
        <v>180</v>
      </c>
      <c r="G15" s="417"/>
      <c r="H15" s="6"/>
    </row>
    <row r="16" spans="1:8">
      <c r="A16" s="57" t="s">
        <v>128</v>
      </c>
      <c r="B16" s="6"/>
      <c r="C16" s="117" t="s">
        <v>124</v>
      </c>
      <c r="D16" s="76">
        <f>ฟอร์ม!F16</f>
        <v>654</v>
      </c>
      <c r="E16" s="77">
        <f>ฟอร์ม!G16</f>
        <v>963</v>
      </c>
      <c r="F16" s="76">
        <v>654</v>
      </c>
      <c r="G16" s="77">
        <v>963</v>
      </c>
      <c r="H16" s="6"/>
    </row>
    <row r="17" spans="1:8" ht="4.5" customHeight="1">
      <c r="A17" s="57"/>
      <c r="B17" s="6"/>
      <c r="C17" s="117"/>
      <c r="D17" s="416"/>
      <c r="E17" s="417"/>
      <c r="F17" s="416"/>
      <c r="G17" s="417"/>
      <c r="H17" s="118"/>
    </row>
    <row r="18" spans="1:8">
      <c r="A18" s="53" t="s">
        <v>29</v>
      </c>
      <c r="B18" s="73">
        <v>308100</v>
      </c>
      <c r="C18" s="69" t="s">
        <v>107</v>
      </c>
      <c r="D18" s="76">
        <f>ฟอร์ม!F18</f>
        <v>0</v>
      </c>
      <c r="E18" s="77">
        <f>ฟอร์ม!G18</f>
        <v>0</v>
      </c>
      <c r="F18" s="76">
        <v>0</v>
      </c>
      <c r="G18" s="77">
        <v>0</v>
      </c>
      <c r="H18" s="6"/>
    </row>
    <row r="19" spans="1:8">
      <c r="A19" s="53" t="s">
        <v>51</v>
      </c>
      <c r="B19" s="119"/>
      <c r="C19" s="120"/>
      <c r="D19" s="411"/>
      <c r="E19" s="412"/>
      <c r="F19" s="411"/>
      <c r="G19" s="412"/>
      <c r="H19" s="6"/>
    </row>
    <row r="20" spans="1:8">
      <c r="A20" s="53" t="s">
        <v>24</v>
      </c>
      <c r="B20" s="73">
        <v>8200</v>
      </c>
      <c r="C20" s="69" t="s">
        <v>40</v>
      </c>
      <c r="D20" s="416">
        <f>ฟอร์ม!F20</f>
        <v>0</v>
      </c>
      <c r="E20" s="417"/>
      <c r="F20" s="416">
        <v>0</v>
      </c>
      <c r="G20" s="417"/>
      <c r="H20" s="6"/>
    </row>
    <row r="21" spans="1:8">
      <c r="A21" s="53" t="s">
        <v>25</v>
      </c>
      <c r="B21" s="80">
        <v>9400</v>
      </c>
      <c r="C21" s="69" t="s">
        <v>15</v>
      </c>
      <c r="D21" s="416">
        <f>ฟอร์ม!F21</f>
        <v>22</v>
      </c>
      <c r="E21" s="417"/>
      <c r="F21" s="416">
        <v>22</v>
      </c>
      <c r="G21" s="417"/>
      <c r="H21" s="6"/>
    </row>
    <row r="22" spans="1:8">
      <c r="A22" s="55" t="s">
        <v>26</v>
      </c>
      <c r="B22" s="119"/>
      <c r="C22" s="120"/>
      <c r="D22" s="411"/>
      <c r="E22" s="412"/>
      <c r="F22" s="411"/>
      <c r="G22" s="412"/>
      <c r="H22" s="6"/>
    </row>
    <row r="23" spans="1:8">
      <c r="A23" s="55" t="s">
        <v>27</v>
      </c>
      <c r="B23" s="73">
        <v>13000</v>
      </c>
      <c r="C23" s="69" t="s">
        <v>15</v>
      </c>
      <c r="D23" s="416">
        <f>ฟอร์ม!F23</f>
        <v>19</v>
      </c>
      <c r="E23" s="417"/>
      <c r="F23" s="416">
        <v>19</v>
      </c>
      <c r="G23" s="417"/>
      <c r="H23" s="6"/>
    </row>
    <row r="24" spans="1:8">
      <c r="A24" s="53" t="s">
        <v>28</v>
      </c>
      <c r="B24" s="73">
        <v>4300</v>
      </c>
      <c r="C24" s="79" t="s">
        <v>41</v>
      </c>
      <c r="D24" s="416">
        <f>ฟอร์ม!F24</f>
        <v>1</v>
      </c>
      <c r="E24" s="417"/>
      <c r="F24" s="416">
        <v>1</v>
      </c>
      <c r="G24" s="417"/>
      <c r="H24" s="6"/>
    </row>
    <row r="25" spans="1:8">
      <c r="A25" s="53" t="s">
        <v>30</v>
      </c>
      <c r="B25" s="73">
        <v>12400</v>
      </c>
      <c r="C25" s="79" t="s">
        <v>15</v>
      </c>
      <c r="D25" s="416">
        <f>ฟอร์ม!F25</f>
        <v>2</v>
      </c>
      <c r="E25" s="417"/>
      <c r="F25" s="416">
        <v>2</v>
      </c>
      <c r="G25" s="417"/>
      <c r="H25" s="6"/>
    </row>
    <row r="26" spans="1:8">
      <c r="A26" s="53" t="s">
        <v>53</v>
      </c>
      <c r="B26" s="73">
        <v>95280</v>
      </c>
      <c r="C26" s="69" t="s">
        <v>17</v>
      </c>
      <c r="D26" s="416">
        <f>ฟอร์ม!F26</f>
        <v>1</v>
      </c>
      <c r="E26" s="417"/>
      <c r="F26" s="416">
        <v>1</v>
      </c>
      <c r="G26" s="417"/>
      <c r="H26" s="6"/>
    </row>
    <row r="27" spans="1:8">
      <c r="A27" s="53" t="s">
        <v>54</v>
      </c>
      <c r="B27" s="73">
        <v>140400</v>
      </c>
      <c r="C27" s="69" t="s">
        <v>106</v>
      </c>
      <c r="D27" s="416">
        <f>ฟอร์ม!F27</f>
        <v>60</v>
      </c>
      <c r="E27" s="417"/>
      <c r="F27" s="416">
        <f>F28</f>
        <v>60</v>
      </c>
      <c r="G27" s="417"/>
      <c r="H27" s="6"/>
    </row>
    <row r="28" spans="1:8">
      <c r="A28" s="53" t="s">
        <v>2</v>
      </c>
      <c r="B28" s="73"/>
      <c r="C28" s="69"/>
      <c r="D28" s="416">
        <f>ฟอร์ม!F28</f>
        <v>60</v>
      </c>
      <c r="E28" s="417"/>
      <c r="F28" s="416">
        <v>60</v>
      </c>
      <c r="G28" s="417"/>
      <c r="H28" s="6"/>
    </row>
    <row r="29" spans="1:8">
      <c r="A29" s="55" t="s">
        <v>3</v>
      </c>
      <c r="B29" s="73"/>
      <c r="C29" s="69"/>
      <c r="D29" s="416">
        <f>ฟอร์ม!F29</f>
        <v>7</v>
      </c>
      <c r="E29" s="417"/>
      <c r="F29" s="416">
        <f>F30+F31</f>
        <v>7</v>
      </c>
      <c r="G29" s="417"/>
      <c r="H29" s="6"/>
    </row>
    <row r="30" spans="1:8">
      <c r="A30" s="53" t="s">
        <v>4</v>
      </c>
      <c r="B30" s="73"/>
      <c r="C30" s="69"/>
      <c r="D30" s="416">
        <f>ฟอร์ม!F30</f>
        <v>0</v>
      </c>
      <c r="E30" s="417"/>
      <c r="F30" s="416">
        <v>0</v>
      </c>
      <c r="G30" s="417"/>
      <c r="H30" s="6"/>
    </row>
    <row r="31" spans="1:8">
      <c r="A31" s="53" t="s">
        <v>5</v>
      </c>
      <c r="B31" s="73"/>
      <c r="C31" s="69"/>
      <c r="D31" s="416">
        <f>ฟอร์ม!F31</f>
        <v>7</v>
      </c>
      <c r="E31" s="417"/>
      <c r="F31" s="416">
        <v>7</v>
      </c>
      <c r="G31" s="417"/>
      <c r="H31" s="6"/>
    </row>
    <row r="32" spans="1:8">
      <c r="A32" s="53" t="s">
        <v>6</v>
      </c>
      <c r="B32" s="73"/>
      <c r="C32" s="69"/>
      <c r="D32" s="416">
        <f>ฟอร์ม!F32</f>
        <v>0</v>
      </c>
      <c r="E32" s="417"/>
      <c r="F32" s="416">
        <f>F33+F34</f>
        <v>0</v>
      </c>
      <c r="G32" s="417"/>
      <c r="H32" s="6"/>
    </row>
    <row r="33" spans="1:8">
      <c r="A33" s="53" t="s">
        <v>7</v>
      </c>
      <c r="B33" s="73"/>
      <c r="C33" s="69"/>
      <c r="D33" s="416">
        <f>ฟอร์ม!F33</f>
        <v>0</v>
      </c>
      <c r="E33" s="417"/>
      <c r="F33" s="416">
        <v>0</v>
      </c>
      <c r="G33" s="417"/>
      <c r="H33" s="6"/>
    </row>
    <row r="34" spans="1:8">
      <c r="A34" s="53" t="s">
        <v>8</v>
      </c>
      <c r="B34" s="81"/>
      <c r="C34" s="82"/>
      <c r="D34" s="416">
        <f>ฟอร์ม!F34</f>
        <v>0</v>
      </c>
      <c r="E34" s="417"/>
      <c r="F34" s="416">
        <v>0</v>
      </c>
      <c r="G34" s="415"/>
      <c r="H34" s="6"/>
    </row>
    <row r="35" spans="1:8">
      <c r="A35" s="56" t="s">
        <v>9</v>
      </c>
      <c r="B35" s="84"/>
      <c r="C35" s="84"/>
      <c r="D35" s="416">
        <f>ฟอร์ม!F35</f>
        <v>12</v>
      </c>
      <c r="E35" s="417"/>
      <c r="F35" s="416">
        <v>12</v>
      </c>
      <c r="G35" s="415"/>
      <c r="H35" s="6"/>
    </row>
    <row r="36" spans="1:8" ht="23.1" customHeight="1">
      <c r="A36" s="53" t="s">
        <v>55</v>
      </c>
      <c r="B36" s="73">
        <v>156000</v>
      </c>
      <c r="C36" s="85" t="s">
        <v>43</v>
      </c>
      <c r="D36" s="416">
        <f>ฟอร์ม!F36</f>
        <v>21</v>
      </c>
      <c r="E36" s="417"/>
      <c r="F36" s="416">
        <v>21</v>
      </c>
      <c r="G36" s="417"/>
      <c r="H36" s="6"/>
    </row>
    <row r="37" spans="1:8" ht="23.1" customHeight="1">
      <c r="A37" s="53" t="s">
        <v>56</v>
      </c>
      <c r="B37" s="119"/>
      <c r="C37" s="121"/>
      <c r="D37" s="411"/>
      <c r="E37" s="412"/>
      <c r="F37" s="411"/>
      <c r="G37" s="412"/>
      <c r="H37" s="6"/>
    </row>
    <row r="38" spans="1:8" ht="23.1" customHeight="1">
      <c r="A38" s="53" t="s">
        <v>57</v>
      </c>
      <c r="B38" s="119"/>
      <c r="C38" s="121"/>
      <c r="D38" s="411"/>
      <c r="E38" s="412"/>
      <c r="F38" s="411"/>
      <c r="G38" s="412"/>
      <c r="H38" s="6"/>
    </row>
    <row r="39" spans="1:8">
      <c r="A39" s="53" t="s">
        <v>58</v>
      </c>
      <c r="B39" s="119"/>
      <c r="C39" s="122"/>
      <c r="D39" s="411"/>
      <c r="E39" s="412"/>
      <c r="F39" s="411"/>
      <c r="G39" s="412"/>
      <c r="H39" s="6"/>
    </row>
    <row r="40" spans="1:8" s="11" customFormat="1" ht="21.75">
      <c r="A40" s="57" t="s">
        <v>59</v>
      </c>
      <c r="B40" s="73">
        <v>20000</v>
      </c>
      <c r="C40" s="69" t="s">
        <v>42</v>
      </c>
      <c r="D40" s="416">
        <f>ฟอร์ม!F40</f>
        <v>0</v>
      </c>
      <c r="E40" s="417"/>
      <c r="F40" s="416">
        <v>0</v>
      </c>
      <c r="G40" s="417"/>
      <c r="H40" s="10"/>
    </row>
    <row r="41" spans="1:8">
      <c r="A41" s="58" t="s">
        <v>60</v>
      </c>
      <c r="B41" s="86">
        <v>95280</v>
      </c>
      <c r="C41" s="87" t="s">
        <v>17</v>
      </c>
      <c r="D41" s="418">
        <f>ฟอร์ม!F41</f>
        <v>1</v>
      </c>
      <c r="E41" s="419"/>
      <c r="F41" s="418">
        <v>1</v>
      </c>
      <c r="G41" s="419"/>
      <c r="H41" s="7"/>
    </row>
    <row r="42" spans="1:8" ht="23.1" customHeight="1">
      <c r="A42" s="52" t="s">
        <v>117</v>
      </c>
      <c r="B42" s="68"/>
      <c r="C42" s="88"/>
      <c r="D42" s="416"/>
      <c r="E42" s="417"/>
      <c r="F42" s="416"/>
      <c r="G42" s="417"/>
      <c r="H42" s="6"/>
    </row>
    <row r="43" spans="1:8" ht="23.1" customHeight="1">
      <c r="A43" s="25" t="s">
        <v>52</v>
      </c>
      <c r="B43" s="89"/>
      <c r="C43" s="71"/>
      <c r="D43" s="446"/>
      <c r="E43" s="445"/>
      <c r="F43" s="446"/>
      <c r="G43" s="445"/>
      <c r="H43" s="15"/>
    </row>
    <row r="44" spans="1:8" s="11" customFormat="1" ht="23.1" customHeight="1">
      <c r="A44" s="59" t="s">
        <v>62</v>
      </c>
      <c r="B44" s="59">
        <v>0</v>
      </c>
      <c r="C44" s="91">
        <v>0</v>
      </c>
      <c r="D44" s="416">
        <f>ฟอร์ม!F44</f>
        <v>0</v>
      </c>
      <c r="E44" s="417"/>
      <c r="F44" s="416">
        <v>0</v>
      </c>
      <c r="G44" s="417"/>
      <c r="H44" s="47" t="s">
        <v>61</v>
      </c>
    </row>
    <row r="45" spans="1:8" s="11" customFormat="1" ht="23.1" customHeight="1">
      <c r="A45" s="53" t="s">
        <v>63</v>
      </c>
      <c r="B45" s="80">
        <v>0</v>
      </c>
      <c r="C45" s="91">
        <v>0</v>
      </c>
      <c r="D45" s="416">
        <f>ฟอร์ม!F45</f>
        <v>0</v>
      </c>
      <c r="E45" s="417"/>
      <c r="F45" s="416">
        <v>0</v>
      </c>
      <c r="G45" s="417"/>
      <c r="H45" s="48" t="s">
        <v>61</v>
      </c>
    </row>
    <row r="46" spans="1:8" s="11" customFormat="1" ht="23.1" customHeight="1">
      <c r="A46" s="53" t="s">
        <v>64</v>
      </c>
      <c r="B46" s="80">
        <v>0</v>
      </c>
      <c r="C46" s="91">
        <v>0</v>
      </c>
      <c r="D46" s="416">
        <f>ฟอร์ม!F46</f>
        <v>5</v>
      </c>
      <c r="E46" s="417"/>
      <c r="F46" s="416">
        <v>5</v>
      </c>
      <c r="G46" s="417"/>
      <c r="H46" s="48" t="s">
        <v>61</v>
      </c>
    </row>
    <row r="47" spans="1:8" s="11" customFormat="1" ht="23.1" customHeight="1">
      <c r="A47" s="53" t="s">
        <v>67</v>
      </c>
      <c r="B47" s="80">
        <v>0</v>
      </c>
      <c r="C47" s="69" t="s">
        <v>1</v>
      </c>
      <c r="D47" s="416">
        <f>ฟอร์ม!F47</f>
        <v>0</v>
      </c>
      <c r="E47" s="417"/>
      <c r="F47" s="416">
        <v>0</v>
      </c>
      <c r="G47" s="417"/>
      <c r="H47" s="10"/>
    </row>
    <row r="48" spans="1:8" s="11" customFormat="1" ht="23.1" customHeight="1">
      <c r="A48" s="26" t="s">
        <v>65</v>
      </c>
      <c r="B48" s="80">
        <v>0</v>
      </c>
      <c r="C48" s="69" t="s">
        <v>1</v>
      </c>
      <c r="D48" s="416">
        <f>ฟอร์ม!F48</f>
        <v>0</v>
      </c>
      <c r="E48" s="417"/>
      <c r="F48" s="416">
        <v>0</v>
      </c>
      <c r="G48" s="417"/>
      <c r="H48" s="10"/>
    </row>
    <row r="49" spans="1:8" s="11" customFormat="1" ht="23.1" customHeight="1">
      <c r="A49" s="53" t="s">
        <v>66</v>
      </c>
      <c r="B49" s="80">
        <v>12600</v>
      </c>
      <c r="C49" s="69" t="s">
        <v>16</v>
      </c>
      <c r="D49" s="416">
        <f>ฟอร์ม!F49</f>
        <v>0</v>
      </c>
      <c r="E49" s="417"/>
      <c r="F49" s="416">
        <v>0</v>
      </c>
      <c r="G49" s="417"/>
      <c r="H49" s="10"/>
    </row>
    <row r="50" spans="1:8" ht="23.1" customHeight="1">
      <c r="A50" s="52" t="s">
        <v>118</v>
      </c>
      <c r="B50" s="73"/>
      <c r="C50" s="69"/>
      <c r="D50" s="416"/>
      <c r="E50" s="417"/>
      <c r="F50" s="416"/>
      <c r="G50" s="417"/>
      <c r="H50" s="6"/>
    </row>
    <row r="51" spans="1:8" ht="23.1" customHeight="1">
      <c r="A51" s="25" t="s">
        <v>68</v>
      </c>
      <c r="B51" s="89"/>
      <c r="C51" s="71"/>
      <c r="D51" s="446"/>
      <c r="E51" s="445"/>
      <c r="F51" s="446"/>
      <c r="G51" s="445"/>
      <c r="H51" s="15"/>
    </row>
    <row r="52" spans="1:8" s="11" customFormat="1" ht="23.1" customHeight="1">
      <c r="A52" s="59" t="s">
        <v>69</v>
      </c>
      <c r="B52" s="59">
        <v>0</v>
      </c>
      <c r="C52" s="91" t="s">
        <v>70</v>
      </c>
      <c r="D52" s="416">
        <f>ฟอร์ม!F52</f>
        <v>0</v>
      </c>
      <c r="E52" s="417"/>
      <c r="F52" s="416">
        <v>0</v>
      </c>
      <c r="G52" s="417"/>
      <c r="H52" s="10"/>
    </row>
    <row r="53" spans="1:8" ht="23.1" customHeight="1">
      <c r="A53" s="60" t="s">
        <v>71</v>
      </c>
      <c r="B53" s="92">
        <v>190600</v>
      </c>
      <c r="C53" s="93" t="s">
        <v>44</v>
      </c>
      <c r="D53" s="416">
        <f>ฟอร์ม!F53</f>
        <v>0</v>
      </c>
      <c r="E53" s="417"/>
      <c r="F53" s="416">
        <v>0</v>
      </c>
      <c r="G53" s="417"/>
      <c r="H53" s="6"/>
    </row>
    <row r="54" spans="1:8" ht="23.1" customHeight="1">
      <c r="A54" s="60" t="s">
        <v>72</v>
      </c>
      <c r="B54" s="92">
        <v>49500</v>
      </c>
      <c r="C54" s="93" t="s">
        <v>45</v>
      </c>
      <c r="D54" s="416">
        <f>ฟอร์ม!F54</f>
        <v>0</v>
      </c>
      <c r="E54" s="417"/>
      <c r="F54" s="416">
        <v>0</v>
      </c>
      <c r="G54" s="417"/>
      <c r="H54" s="6"/>
    </row>
    <row r="55" spans="1:8" ht="23.1" customHeight="1">
      <c r="A55" s="60" t="s">
        <v>73</v>
      </c>
      <c r="B55" s="92">
        <v>200000</v>
      </c>
      <c r="C55" s="93" t="s">
        <v>43</v>
      </c>
      <c r="D55" s="416">
        <f>ฟอร์ม!F55</f>
        <v>0</v>
      </c>
      <c r="E55" s="417"/>
      <c r="F55" s="416">
        <v>0</v>
      </c>
      <c r="G55" s="417"/>
      <c r="H55" s="6"/>
    </row>
    <row r="56" spans="1:8" ht="23.1" customHeight="1">
      <c r="A56" s="60" t="s">
        <v>74</v>
      </c>
      <c r="B56" s="92">
        <v>18000</v>
      </c>
      <c r="C56" s="93" t="s">
        <v>46</v>
      </c>
      <c r="D56" s="416">
        <f>ฟอร์ม!F56</f>
        <v>0</v>
      </c>
      <c r="E56" s="417"/>
      <c r="F56" s="416">
        <v>0</v>
      </c>
      <c r="G56" s="417"/>
      <c r="H56" s="6"/>
    </row>
    <row r="57" spans="1:8" ht="23.1" customHeight="1">
      <c r="A57" s="53" t="s">
        <v>75</v>
      </c>
      <c r="B57" s="73">
        <v>0</v>
      </c>
      <c r="C57" s="69" t="s">
        <v>1</v>
      </c>
      <c r="D57" s="416">
        <f>ฟอร์ม!F57</f>
        <v>0</v>
      </c>
      <c r="E57" s="417"/>
      <c r="F57" s="416">
        <v>0</v>
      </c>
      <c r="G57" s="417"/>
      <c r="H57" s="6"/>
    </row>
    <row r="58" spans="1:8" ht="23.1" customHeight="1">
      <c r="A58" s="53" t="s">
        <v>76</v>
      </c>
      <c r="B58" s="94">
        <v>0</v>
      </c>
      <c r="C58" s="95" t="s">
        <v>1</v>
      </c>
      <c r="D58" s="416">
        <f>ฟอร์ม!F58</f>
        <v>0</v>
      </c>
      <c r="E58" s="417"/>
      <c r="F58" s="416">
        <v>0</v>
      </c>
      <c r="G58" s="417"/>
      <c r="H58" s="6"/>
    </row>
    <row r="59" spans="1:8" ht="23.1" customHeight="1">
      <c r="A59" s="53" t="s">
        <v>77</v>
      </c>
      <c r="B59" s="80">
        <v>21900</v>
      </c>
      <c r="C59" s="69" t="s">
        <v>14</v>
      </c>
      <c r="D59" s="416">
        <f>ฟอร์ม!F59</f>
        <v>0</v>
      </c>
      <c r="E59" s="417"/>
      <c r="F59" s="416">
        <v>0</v>
      </c>
      <c r="G59" s="417"/>
      <c r="H59" s="6"/>
    </row>
    <row r="60" spans="1:8" ht="23.1" customHeight="1">
      <c r="A60" s="53" t="s">
        <v>78</v>
      </c>
      <c r="B60" s="73">
        <v>57600</v>
      </c>
      <c r="C60" s="69" t="s">
        <v>48</v>
      </c>
      <c r="D60" s="76">
        <f>ฟอร์ม!F60</f>
        <v>0</v>
      </c>
      <c r="E60" s="77">
        <f>ฟอร์ม!G60</f>
        <v>0</v>
      </c>
      <c r="F60" s="76">
        <v>0</v>
      </c>
      <c r="G60" s="77">
        <v>0</v>
      </c>
      <c r="H60" s="6"/>
    </row>
    <row r="61" spans="1:8" ht="23.1" customHeight="1">
      <c r="A61" s="53" t="s">
        <v>79</v>
      </c>
      <c r="B61" s="73">
        <v>50000</v>
      </c>
      <c r="C61" s="69" t="s">
        <v>49</v>
      </c>
      <c r="D61" s="416">
        <f>ฟอร์ม!F61</f>
        <v>0</v>
      </c>
      <c r="E61" s="417"/>
      <c r="F61" s="416"/>
      <c r="G61" s="417"/>
      <c r="H61" s="6"/>
    </row>
    <row r="62" spans="1:8" ht="23.1" customHeight="1">
      <c r="A62" s="53" t="s">
        <v>80</v>
      </c>
      <c r="B62" s="73">
        <v>78600</v>
      </c>
      <c r="C62" s="79" t="s">
        <v>49</v>
      </c>
      <c r="D62" s="76">
        <f>ฟอร์ม!F62</f>
        <v>0</v>
      </c>
      <c r="E62" s="77">
        <f>ฟอร์ม!G62</f>
        <v>0</v>
      </c>
      <c r="F62" s="76">
        <v>0</v>
      </c>
      <c r="G62" s="77">
        <v>0</v>
      </c>
      <c r="H62" s="6"/>
    </row>
    <row r="63" spans="1:8" ht="23.1" customHeight="1">
      <c r="A63" s="53" t="s">
        <v>81</v>
      </c>
      <c r="B63" s="73">
        <v>0</v>
      </c>
      <c r="C63" s="79" t="s">
        <v>82</v>
      </c>
      <c r="D63" s="416">
        <f>ฟอร์ม!F63</f>
        <v>11</v>
      </c>
      <c r="E63" s="417"/>
      <c r="F63" s="416">
        <v>11</v>
      </c>
      <c r="G63" s="417"/>
      <c r="H63" s="6"/>
    </row>
    <row r="64" spans="1:8" ht="23.1" customHeight="1">
      <c r="A64" s="53" t="s">
        <v>83</v>
      </c>
      <c r="B64" s="73">
        <v>6000</v>
      </c>
      <c r="C64" s="79" t="s">
        <v>47</v>
      </c>
      <c r="D64" s="416">
        <f>ฟอร์ม!F64</f>
        <v>0</v>
      </c>
      <c r="E64" s="417"/>
      <c r="F64" s="416">
        <v>0</v>
      </c>
      <c r="G64" s="417"/>
      <c r="H64" s="6"/>
    </row>
    <row r="65" spans="1:8" ht="23.1" customHeight="1">
      <c r="A65" s="53" t="s">
        <v>84</v>
      </c>
      <c r="B65" s="73">
        <v>0</v>
      </c>
      <c r="C65" s="69" t="s">
        <v>1</v>
      </c>
      <c r="D65" s="416">
        <f>ฟอร์ม!F65</f>
        <v>0</v>
      </c>
      <c r="E65" s="417"/>
      <c r="F65" s="416">
        <v>0</v>
      </c>
      <c r="G65" s="417"/>
      <c r="H65" s="6"/>
    </row>
    <row r="66" spans="1:8" ht="23.1" customHeight="1">
      <c r="A66" s="53" t="s">
        <v>85</v>
      </c>
      <c r="B66" s="80">
        <v>144820</v>
      </c>
      <c r="C66" s="69" t="s">
        <v>17</v>
      </c>
      <c r="D66" s="416">
        <f>ฟอร์ม!F66</f>
        <v>1</v>
      </c>
      <c r="E66" s="417"/>
      <c r="F66" s="416">
        <v>1</v>
      </c>
      <c r="G66" s="417"/>
      <c r="H66" s="6"/>
    </row>
    <row r="67" spans="1:8" ht="23.1" customHeight="1">
      <c r="A67" s="52" t="s">
        <v>119</v>
      </c>
      <c r="B67" s="68">
        <v>847000</v>
      </c>
      <c r="C67" s="69"/>
      <c r="D67" s="416"/>
      <c r="E67" s="417"/>
      <c r="F67" s="416"/>
      <c r="G67" s="417"/>
      <c r="H67" s="6"/>
    </row>
    <row r="68" spans="1:8" ht="23.1" customHeight="1">
      <c r="A68" s="53" t="s">
        <v>120</v>
      </c>
      <c r="B68" s="73"/>
      <c r="C68" s="69"/>
      <c r="D68" s="416"/>
      <c r="E68" s="417"/>
      <c r="F68" s="416"/>
      <c r="G68" s="417"/>
      <c r="H68" s="6"/>
    </row>
    <row r="69" spans="1:8" ht="23.1" customHeight="1">
      <c r="A69" s="61" t="s">
        <v>52</v>
      </c>
      <c r="B69" s="96"/>
      <c r="C69" s="97"/>
      <c r="D69" s="446"/>
      <c r="E69" s="445"/>
      <c r="F69" s="446"/>
      <c r="G69" s="445"/>
      <c r="H69" s="15"/>
    </row>
    <row r="70" spans="1:8" ht="23.1" customHeight="1">
      <c r="A70" s="53" t="s">
        <v>86</v>
      </c>
      <c r="B70" s="68"/>
      <c r="C70" s="69" t="s">
        <v>87</v>
      </c>
      <c r="D70" s="416">
        <f>ฟอร์ม!F70</f>
        <v>0</v>
      </c>
      <c r="E70" s="417"/>
      <c r="F70" s="416">
        <v>0</v>
      </c>
      <c r="G70" s="417"/>
      <c r="H70" s="6"/>
    </row>
    <row r="71" spans="1:8" ht="23.1" customHeight="1">
      <c r="A71" s="53" t="s">
        <v>88</v>
      </c>
      <c r="B71" s="119"/>
      <c r="C71" s="122"/>
      <c r="D71" s="411"/>
      <c r="E71" s="412"/>
      <c r="F71" s="411"/>
      <c r="G71" s="412"/>
      <c r="H71" s="6"/>
    </row>
    <row r="72" spans="1:8" ht="23.1" customHeight="1">
      <c r="A72" s="62" t="s">
        <v>89</v>
      </c>
      <c r="B72" s="98"/>
      <c r="C72" s="99" t="s">
        <v>42</v>
      </c>
      <c r="D72" s="416">
        <f>ฟอร์ม!F72</f>
        <v>0</v>
      </c>
      <c r="E72" s="417"/>
      <c r="F72" s="416">
        <v>0</v>
      </c>
      <c r="G72" s="417"/>
      <c r="H72" s="6"/>
    </row>
    <row r="73" spans="1:8" ht="23.1" customHeight="1">
      <c r="A73" s="67" t="s">
        <v>90</v>
      </c>
      <c r="B73" s="98"/>
      <c r="C73" s="100" t="s">
        <v>91</v>
      </c>
      <c r="D73" s="416">
        <f>ฟอร์ม!F73</f>
        <v>0</v>
      </c>
      <c r="E73" s="417"/>
      <c r="F73" s="416">
        <v>0</v>
      </c>
      <c r="G73" s="417"/>
      <c r="H73" s="6"/>
    </row>
    <row r="74" spans="1:8" ht="23.1" customHeight="1">
      <c r="A74" s="53" t="s">
        <v>92</v>
      </c>
      <c r="B74" s="98"/>
      <c r="C74" s="100" t="s">
        <v>1</v>
      </c>
      <c r="D74" s="416">
        <f>ฟอร์ม!F74</f>
        <v>0</v>
      </c>
      <c r="E74" s="417"/>
      <c r="F74" s="416">
        <v>0</v>
      </c>
      <c r="G74" s="417"/>
      <c r="H74" s="6"/>
    </row>
    <row r="75" spans="1:8" ht="23.1" customHeight="1">
      <c r="A75" s="53" t="s">
        <v>93</v>
      </c>
      <c r="B75" s="98"/>
      <c r="C75" s="100" t="s">
        <v>1</v>
      </c>
      <c r="D75" s="416">
        <f>ฟอร์ม!F75</f>
        <v>0</v>
      </c>
      <c r="E75" s="417"/>
      <c r="F75" s="416">
        <v>0</v>
      </c>
      <c r="G75" s="417"/>
      <c r="H75" s="6"/>
    </row>
    <row r="76" spans="1:8" ht="23.1" customHeight="1">
      <c r="A76" s="53" t="s">
        <v>94</v>
      </c>
      <c r="B76" s="98"/>
      <c r="C76" s="100" t="s">
        <v>1</v>
      </c>
      <c r="D76" s="416">
        <f>ฟอร์ม!F76</f>
        <v>0</v>
      </c>
      <c r="E76" s="417"/>
      <c r="F76" s="416">
        <v>0</v>
      </c>
      <c r="G76" s="417"/>
      <c r="H76" s="6"/>
    </row>
    <row r="77" spans="1:8" ht="23.1" customHeight="1">
      <c r="A77" s="57" t="s">
        <v>95</v>
      </c>
      <c r="B77" s="98"/>
      <c r="C77" s="79">
        <v>80</v>
      </c>
      <c r="D77" s="416">
        <f>ฟอร์ม!F77</f>
        <v>0</v>
      </c>
      <c r="E77" s="417"/>
      <c r="F77" s="416">
        <v>0</v>
      </c>
      <c r="G77" s="417"/>
      <c r="H77" s="6"/>
    </row>
    <row r="78" spans="1:8">
      <c r="A78" s="63"/>
      <c r="B78" s="101"/>
      <c r="C78" s="102"/>
      <c r="D78" s="418"/>
      <c r="E78" s="419"/>
      <c r="F78" s="418"/>
      <c r="G78" s="419"/>
      <c r="H78" s="7"/>
    </row>
    <row r="79" spans="1:8" ht="23.1" customHeight="1">
      <c r="A79" s="64" t="s">
        <v>121</v>
      </c>
      <c r="B79" s="103"/>
      <c r="C79" s="104"/>
      <c r="D79" s="447"/>
      <c r="E79" s="448"/>
      <c r="F79" s="447"/>
      <c r="G79" s="448"/>
      <c r="H79" s="13"/>
    </row>
    <row r="80" spans="1:8" ht="23.1" customHeight="1">
      <c r="A80" s="65" t="s">
        <v>68</v>
      </c>
      <c r="B80" s="105"/>
      <c r="C80" s="106"/>
      <c r="D80" s="90"/>
      <c r="E80" s="72"/>
      <c r="F80" s="446"/>
      <c r="G80" s="445"/>
      <c r="H80" s="15"/>
    </row>
    <row r="81" spans="1:9" ht="23.1" customHeight="1">
      <c r="A81" s="56" t="s">
        <v>96</v>
      </c>
      <c r="B81" s="123"/>
      <c r="C81" s="124"/>
      <c r="D81" s="411"/>
      <c r="E81" s="412"/>
      <c r="F81" s="411"/>
      <c r="G81" s="412"/>
      <c r="H81" s="6"/>
    </row>
    <row r="82" spans="1:9" ht="23.1" customHeight="1">
      <c r="A82" s="56" t="s">
        <v>97</v>
      </c>
      <c r="B82" s="123"/>
      <c r="C82" s="124"/>
      <c r="D82" s="411"/>
      <c r="E82" s="412"/>
      <c r="F82" s="411"/>
      <c r="G82" s="412"/>
      <c r="H82" s="6"/>
    </row>
    <row r="83" spans="1:9" ht="23.1" customHeight="1">
      <c r="A83" s="56" t="s">
        <v>98</v>
      </c>
      <c r="B83" s="119"/>
      <c r="C83" s="125"/>
      <c r="D83" s="411"/>
      <c r="E83" s="412"/>
      <c r="F83" s="411"/>
      <c r="G83" s="412"/>
      <c r="H83" s="6"/>
    </row>
    <row r="84" spans="1:9" ht="23.1" customHeight="1">
      <c r="A84" s="56" t="s">
        <v>99</v>
      </c>
      <c r="B84" s="119"/>
      <c r="C84" s="125"/>
      <c r="D84" s="411"/>
      <c r="E84" s="412"/>
      <c r="F84" s="411"/>
      <c r="G84" s="412"/>
      <c r="H84" s="6"/>
    </row>
    <row r="85" spans="1:9" ht="23.1" customHeight="1">
      <c r="A85" s="56" t="s">
        <v>100</v>
      </c>
      <c r="B85" s="126"/>
      <c r="C85" s="127"/>
      <c r="D85" s="411"/>
      <c r="E85" s="412"/>
      <c r="F85" s="411"/>
      <c r="G85" s="412"/>
      <c r="H85" s="6"/>
    </row>
    <row r="86" spans="1:9" ht="23.1" hidden="1" customHeight="1">
      <c r="A86" s="9"/>
      <c r="B86" s="68"/>
      <c r="C86" s="69"/>
      <c r="D86" s="74"/>
      <c r="E86" s="75"/>
      <c r="F86" s="74"/>
      <c r="G86" s="75"/>
      <c r="H86" s="6"/>
    </row>
    <row r="87" spans="1:9" ht="23.1" hidden="1" customHeight="1">
      <c r="A87" s="9"/>
      <c r="B87" s="73"/>
      <c r="C87" s="69"/>
      <c r="D87" s="74"/>
      <c r="E87" s="75"/>
      <c r="F87" s="74"/>
      <c r="G87" s="75"/>
      <c r="H87" s="6"/>
    </row>
    <row r="88" spans="1:9" ht="23.1" customHeight="1">
      <c r="A88" s="66" t="s">
        <v>31</v>
      </c>
      <c r="B88" s="89"/>
      <c r="C88" s="71"/>
      <c r="D88" s="446"/>
      <c r="E88" s="445"/>
      <c r="F88" s="446"/>
      <c r="G88" s="445"/>
      <c r="H88" s="15"/>
    </row>
    <row r="89" spans="1:9" ht="23.1" customHeight="1">
      <c r="A89" s="52" t="s">
        <v>122</v>
      </c>
      <c r="B89" s="80"/>
      <c r="C89" s="79"/>
      <c r="D89" s="416"/>
      <c r="E89" s="417"/>
      <c r="F89" s="416"/>
      <c r="G89" s="417"/>
      <c r="H89" s="27" t="s">
        <v>102</v>
      </c>
      <c r="I89" s="28"/>
    </row>
    <row r="90" spans="1:9" ht="23.1" customHeight="1">
      <c r="A90" s="2" t="s">
        <v>32</v>
      </c>
      <c r="B90" s="80"/>
      <c r="C90" s="79"/>
      <c r="D90" s="416"/>
      <c r="E90" s="417"/>
      <c r="F90" s="416"/>
      <c r="G90" s="417"/>
      <c r="H90" s="27" t="s">
        <v>103</v>
      </c>
      <c r="I90" s="28"/>
    </row>
    <row r="91" spans="1:9" ht="23.1" customHeight="1">
      <c r="A91" s="66" t="s">
        <v>52</v>
      </c>
      <c r="B91" s="24"/>
      <c r="C91" s="25"/>
      <c r="D91" s="90"/>
      <c r="E91" s="72"/>
      <c r="F91" s="90"/>
      <c r="G91" s="72"/>
      <c r="H91" s="15"/>
    </row>
    <row r="92" spans="1:9" s="11" customFormat="1" ht="21.75">
      <c r="A92" s="59" t="s">
        <v>101</v>
      </c>
      <c r="B92" s="68"/>
      <c r="C92" s="69" t="s">
        <v>109</v>
      </c>
      <c r="D92" s="76">
        <f>ฟอร์ม!F92</f>
        <v>143</v>
      </c>
      <c r="E92" s="77">
        <f>ฟอร์ม!G92</f>
        <v>58</v>
      </c>
      <c r="F92" s="107">
        <v>143</v>
      </c>
      <c r="G92" s="77">
        <v>58</v>
      </c>
      <c r="H92" s="10"/>
    </row>
    <row r="93" spans="1:9" s="11" customFormat="1" ht="21.75">
      <c r="A93" s="53" t="s">
        <v>113</v>
      </c>
      <c r="B93" s="68"/>
      <c r="C93" s="108"/>
      <c r="D93" s="416">
        <f>ฟอร์ม!F93</f>
        <v>58</v>
      </c>
      <c r="E93" s="417"/>
      <c r="F93" s="416">
        <v>58</v>
      </c>
      <c r="G93" s="417"/>
      <c r="H93" s="10"/>
    </row>
    <row r="94" spans="1:9" s="11" customFormat="1" ht="21.75">
      <c r="A94" s="53" t="s">
        <v>33</v>
      </c>
      <c r="B94" s="68"/>
      <c r="C94" s="69"/>
      <c r="D94" s="416">
        <f>ฟอร์ม!F94</f>
        <v>2</v>
      </c>
      <c r="E94" s="417"/>
      <c r="F94" s="416">
        <v>2</v>
      </c>
      <c r="G94" s="417"/>
      <c r="H94" s="10"/>
    </row>
    <row r="95" spans="1:9">
      <c r="A95" s="53" t="s">
        <v>34</v>
      </c>
      <c r="B95" s="68"/>
      <c r="C95" s="69"/>
      <c r="D95" s="416">
        <f>ฟอร์ม!F95</f>
        <v>20</v>
      </c>
      <c r="E95" s="417"/>
      <c r="F95" s="416">
        <v>20</v>
      </c>
      <c r="G95" s="417"/>
      <c r="H95" s="6"/>
    </row>
    <row r="96" spans="1:9" ht="23.1" customHeight="1">
      <c r="A96" s="53" t="s">
        <v>35</v>
      </c>
      <c r="B96" s="68"/>
      <c r="C96" s="69"/>
      <c r="D96" s="416">
        <f>ฟอร์ม!F96</f>
        <v>40</v>
      </c>
      <c r="E96" s="417"/>
      <c r="F96" s="416">
        <v>40</v>
      </c>
      <c r="G96" s="417"/>
      <c r="H96" s="6"/>
    </row>
    <row r="97" spans="1:8" ht="23.1" customHeight="1">
      <c r="A97" s="53" t="s">
        <v>36</v>
      </c>
      <c r="B97" s="68"/>
      <c r="C97" s="69"/>
      <c r="D97" s="416">
        <f>ฟอร์ม!F97</f>
        <v>1</v>
      </c>
      <c r="E97" s="417"/>
      <c r="F97" s="416">
        <v>1</v>
      </c>
      <c r="G97" s="417"/>
      <c r="H97" s="6"/>
    </row>
    <row r="98" spans="1:8" ht="23.1" customHeight="1">
      <c r="A98" s="53" t="s">
        <v>37</v>
      </c>
      <c r="B98" s="68"/>
      <c r="C98" s="69"/>
      <c r="D98" s="416">
        <f>ฟอร์ม!F98</f>
        <v>34</v>
      </c>
      <c r="E98" s="417"/>
      <c r="F98" s="416">
        <v>34</v>
      </c>
      <c r="G98" s="417"/>
      <c r="H98" s="6"/>
    </row>
    <row r="99" spans="1:8" ht="23.1" customHeight="1">
      <c r="A99" s="53" t="s">
        <v>38</v>
      </c>
      <c r="B99" s="68"/>
      <c r="C99" s="69"/>
      <c r="D99" s="416">
        <f>ฟอร์ม!F99</f>
        <v>48</v>
      </c>
      <c r="E99" s="417"/>
      <c r="F99" s="416">
        <v>48</v>
      </c>
      <c r="G99" s="417"/>
      <c r="H99" s="6"/>
    </row>
    <row r="100" spans="1:8" ht="23.1" customHeight="1">
      <c r="A100" s="53" t="s">
        <v>39</v>
      </c>
      <c r="B100" s="68"/>
      <c r="C100" s="69"/>
      <c r="D100" s="416">
        <f>ฟอร์ม!F100</f>
        <v>70550</v>
      </c>
      <c r="E100" s="417"/>
      <c r="F100" s="416">
        <v>70550</v>
      </c>
      <c r="G100" s="417"/>
      <c r="H100" s="6"/>
    </row>
    <row r="101" spans="1:8" ht="23.1" customHeight="1">
      <c r="A101" s="57" t="s">
        <v>108</v>
      </c>
      <c r="B101" s="57"/>
      <c r="C101" s="91" t="s">
        <v>110</v>
      </c>
      <c r="D101" s="76">
        <f>ฟอร์ม!F101</f>
        <v>143</v>
      </c>
      <c r="E101" s="109">
        <f>ฟอร์ม!G101</f>
        <v>58</v>
      </c>
      <c r="F101" s="57">
        <v>143</v>
      </c>
      <c r="G101" s="77">
        <v>58</v>
      </c>
      <c r="H101" s="6"/>
    </row>
    <row r="102" spans="1:8" ht="23.1" customHeight="1">
      <c r="A102" s="52" t="s">
        <v>123</v>
      </c>
      <c r="B102" s="68"/>
      <c r="C102" s="69"/>
      <c r="D102" s="418"/>
      <c r="E102" s="419"/>
      <c r="F102" s="418"/>
      <c r="G102" s="419"/>
      <c r="H102" s="6"/>
    </row>
    <row r="103" spans="1:8" ht="23.1" customHeight="1">
      <c r="A103" s="66" t="s">
        <v>52</v>
      </c>
      <c r="B103" s="110"/>
      <c r="C103" s="71"/>
      <c r="D103" s="90"/>
      <c r="E103" s="72"/>
      <c r="F103" s="90"/>
      <c r="G103" s="72"/>
      <c r="H103" s="15"/>
    </row>
    <row r="104" spans="1:8" ht="23.1" customHeight="1">
      <c r="A104" s="56" t="s">
        <v>104</v>
      </c>
      <c r="B104" s="80"/>
      <c r="C104" s="4" t="s">
        <v>105</v>
      </c>
      <c r="D104" s="76">
        <f>ฟอร์ม!F104</f>
        <v>200</v>
      </c>
      <c r="E104" s="109">
        <f>ฟอร์ม!G104</f>
        <v>62</v>
      </c>
      <c r="F104" s="59">
        <v>200</v>
      </c>
      <c r="G104" s="77">
        <v>62</v>
      </c>
      <c r="H104" s="6"/>
    </row>
    <row r="105" spans="1:8" ht="12" customHeight="1">
      <c r="A105" s="6"/>
      <c r="B105" s="9"/>
      <c r="C105" s="57"/>
      <c r="D105" s="416"/>
      <c r="E105" s="421"/>
      <c r="F105" s="416"/>
      <c r="G105" s="417"/>
      <c r="H105" s="6"/>
    </row>
    <row r="106" spans="1:8">
      <c r="A106" s="51" t="s">
        <v>112</v>
      </c>
      <c r="B106" s="80"/>
      <c r="C106" s="69"/>
      <c r="D106" s="76">
        <f>ฟอร์ม!F106</f>
        <v>4</v>
      </c>
      <c r="E106" s="109">
        <f>ฟอร์ม!G106</f>
        <v>57</v>
      </c>
      <c r="F106" s="57">
        <v>4</v>
      </c>
      <c r="G106" s="77">
        <v>57</v>
      </c>
      <c r="H106" s="6"/>
    </row>
    <row r="107" spans="1:8" ht="23.1" customHeight="1">
      <c r="A107" s="10" t="s">
        <v>111</v>
      </c>
      <c r="B107" s="57"/>
      <c r="C107" s="78"/>
      <c r="D107" s="416"/>
      <c r="E107" s="417"/>
      <c r="F107" s="416"/>
      <c r="G107" s="417"/>
      <c r="H107" s="6"/>
    </row>
    <row r="108" spans="1:8" ht="23.1" customHeight="1">
      <c r="A108" s="10"/>
      <c r="B108" s="9"/>
      <c r="C108" s="57"/>
      <c r="D108" s="416"/>
      <c r="E108" s="417"/>
      <c r="F108" s="416"/>
      <c r="G108" s="417"/>
      <c r="H108" s="6"/>
    </row>
    <row r="109" spans="1:8" ht="23.1" customHeight="1">
      <c r="A109" s="3"/>
      <c r="B109" s="9"/>
      <c r="C109" s="57"/>
      <c r="D109" s="416"/>
      <c r="E109" s="417"/>
      <c r="F109" s="416"/>
      <c r="G109" s="417"/>
      <c r="H109" s="6"/>
    </row>
    <row r="110" spans="1:8" ht="23.1" customHeight="1">
      <c r="A110" s="12"/>
      <c r="B110" s="80"/>
      <c r="C110" s="69"/>
      <c r="D110" s="416"/>
      <c r="E110" s="417"/>
      <c r="F110" s="416"/>
      <c r="G110" s="417"/>
      <c r="H110" s="6"/>
    </row>
    <row r="111" spans="1:8" ht="23.1" customHeight="1">
      <c r="A111" s="29"/>
      <c r="B111" s="101"/>
      <c r="C111" s="87"/>
      <c r="D111" s="418"/>
      <c r="E111" s="419"/>
      <c r="F111" s="418"/>
      <c r="G111" s="419"/>
      <c r="H111" s="7"/>
    </row>
    <row r="112" spans="1:8" ht="23.1" customHeight="1">
      <c r="A112" s="30"/>
      <c r="B112" s="111"/>
      <c r="C112" s="108"/>
      <c r="D112" s="415"/>
      <c r="E112" s="415"/>
      <c r="F112" s="415"/>
      <c r="G112" s="415"/>
      <c r="H112" s="8"/>
    </row>
    <row r="113" spans="1:8" ht="23.1" customHeight="1">
      <c r="A113" s="30"/>
      <c r="B113" s="112"/>
      <c r="C113" s="108"/>
      <c r="D113" s="415"/>
      <c r="E113" s="415"/>
      <c r="F113" s="415"/>
      <c r="G113" s="415"/>
      <c r="H113" s="8"/>
    </row>
    <row r="114" spans="1:8" ht="22.5" hidden="1" customHeight="1">
      <c r="A114" s="32"/>
      <c r="B114" s="113"/>
      <c r="C114" s="108"/>
      <c r="D114" s="114"/>
      <c r="E114" s="114"/>
      <c r="F114" s="83"/>
      <c r="G114" s="83"/>
      <c r="H114" s="8"/>
    </row>
    <row r="115" spans="1:8" ht="23.1" customHeight="1">
      <c r="A115" s="30"/>
      <c r="B115" s="113"/>
      <c r="C115" s="108"/>
      <c r="D115" s="420"/>
      <c r="E115" s="420"/>
      <c r="F115" s="420"/>
      <c r="G115" s="420"/>
      <c r="H115" s="8"/>
    </row>
    <row r="116" spans="1:8" ht="23.1" customHeight="1">
      <c r="A116" s="30"/>
      <c r="B116" s="113"/>
      <c r="C116" s="108"/>
      <c r="D116" s="415"/>
      <c r="E116" s="415"/>
      <c r="F116" s="415"/>
      <c r="G116" s="415"/>
      <c r="H116" s="8"/>
    </row>
    <row r="117" spans="1:8" ht="23.1" customHeight="1">
      <c r="A117" s="36"/>
      <c r="B117" s="115"/>
      <c r="C117" s="116"/>
      <c r="D117" s="415"/>
      <c r="E117" s="415"/>
      <c r="F117" s="415"/>
      <c r="G117" s="415"/>
      <c r="H117" s="8"/>
    </row>
    <row r="118" spans="1:8" ht="23.1" customHeight="1">
      <c r="A118" s="37"/>
      <c r="B118" s="115"/>
      <c r="C118" s="116"/>
      <c r="D118" s="415"/>
      <c r="E118" s="415"/>
      <c r="F118" s="415"/>
      <c r="G118" s="415"/>
      <c r="H118" s="8"/>
    </row>
    <row r="119" spans="1:8">
      <c r="A119" s="30"/>
      <c r="B119" s="33"/>
      <c r="C119" s="35"/>
      <c r="D119" s="413"/>
      <c r="E119" s="413"/>
      <c r="F119" s="413"/>
      <c r="G119" s="413"/>
      <c r="H119" s="8"/>
    </row>
    <row r="120" spans="1:8" ht="19.5" customHeight="1">
      <c r="A120" s="30"/>
      <c r="B120" s="33"/>
      <c r="C120" s="31"/>
      <c r="D120" s="413"/>
      <c r="E120" s="413"/>
      <c r="F120" s="413"/>
      <c r="G120" s="413"/>
      <c r="H120" s="8"/>
    </row>
    <row r="121" spans="1:8" ht="23.25" customHeight="1">
      <c r="A121" s="38"/>
      <c r="B121" s="39"/>
      <c r="C121" s="40"/>
      <c r="D121" s="413"/>
      <c r="E121" s="413"/>
      <c r="F121" s="414"/>
      <c r="G121" s="414"/>
      <c r="H121" s="41"/>
    </row>
    <row r="122" spans="1:8" ht="23.1" customHeight="1">
      <c r="A122" s="30"/>
      <c r="B122" s="50"/>
      <c r="C122" s="31"/>
      <c r="D122" s="14"/>
      <c r="E122" s="14"/>
      <c r="F122" s="14"/>
      <c r="G122" s="14"/>
      <c r="H122" s="8"/>
    </row>
    <row r="123" spans="1:8">
      <c r="A123" s="30"/>
      <c r="B123" s="42"/>
      <c r="C123" s="35"/>
      <c r="D123" s="43"/>
      <c r="E123" s="44"/>
      <c r="F123" s="43"/>
      <c r="G123" s="44"/>
      <c r="H123" s="8"/>
    </row>
    <row r="124" spans="1:8" ht="21" customHeight="1">
      <c r="A124" s="37"/>
      <c r="B124" s="45"/>
      <c r="C124" s="46"/>
      <c r="D124" s="43"/>
      <c r="E124" s="44"/>
      <c r="F124" s="43"/>
      <c r="G124" s="44"/>
      <c r="H124" s="8"/>
    </row>
    <row r="125" spans="1:8" ht="23.1" customHeight="1">
      <c r="A125" s="8"/>
      <c r="B125" s="34"/>
      <c r="C125" s="8"/>
      <c r="D125" s="43"/>
      <c r="E125" s="44"/>
      <c r="F125" s="8"/>
      <c r="G125" s="8"/>
      <c r="H125" s="8"/>
    </row>
    <row r="126" spans="1:8" ht="24.95" customHeight="1">
      <c r="A126" s="8"/>
      <c r="B126" s="34"/>
      <c r="C126" s="8"/>
      <c r="D126" s="8"/>
      <c r="E126" s="8"/>
      <c r="F126" s="8"/>
      <c r="G126" s="8"/>
      <c r="H126" s="8"/>
    </row>
    <row r="127" spans="1:8" ht="24.95" customHeight="1">
      <c r="A127" s="8"/>
      <c r="B127" s="34"/>
      <c r="C127" s="8"/>
      <c r="D127" s="8"/>
      <c r="E127" s="8"/>
      <c r="F127" s="8"/>
      <c r="G127" s="8"/>
      <c r="H127" s="8"/>
    </row>
    <row r="128" spans="1:8" ht="24.95" customHeight="1">
      <c r="A128" s="8"/>
      <c r="B128" s="34"/>
      <c r="C128" s="8"/>
      <c r="D128" s="8"/>
      <c r="E128" s="8"/>
      <c r="F128" s="8"/>
      <c r="G128" s="8"/>
      <c r="H128" s="8"/>
    </row>
    <row r="129" spans="1:8" ht="24.95" customHeight="1">
      <c r="A129" s="8"/>
      <c r="B129" s="34"/>
      <c r="C129" s="8"/>
      <c r="D129" s="8"/>
      <c r="E129" s="8"/>
      <c r="F129" s="8"/>
      <c r="G129" s="8"/>
      <c r="H129" s="8"/>
    </row>
    <row r="130" spans="1:8" ht="24.95" customHeight="1">
      <c r="A130" s="8"/>
      <c r="B130" s="34"/>
      <c r="C130" s="8"/>
      <c r="D130" s="8"/>
      <c r="E130" s="8"/>
      <c r="F130" s="8"/>
      <c r="G130" s="8"/>
      <c r="H130" s="8"/>
    </row>
    <row r="131" spans="1:8" ht="24.95" customHeight="1">
      <c r="A131" s="8"/>
      <c r="B131" s="10"/>
      <c r="C131" s="8"/>
      <c r="D131" s="8"/>
      <c r="E131" s="8"/>
      <c r="F131" s="8"/>
      <c r="G131" s="8"/>
      <c r="H131" s="8"/>
    </row>
    <row r="132" spans="1:8" ht="24.95" customHeight="1">
      <c r="A132" s="8"/>
      <c r="B132" s="6"/>
      <c r="C132" s="8"/>
      <c r="D132" s="8"/>
      <c r="E132" s="8"/>
      <c r="F132" s="8"/>
      <c r="G132" s="8"/>
      <c r="H132" s="8"/>
    </row>
    <row r="133" spans="1:8" ht="24.95" customHeight="1">
      <c r="B133" s="6"/>
    </row>
    <row r="134" spans="1:8" ht="24.95" customHeight="1">
      <c r="B134" s="6"/>
    </row>
    <row r="135" spans="1:8" ht="24.95" customHeight="1">
      <c r="B135" s="6"/>
    </row>
    <row r="136" spans="1:8">
      <c r="B136" s="6"/>
    </row>
    <row r="137" spans="1:8">
      <c r="B137" s="6"/>
    </row>
    <row r="138" spans="1:8">
      <c r="B138" s="6"/>
    </row>
    <row r="139" spans="1:8">
      <c r="B139" s="6"/>
    </row>
    <row r="140" spans="1:8">
      <c r="B140" s="6"/>
    </row>
    <row r="141" spans="1:8">
      <c r="B141" s="6"/>
    </row>
    <row r="142" spans="1:8">
      <c r="B142" s="6"/>
    </row>
    <row r="143" spans="1:8">
      <c r="B143" s="6"/>
    </row>
    <row r="144" spans="1:8">
      <c r="B144" s="6"/>
    </row>
    <row r="145" spans="2:5">
      <c r="B145" s="6"/>
    </row>
    <row r="146" spans="2:5">
      <c r="B146" s="6"/>
    </row>
    <row r="147" spans="2:5">
      <c r="B147" s="6"/>
    </row>
    <row r="148" spans="2:5">
      <c r="B148" s="6"/>
    </row>
    <row r="149" spans="2:5">
      <c r="B149" s="6"/>
    </row>
    <row r="150" spans="2:5">
      <c r="B150" s="6"/>
    </row>
    <row r="151" spans="2:5">
      <c r="B151" s="6"/>
      <c r="C151" s="8"/>
      <c r="D151" s="8"/>
    </row>
    <row r="152" spans="2:5">
      <c r="B152" s="6"/>
      <c r="C152" s="8"/>
      <c r="D152" s="8"/>
      <c r="E152" s="8"/>
    </row>
    <row r="153" spans="2:5">
      <c r="B153" s="6"/>
      <c r="C153" s="8"/>
      <c r="D153" s="8"/>
      <c r="E153" s="8"/>
    </row>
    <row r="154" spans="2:5">
      <c r="B154" s="6"/>
      <c r="C154" s="8"/>
      <c r="D154" s="8"/>
      <c r="E154" s="8"/>
    </row>
    <row r="155" spans="2:5">
      <c r="B155" s="6"/>
      <c r="C155" s="8"/>
      <c r="D155" s="8"/>
      <c r="E155" s="8"/>
    </row>
    <row r="156" spans="2:5">
      <c r="B156" s="6"/>
      <c r="C156" s="8"/>
      <c r="D156" s="8"/>
      <c r="E156" s="8"/>
    </row>
    <row r="157" spans="2:5">
      <c r="B157" s="6"/>
      <c r="C157" s="8"/>
      <c r="D157" s="8"/>
      <c r="E157" s="8"/>
    </row>
    <row r="158" spans="2:5">
      <c r="B158" s="6"/>
      <c r="C158" s="8"/>
      <c r="D158" s="8"/>
      <c r="E158" s="8"/>
    </row>
    <row r="159" spans="2:5">
      <c r="B159" s="6"/>
      <c r="C159" s="8"/>
      <c r="D159" s="8"/>
      <c r="E159" s="8"/>
    </row>
    <row r="160" spans="2:5">
      <c r="B160" s="7"/>
      <c r="C160" s="8"/>
      <c r="D160" s="8"/>
      <c r="E160" s="8"/>
    </row>
    <row r="161" spans="3:4">
      <c r="C161" s="8"/>
      <c r="D161" s="8"/>
    </row>
    <row r="162" spans="3:4">
      <c r="C162" s="8"/>
      <c r="D162" s="8"/>
    </row>
  </sheetData>
  <mergeCells count="208">
    <mergeCell ref="D88:E88"/>
    <mergeCell ref="F35:G35"/>
    <mergeCell ref="F26:G26"/>
    <mergeCell ref="F28:G28"/>
    <mergeCell ref="F29:G29"/>
    <mergeCell ref="F30:G30"/>
    <mergeCell ref="D53:E53"/>
    <mergeCell ref="F43:G43"/>
    <mergeCell ref="F38:G38"/>
    <mergeCell ref="D36:E36"/>
    <mergeCell ref="F36:G36"/>
    <mergeCell ref="F75:G75"/>
    <mergeCell ref="D65:E65"/>
    <mergeCell ref="F31:G31"/>
    <mergeCell ref="D63:E63"/>
    <mergeCell ref="F63:G63"/>
    <mergeCell ref="D51:E51"/>
    <mergeCell ref="D67:E67"/>
    <mergeCell ref="D55:E55"/>
    <mergeCell ref="D56:E56"/>
    <mergeCell ref="D64:E64"/>
    <mergeCell ref="D61:E61"/>
    <mergeCell ref="F51:G51"/>
    <mergeCell ref="F65:G65"/>
    <mergeCell ref="F32:G32"/>
    <mergeCell ref="F34:G34"/>
    <mergeCell ref="F33:G33"/>
    <mergeCell ref="F48:G48"/>
    <mergeCell ref="F49:G49"/>
    <mergeCell ref="F37:G37"/>
    <mergeCell ref="F42:G42"/>
    <mergeCell ref="A1:H1"/>
    <mergeCell ref="D22:E22"/>
    <mergeCell ref="D21:E21"/>
    <mergeCell ref="D20:E20"/>
    <mergeCell ref="D19:E19"/>
    <mergeCell ref="F19:G19"/>
    <mergeCell ref="F20:G20"/>
    <mergeCell ref="F13:G13"/>
    <mergeCell ref="F14:G14"/>
    <mergeCell ref="H5:H6"/>
    <mergeCell ref="D10:E10"/>
    <mergeCell ref="F9:G9"/>
    <mergeCell ref="F10:G10"/>
    <mergeCell ref="F12:G12"/>
    <mergeCell ref="F15:G15"/>
    <mergeCell ref="F39:G39"/>
    <mergeCell ref="F40:G40"/>
    <mergeCell ref="D82:E82"/>
    <mergeCell ref="D79:E79"/>
    <mergeCell ref="D78:E78"/>
    <mergeCell ref="D74:E74"/>
    <mergeCell ref="D75:E75"/>
    <mergeCell ref="D68:E68"/>
    <mergeCell ref="F66:G66"/>
    <mergeCell ref="F52:G52"/>
    <mergeCell ref="F54:G54"/>
    <mergeCell ref="D81:E81"/>
    <mergeCell ref="F53:G53"/>
    <mergeCell ref="F88:G88"/>
    <mergeCell ref="F81:G81"/>
    <mergeCell ref="F71:G71"/>
    <mergeCell ref="F72:G72"/>
    <mergeCell ref="F77:G77"/>
    <mergeCell ref="F80:G80"/>
    <mergeCell ref="F73:G73"/>
    <mergeCell ref="F76:G76"/>
    <mergeCell ref="F79:G79"/>
    <mergeCell ref="F82:G82"/>
    <mergeCell ref="F85:G85"/>
    <mergeCell ref="F83:G83"/>
    <mergeCell ref="F84:G84"/>
    <mergeCell ref="F78:G78"/>
    <mergeCell ref="F74:G74"/>
    <mergeCell ref="F45:G45"/>
    <mergeCell ref="F46:G46"/>
    <mergeCell ref="F47:G47"/>
    <mergeCell ref="F44:G44"/>
    <mergeCell ref="F41:G41"/>
    <mergeCell ref="D42:E42"/>
    <mergeCell ref="D44:E44"/>
    <mergeCell ref="F70:G70"/>
    <mergeCell ref="F59:G59"/>
    <mergeCell ref="F68:G68"/>
    <mergeCell ref="D66:E66"/>
    <mergeCell ref="F50:G50"/>
    <mergeCell ref="F64:G64"/>
    <mergeCell ref="F55:G55"/>
    <mergeCell ref="F56:G56"/>
    <mergeCell ref="F57:G57"/>
    <mergeCell ref="F61:G61"/>
    <mergeCell ref="F58:G58"/>
    <mergeCell ref="F69:G69"/>
    <mergeCell ref="F67:G67"/>
    <mergeCell ref="D84:E84"/>
    <mergeCell ref="D85:E85"/>
    <mergeCell ref="D31:E31"/>
    <mergeCell ref="D32:E32"/>
    <mergeCell ref="D28:E28"/>
    <mergeCell ref="D34:E34"/>
    <mergeCell ref="D33:E33"/>
    <mergeCell ref="D52:E52"/>
    <mergeCell ref="D54:E54"/>
    <mergeCell ref="D49:E49"/>
    <mergeCell ref="D50:E50"/>
    <mergeCell ref="D45:E45"/>
    <mergeCell ref="D30:E30"/>
    <mergeCell ref="D43:E43"/>
    <mergeCell ref="D39:E39"/>
    <mergeCell ref="D40:E40"/>
    <mergeCell ref="D41:E41"/>
    <mergeCell ref="D38:E38"/>
    <mergeCell ref="D46:E46"/>
    <mergeCell ref="D48:E48"/>
    <mergeCell ref="D57:E57"/>
    <mergeCell ref="D69:E69"/>
    <mergeCell ref="D58:E58"/>
    <mergeCell ref="D59:E59"/>
    <mergeCell ref="F27:G27"/>
    <mergeCell ref="F25:G25"/>
    <mergeCell ref="F17:G17"/>
    <mergeCell ref="F21:G21"/>
    <mergeCell ref="F22:G22"/>
    <mergeCell ref="A2:H2"/>
    <mergeCell ref="A3:H3"/>
    <mergeCell ref="A4:A6"/>
    <mergeCell ref="B5:B6"/>
    <mergeCell ref="C5:C6"/>
    <mergeCell ref="D5:E6"/>
    <mergeCell ref="F5:G6"/>
    <mergeCell ref="B4:H4"/>
    <mergeCell ref="D9:E9"/>
    <mergeCell ref="D11:E11"/>
    <mergeCell ref="D24:E24"/>
    <mergeCell ref="D23:E23"/>
    <mergeCell ref="F24:G24"/>
    <mergeCell ref="F23:G23"/>
    <mergeCell ref="D29:E29"/>
    <mergeCell ref="D12:E12"/>
    <mergeCell ref="D15:E15"/>
    <mergeCell ref="D13:E13"/>
    <mergeCell ref="D14:E14"/>
    <mergeCell ref="D27:E27"/>
    <mergeCell ref="D17:E17"/>
    <mergeCell ref="D25:E25"/>
    <mergeCell ref="D109:E109"/>
    <mergeCell ref="D93:E93"/>
    <mergeCell ref="D107:E107"/>
    <mergeCell ref="D98:E98"/>
    <mergeCell ref="D100:E100"/>
    <mergeCell ref="D99:E99"/>
    <mergeCell ref="D26:E26"/>
    <mergeCell ref="D70:E70"/>
    <mergeCell ref="D71:E71"/>
    <mergeCell ref="D72:E72"/>
    <mergeCell ref="D77:E77"/>
    <mergeCell ref="D73:E73"/>
    <mergeCell ref="D76:E76"/>
    <mergeCell ref="D47:E47"/>
    <mergeCell ref="D35:E35"/>
    <mergeCell ref="D37:E37"/>
    <mergeCell ref="D115:E115"/>
    <mergeCell ref="F112:G112"/>
    <mergeCell ref="D90:E90"/>
    <mergeCell ref="D113:E113"/>
    <mergeCell ref="D110:E110"/>
    <mergeCell ref="D96:E96"/>
    <mergeCell ref="F93:G93"/>
    <mergeCell ref="F107:G107"/>
    <mergeCell ref="D102:E102"/>
    <mergeCell ref="F108:G108"/>
    <mergeCell ref="D108:E108"/>
    <mergeCell ref="D111:E111"/>
    <mergeCell ref="D112:E112"/>
    <mergeCell ref="F115:G115"/>
    <mergeCell ref="F109:G109"/>
    <mergeCell ref="D94:E94"/>
    <mergeCell ref="F94:G94"/>
    <mergeCell ref="D95:E95"/>
    <mergeCell ref="F95:G95"/>
    <mergeCell ref="F102:G102"/>
    <mergeCell ref="D105:E105"/>
    <mergeCell ref="F105:G105"/>
    <mergeCell ref="D97:E97"/>
    <mergeCell ref="D83:E83"/>
    <mergeCell ref="D121:E121"/>
    <mergeCell ref="F121:G121"/>
    <mergeCell ref="D116:E116"/>
    <mergeCell ref="F116:G116"/>
    <mergeCell ref="D119:E119"/>
    <mergeCell ref="D118:E118"/>
    <mergeCell ref="D120:E120"/>
    <mergeCell ref="F117:G117"/>
    <mergeCell ref="F118:G118"/>
    <mergeCell ref="F120:G120"/>
    <mergeCell ref="F119:G119"/>
    <mergeCell ref="F100:G100"/>
    <mergeCell ref="D89:E89"/>
    <mergeCell ref="F90:G90"/>
    <mergeCell ref="F89:G89"/>
    <mergeCell ref="F113:G113"/>
    <mergeCell ref="F110:G110"/>
    <mergeCell ref="F111:G111"/>
    <mergeCell ref="D117:E117"/>
    <mergeCell ref="F96:G96"/>
    <mergeCell ref="F97:G97"/>
    <mergeCell ref="F98:G98"/>
    <mergeCell ref="F99:G99"/>
  </mergeCells>
  <phoneticPr fontId="9" type="noConversion"/>
  <pageMargins left="0.27559055118110237" right="0.19685039370078741" top="0.19685039370078741" bottom="0.2" header="0.19685039370078741" footer="0.19685039370078741"/>
  <pageSetup scale="85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 enableFormatConditionsCalculation="0">
    <tabColor indexed="11"/>
  </sheetPr>
  <dimension ref="A1:I150"/>
  <sheetViews>
    <sheetView view="pageBreakPreview" topLeftCell="A25" workbookViewId="0">
      <selection activeCell="D3" sqref="D1:E65536"/>
    </sheetView>
  </sheetViews>
  <sheetFormatPr defaultRowHeight="23.25"/>
  <cols>
    <col min="1" max="1" width="63" style="1" customWidth="1"/>
    <col min="2" max="2" width="10" style="1" customWidth="1"/>
    <col min="3" max="3" width="13" style="1" customWidth="1"/>
    <col min="4" max="4" width="6" style="1" customWidth="1"/>
    <col min="5" max="5" width="6.42578125" style="1" bestFit="1" customWidth="1"/>
    <col min="6" max="7" width="5.42578125" style="1" customWidth="1"/>
    <col min="8" max="8" width="9.7109375" style="1" customWidth="1"/>
    <col min="9" max="16384" width="9.140625" style="1"/>
  </cols>
  <sheetData>
    <row r="1" spans="1:8" s="9" customFormat="1" ht="21.75" customHeight="1">
      <c r="A1" s="248"/>
      <c r="B1" s="427" t="s">
        <v>12</v>
      </c>
      <c r="C1" s="429" t="s">
        <v>13</v>
      </c>
      <c r="D1" s="470" t="s">
        <v>233</v>
      </c>
      <c r="E1" s="471"/>
      <c r="F1" s="435">
        <v>19511</v>
      </c>
      <c r="G1" s="436"/>
      <c r="H1" s="449" t="s">
        <v>0</v>
      </c>
    </row>
    <row r="2" spans="1:8" s="9" customFormat="1" ht="20.25" customHeight="1">
      <c r="A2" s="249"/>
      <c r="B2" s="428"/>
      <c r="C2" s="430"/>
      <c r="D2" s="472"/>
      <c r="E2" s="473"/>
      <c r="F2" s="437"/>
      <c r="G2" s="438"/>
      <c r="H2" s="450"/>
    </row>
    <row r="3" spans="1:8" s="9" customFormat="1" ht="24.95" customHeight="1">
      <c r="A3" s="128" t="s">
        <v>21</v>
      </c>
      <c r="B3" s="129">
        <v>2283360</v>
      </c>
      <c r="C3" s="131"/>
      <c r="D3" s="132"/>
      <c r="E3" s="133"/>
      <c r="F3" s="132"/>
      <c r="G3" s="133"/>
      <c r="H3" s="134"/>
    </row>
    <row r="4" spans="1:8" s="9" customFormat="1" ht="24.95" customHeight="1">
      <c r="A4" s="135" t="s">
        <v>159</v>
      </c>
      <c r="B4" s="136">
        <v>1275210</v>
      </c>
      <c r="C4" s="137"/>
      <c r="D4" s="138"/>
      <c r="E4" s="139"/>
      <c r="F4" s="138"/>
      <c r="G4" s="139"/>
      <c r="H4" s="140"/>
    </row>
    <row r="5" spans="1:8" ht="24.95" customHeight="1">
      <c r="A5" s="141" t="s">
        <v>160</v>
      </c>
      <c r="B5" s="142">
        <v>1275210</v>
      </c>
      <c r="C5" s="143"/>
      <c r="D5" s="451"/>
      <c r="E5" s="452"/>
      <c r="F5" s="451"/>
      <c r="G5" s="452"/>
      <c r="H5" s="144"/>
    </row>
    <row r="6" spans="1:8" ht="24.95" customHeight="1">
      <c r="A6" s="141" t="s">
        <v>161</v>
      </c>
      <c r="B6" s="142">
        <v>830770</v>
      </c>
      <c r="C6" s="145"/>
      <c r="D6" s="451"/>
      <c r="E6" s="452"/>
      <c r="F6" s="451"/>
      <c r="G6" s="452"/>
      <c r="H6" s="144"/>
    </row>
    <row r="7" spans="1:8" ht="24.95" customHeight="1">
      <c r="A7" s="146" t="s">
        <v>52</v>
      </c>
      <c r="B7" s="147"/>
      <c r="C7" s="148"/>
      <c r="D7" s="458"/>
      <c r="E7" s="454"/>
      <c r="F7" s="138"/>
      <c r="G7" s="139"/>
      <c r="H7" s="150"/>
    </row>
    <row r="8" spans="1:8" ht="24.95" customHeight="1">
      <c r="A8" s="151" t="s">
        <v>189</v>
      </c>
      <c r="B8" s="152"/>
      <c r="C8" s="145" t="s">
        <v>162</v>
      </c>
      <c r="D8" s="451">
        <f>ตค52!F8+พย52!F8+ธค52!F8+มค53!F8+กพ53!F8+มีค53!F8+เมย53!F8+พค53!F8+มิย53!F8</f>
        <v>1688</v>
      </c>
      <c r="E8" s="452"/>
      <c r="F8" s="451">
        <v>46</v>
      </c>
      <c r="G8" s="452"/>
      <c r="H8" s="235"/>
    </row>
    <row r="9" spans="1:8" ht="24.95" customHeight="1">
      <c r="A9" s="153" t="s">
        <v>223</v>
      </c>
      <c r="B9" s="152"/>
      <c r="C9" s="154" t="s">
        <v>125</v>
      </c>
      <c r="D9" s="451">
        <f>ตค52!F9+พย52!F9+ธค52!F9+มค53!F9+กพ53!F9+มีค53!F9+เมย53!F9+พค53!F9+มิย53!F9</f>
        <v>2204</v>
      </c>
      <c r="E9" s="452"/>
      <c r="F9" s="451">
        <v>220</v>
      </c>
      <c r="G9" s="452"/>
      <c r="H9" s="235"/>
    </row>
    <row r="10" spans="1:8" ht="24.95" customHeight="1">
      <c r="A10" s="155" t="s">
        <v>116</v>
      </c>
      <c r="B10" s="152"/>
      <c r="C10" s="145" t="s">
        <v>125</v>
      </c>
      <c r="D10" s="451">
        <f>ตค52!F10+พย52!F10+ธค52!F10+มค53!F10+กพ53!F10+มีค53!F10+เมย53!F10+พค53!F10+มิย53!F10</f>
        <v>3278</v>
      </c>
      <c r="E10" s="452"/>
      <c r="F10" s="451">
        <v>369</v>
      </c>
      <c r="G10" s="452"/>
      <c r="H10" s="235"/>
    </row>
    <row r="11" spans="1:8" ht="24.95" customHeight="1">
      <c r="A11" s="153" t="s">
        <v>23</v>
      </c>
      <c r="B11" s="152"/>
      <c r="C11" s="145" t="s">
        <v>125</v>
      </c>
      <c r="D11" s="451">
        <f>ตค52!F11+พย52!F11+ธค52!F11+มค53!F11+กพ53!F11+มีค53!F11+เมย53!F11+พค53!F11+มิย53!F11</f>
        <v>2417</v>
      </c>
      <c r="E11" s="452"/>
      <c r="F11" s="451">
        <v>282</v>
      </c>
      <c r="G11" s="452"/>
      <c r="H11" s="235"/>
    </row>
    <row r="12" spans="1:8" ht="24.95" customHeight="1">
      <c r="A12" s="156" t="s">
        <v>128</v>
      </c>
      <c r="B12" s="144"/>
      <c r="C12" s="157" t="s">
        <v>124</v>
      </c>
      <c r="D12" s="158">
        <f>ตค52!D12+พย52!F12+ธค52!F12+มค53!F12+กพ53!F12+มีค53!F12+เมย53!F12+พค53!F12+มิย53!F12</f>
        <v>8841</v>
      </c>
      <c r="E12" s="159">
        <f>ตค52!E12+พย52!G12+ธค52!G12+มค53!G12+กพ53!G12+มีค53!G12+เมย53!G12+พค53!G12+มิย53!G12</f>
        <v>10811</v>
      </c>
      <c r="F12" s="158">
        <v>745</v>
      </c>
      <c r="G12" s="159">
        <v>1089</v>
      </c>
      <c r="H12" s="235"/>
    </row>
    <row r="13" spans="1:8" ht="24.95" customHeight="1">
      <c r="A13" s="143" t="s">
        <v>29</v>
      </c>
      <c r="B13" s="152">
        <v>251900</v>
      </c>
      <c r="C13" s="145" t="s">
        <v>163</v>
      </c>
      <c r="D13" s="451">
        <f>ตค52!F13+พย52!F13+ธค52!F13+มค53!F13+กพ53!F13+มีค53!F13+เมย53!F13+พค53!F13+มิย53!F13</f>
        <v>458</v>
      </c>
      <c r="E13" s="452"/>
      <c r="F13" s="451">
        <v>43</v>
      </c>
      <c r="G13" s="452"/>
      <c r="H13" s="235"/>
    </row>
    <row r="14" spans="1:8" ht="24.95" customHeight="1">
      <c r="A14" s="160" t="s">
        <v>51</v>
      </c>
      <c r="B14" s="161"/>
      <c r="C14" s="162"/>
      <c r="D14" s="453"/>
      <c r="E14" s="454"/>
      <c r="F14" s="453"/>
      <c r="G14" s="454"/>
      <c r="H14" s="236"/>
    </row>
    <row r="15" spans="1:8" ht="24.95" customHeight="1">
      <c r="A15" s="143" t="s">
        <v>132</v>
      </c>
      <c r="B15" s="163">
        <v>9400</v>
      </c>
      <c r="C15" s="145" t="s">
        <v>15</v>
      </c>
      <c r="D15" s="451">
        <f>ตค52!F15+พย52!F15+ธค52!F15+มค53!F15+กพ53!F15+มีค53!F15+เมย53!F15+พค53!F15+มิย53!F15</f>
        <v>178</v>
      </c>
      <c r="E15" s="452"/>
      <c r="F15" s="451">
        <v>61</v>
      </c>
      <c r="G15" s="452"/>
      <c r="H15" s="235"/>
    </row>
    <row r="16" spans="1:8" ht="24.95" customHeight="1">
      <c r="A16" s="164" t="s">
        <v>133</v>
      </c>
      <c r="B16" s="161"/>
      <c r="C16" s="148"/>
      <c r="D16" s="453"/>
      <c r="E16" s="454"/>
      <c r="F16" s="453"/>
      <c r="G16" s="454"/>
      <c r="H16" s="236"/>
    </row>
    <row r="17" spans="1:8" ht="24.95" customHeight="1">
      <c r="A17" s="164" t="s">
        <v>134</v>
      </c>
      <c r="B17" s="152">
        <v>13500</v>
      </c>
      <c r="C17" s="145" t="s">
        <v>15</v>
      </c>
      <c r="D17" s="451">
        <f>ตค52!F17+พย52!F17+ธค52!F17+มค53!F17+กพ53!F17+มีค53!F17+เมย53!F17+พค53!F17+มิย53!F17</f>
        <v>181</v>
      </c>
      <c r="E17" s="452"/>
      <c r="F17" s="451">
        <v>60</v>
      </c>
      <c r="G17" s="452"/>
      <c r="H17" s="235"/>
    </row>
    <row r="18" spans="1:8" ht="24.95" customHeight="1">
      <c r="A18" s="143" t="s">
        <v>135</v>
      </c>
      <c r="B18" s="152">
        <v>2800</v>
      </c>
      <c r="C18" s="165" t="s">
        <v>41</v>
      </c>
      <c r="D18" s="451">
        <f>ตค52!F18+พย52!F18+ธค52!F18+มค53!F18+กพ53!F18+มีค53!F18+เมย53!F18+พค53!F18+มิย53!F18</f>
        <v>33</v>
      </c>
      <c r="E18" s="452"/>
      <c r="F18" s="451">
        <v>0</v>
      </c>
      <c r="G18" s="452"/>
      <c r="H18" s="235"/>
    </row>
    <row r="19" spans="1:8" ht="24.95" customHeight="1">
      <c r="A19" s="143" t="s">
        <v>136</v>
      </c>
      <c r="B19" s="152">
        <v>15000</v>
      </c>
      <c r="C19" s="165" t="s">
        <v>15</v>
      </c>
      <c r="D19" s="451">
        <f>ตค52!F19+พย52!F19+ธค52!F19+มค53!F19+กพ53!F19+มีค53!F19+เมย53!F19+พค53!F19+มิย53!F19</f>
        <v>242</v>
      </c>
      <c r="E19" s="452"/>
      <c r="F19" s="451">
        <v>0</v>
      </c>
      <c r="G19" s="452"/>
      <c r="H19" s="235"/>
    </row>
    <row r="20" spans="1:8" ht="24.95" customHeight="1">
      <c r="A20" s="143" t="s">
        <v>129</v>
      </c>
      <c r="B20" s="161"/>
      <c r="C20" s="162"/>
      <c r="D20" s="130"/>
      <c r="E20" s="149"/>
      <c r="F20" s="130"/>
      <c r="G20" s="149"/>
      <c r="H20" s="236"/>
    </row>
    <row r="21" spans="1:8" ht="24.95" customHeight="1">
      <c r="A21" s="143" t="s">
        <v>137</v>
      </c>
      <c r="B21" s="152">
        <v>22000</v>
      </c>
      <c r="C21" s="165" t="s">
        <v>42</v>
      </c>
      <c r="D21" s="451">
        <f>ตค52!F21+พย52!F21+ธค52!F21+มค53!F21+กพ53!F21+มีค53!F21+เมย53!F21+พค53!F21+มิย53!F21</f>
        <v>112</v>
      </c>
      <c r="E21" s="452"/>
      <c r="F21" s="451">
        <v>0</v>
      </c>
      <c r="G21" s="452"/>
      <c r="H21" s="235"/>
    </row>
    <row r="22" spans="1:8" ht="24.95" customHeight="1">
      <c r="A22" s="143" t="s">
        <v>138</v>
      </c>
      <c r="B22" s="152">
        <v>95280</v>
      </c>
      <c r="C22" s="165" t="s">
        <v>17</v>
      </c>
      <c r="D22" s="451">
        <f>ตค52!F22+พย52!F22+ธค52!F22+มค53!F22+กพ53!F22+มีค53!F22+เมย53!F22+พค53!F22+มิย53!F22</f>
        <v>1</v>
      </c>
      <c r="E22" s="452"/>
      <c r="F22" s="451">
        <v>0</v>
      </c>
      <c r="G22" s="452"/>
      <c r="H22" s="235"/>
    </row>
    <row r="23" spans="1:8" ht="24.95" customHeight="1">
      <c r="A23" s="143" t="s">
        <v>139</v>
      </c>
      <c r="B23" s="152">
        <v>140400</v>
      </c>
      <c r="C23" s="154" t="s">
        <v>14</v>
      </c>
      <c r="D23" s="453"/>
      <c r="E23" s="454"/>
      <c r="F23" s="453"/>
      <c r="G23" s="454"/>
      <c r="H23" s="236"/>
    </row>
    <row r="24" spans="1:8" ht="24.95" customHeight="1">
      <c r="A24" s="143" t="s">
        <v>2</v>
      </c>
      <c r="B24" s="152"/>
      <c r="C24" s="145" t="s">
        <v>14</v>
      </c>
      <c r="D24" s="451">
        <f>ตค52!F24+พย52!F24+ธค52!F24+มค53!F24+กพ53!F24+มีค53!F24+เมย53!F24+พค53!F24+มิย53!F24</f>
        <v>1245</v>
      </c>
      <c r="E24" s="452"/>
      <c r="F24" s="451">
        <v>155</v>
      </c>
      <c r="G24" s="452"/>
      <c r="H24" s="235"/>
    </row>
    <row r="25" spans="1:8" ht="24.95" customHeight="1">
      <c r="A25" s="164" t="s">
        <v>3</v>
      </c>
      <c r="B25" s="152"/>
      <c r="C25" s="145"/>
      <c r="D25" s="451">
        <f>ตค52!F25+พย52!F25+ธค52!F25+มค53!F25+กพ53!F25+มีค53!F25+เมย53!F25+พค53!F25+มิย53!F25</f>
        <v>359</v>
      </c>
      <c r="E25" s="452"/>
      <c r="F25" s="451">
        <f>F26+F27</f>
        <v>73</v>
      </c>
      <c r="G25" s="452"/>
      <c r="H25" s="235"/>
    </row>
    <row r="26" spans="1:8" ht="24.95" customHeight="1">
      <c r="A26" s="143" t="s">
        <v>4</v>
      </c>
      <c r="B26" s="152"/>
      <c r="C26" s="145"/>
      <c r="D26" s="451">
        <f>ตค52!F26+พย52!F26+ธค52!F26+มค53!F26+กพ53!F26+มีค53!F26+เมย53!F26+พค53!F26+มิย53!F26</f>
        <v>335</v>
      </c>
      <c r="E26" s="452"/>
      <c r="F26" s="451">
        <v>73</v>
      </c>
      <c r="G26" s="452"/>
      <c r="H26" s="235"/>
    </row>
    <row r="27" spans="1:8" ht="24.95" customHeight="1">
      <c r="A27" s="143" t="s">
        <v>5</v>
      </c>
      <c r="B27" s="152"/>
      <c r="C27" s="145"/>
      <c r="D27" s="451">
        <f>ตค52!F27+พย52!F27+ธค52!F27+มค53!F27+กพ53!F27+มีค53!F27+เมย53!F27+พค53!F27+มิย53!F27</f>
        <v>24</v>
      </c>
      <c r="E27" s="452"/>
      <c r="F27" s="451">
        <v>0</v>
      </c>
      <c r="G27" s="452"/>
      <c r="H27" s="235"/>
    </row>
    <row r="28" spans="1:8" ht="24.95" customHeight="1">
      <c r="A28" s="143" t="s">
        <v>6</v>
      </c>
      <c r="B28" s="152"/>
      <c r="C28" s="145"/>
      <c r="D28" s="451">
        <f>ตค52!F28+พย52!F28+ธค52!F28+มค53!F28+กพ53!F28+มีค53!F28+เมย53!F28+พค53!F28+มิย53!F28</f>
        <v>5</v>
      </c>
      <c r="E28" s="452"/>
      <c r="F28" s="451">
        <f>F29+F30</f>
        <v>0</v>
      </c>
      <c r="G28" s="452"/>
      <c r="H28" s="235"/>
    </row>
    <row r="29" spans="1:8" ht="24.95" customHeight="1">
      <c r="A29" s="143" t="s">
        <v>7</v>
      </c>
      <c r="B29" s="152"/>
      <c r="C29" s="145"/>
      <c r="D29" s="451">
        <f>ตค52!F29+พย52!F29+ธค52!F29+มค53!F29+กพ53!F29+มีค53!F29+เมย53!F29+พค53!F29+มิย53!F29</f>
        <v>1</v>
      </c>
      <c r="E29" s="452"/>
      <c r="F29" s="451">
        <v>0</v>
      </c>
      <c r="G29" s="452"/>
      <c r="H29" s="235"/>
    </row>
    <row r="30" spans="1:8" ht="24.95" customHeight="1">
      <c r="A30" s="143" t="s">
        <v>8</v>
      </c>
      <c r="B30" s="166"/>
      <c r="C30" s="167"/>
      <c r="D30" s="451">
        <f>ตค52!F30+พย52!F30+ธค52!F30+มค53!F30+กพ53!F30+มีค53!F30+เมย53!F30+พค53!F30+มิย53!F30</f>
        <v>4</v>
      </c>
      <c r="E30" s="452"/>
      <c r="F30" s="451">
        <v>0</v>
      </c>
      <c r="G30" s="463"/>
      <c r="H30" s="235"/>
    </row>
    <row r="31" spans="1:8" ht="24.95" customHeight="1">
      <c r="A31" s="169" t="s">
        <v>9</v>
      </c>
      <c r="B31" s="170"/>
      <c r="C31" s="170"/>
      <c r="D31" s="451">
        <f>ตค52!F31+พย52!F31+ธค52!F31+มค53!F31+กพ53!F31+มีค53!F31+เมย53!F31+พค53!F31+มิย53!F31</f>
        <v>551</v>
      </c>
      <c r="E31" s="452"/>
      <c r="F31" s="451">
        <v>72</v>
      </c>
      <c r="G31" s="463"/>
      <c r="H31" s="235"/>
    </row>
    <row r="32" spans="1:8" ht="24.95" customHeight="1">
      <c r="A32" s="143" t="s">
        <v>55</v>
      </c>
      <c r="B32" s="152">
        <v>94900</v>
      </c>
      <c r="C32" s="171" t="s">
        <v>164</v>
      </c>
      <c r="D32" s="451">
        <f>ตค52!F32+พย52!F32+ธค52!F32+มค53!F32+กพ53!F32+มีค53!F32+เมย53!F32+พค53!F32+มิย53!F32</f>
        <v>1632</v>
      </c>
      <c r="E32" s="452"/>
      <c r="F32" s="451">
        <v>1</v>
      </c>
      <c r="G32" s="452"/>
      <c r="H32" s="235"/>
    </row>
    <row r="33" spans="1:8" ht="24.95" customHeight="1">
      <c r="A33" s="143" t="s">
        <v>56</v>
      </c>
      <c r="B33" s="161"/>
      <c r="C33" s="172"/>
      <c r="D33" s="453"/>
      <c r="E33" s="454"/>
      <c r="F33" s="453"/>
      <c r="G33" s="454"/>
      <c r="H33" s="236"/>
    </row>
    <row r="34" spans="1:8" ht="24.95" customHeight="1">
      <c r="A34" s="173" t="s">
        <v>141</v>
      </c>
      <c r="B34" s="161"/>
      <c r="C34" s="172"/>
      <c r="D34" s="130"/>
      <c r="E34" s="149"/>
      <c r="F34" s="130"/>
      <c r="G34" s="149"/>
      <c r="H34" s="236"/>
    </row>
    <row r="35" spans="1:8" ht="35.25" customHeight="1">
      <c r="A35" s="219"/>
      <c r="B35" s="220"/>
      <c r="C35" s="221"/>
      <c r="D35" s="222"/>
      <c r="E35" s="223"/>
      <c r="F35" s="222"/>
      <c r="G35" s="223"/>
      <c r="H35" s="237"/>
    </row>
    <row r="36" spans="1:8" ht="24.95" customHeight="1">
      <c r="A36" s="215" t="s">
        <v>140</v>
      </c>
      <c r="B36" s="216">
        <v>444440</v>
      </c>
      <c r="C36" s="217"/>
      <c r="D36" s="464"/>
      <c r="E36" s="465"/>
      <c r="F36" s="464"/>
      <c r="G36" s="465"/>
      <c r="H36" s="238"/>
    </row>
    <row r="37" spans="1:8" ht="24.95" customHeight="1">
      <c r="A37" s="137" t="s">
        <v>52</v>
      </c>
      <c r="B37" s="161"/>
      <c r="C37" s="148"/>
      <c r="D37" s="453"/>
      <c r="E37" s="454"/>
      <c r="F37" s="453"/>
      <c r="G37" s="454"/>
      <c r="H37" s="236"/>
    </row>
    <row r="38" spans="1:8" ht="24.95" customHeight="1">
      <c r="A38" s="212" t="s">
        <v>173</v>
      </c>
      <c r="B38" s="174"/>
      <c r="C38" s="183" t="s">
        <v>70</v>
      </c>
      <c r="D38" s="451">
        <f>ตค52!F38+พย52!F38+ธค52!F38+มค53!F38+กพ53!F38+มีค53!F38+เมย53!F38+พค53!F38+มิย53!F38</f>
        <v>4113</v>
      </c>
      <c r="E38" s="452"/>
      <c r="F38" s="459">
        <v>387</v>
      </c>
      <c r="G38" s="460"/>
      <c r="H38" s="239"/>
    </row>
    <row r="39" spans="1:8" ht="24.95" customHeight="1">
      <c r="A39" s="178" t="s">
        <v>174</v>
      </c>
      <c r="B39" s="179">
        <v>179400</v>
      </c>
      <c r="C39" s="180" t="s">
        <v>70</v>
      </c>
      <c r="D39" s="451">
        <f>ตค52!F39+พย52!F39+ธค52!F39+มค53!F39+กพ53!F39+มีค53!F39+เมย53!F39+พค53!F39+มิย53!F39</f>
        <v>4834</v>
      </c>
      <c r="E39" s="452"/>
      <c r="F39" s="451">
        <v>354</v>
      </c>
      <c r="G39" s="452"/>
      <c r="H39" s="235"/>
    </row>
    <row r="40" spans="1:8" ht="24.95" customHeight="1">
      <c r="A40" s="178" t="s">
        <v>175</v>
      </c>
      <c r="B40" s="179">
        <v>40500</v>
      </c>
      <c r="C40" s="180" t="s">
        <v>162</v>
      </c>
      <c r="D40" s="451">
        <f>ตค52!F40+พย52!F40+ธค52!F40+มค53!F40+กพ53!F40+มีค53!F40+เมย53!F40+พค53!F40+มิย53!F40</f>
        <v>1046</v>
      </c>
      <c r="E40" s="452"/>
      <c r="F40" s="451">
        <v>0</v>
      </c>
      <c r="G40" s="452"/>
      <c r="H40" s="235"/>
    </row>
    <row r="41" spans="1:8" ht="24.95" customHeight="1">
      <c r="A41" s="178" t="s">
        <v>176</v>
      </c>
      <c r="B41" s="181"/>
      <c r="C41" s="182"/>
      <c r="D41" s="453"/>
      <c r="E41" s="454"/>
      <c r="F41" s="453"/>
      <c r="G41" s="454"/>
      <c r="H41" s="236"/>
    </row>
    <row r="42" spans="1:8" ht="24.95" customHeight="1">
      <c r="A42" s="178" t="s">
        <v>177</v>
      </c>
      <c r="B42" s="179">
        <v>30400</v>
      </c>
      <c r="C42" s="180" t="s">
        <v>219</v>
      </c>
      <c r="D42" s="451">
        <f>ตค52!F42+พย52!F42+ธค52!F42+มค53!F42+กพ53!F42+มีค53!F42+เมย53!F42+พค53!F42+มิย53!F42</f>
        <v>65</v>
      </c>
      <c r="E42" s="452"/>
      <c r="F42" s="451">
        <v>65</v>
      </c>
      <c r="G42" s="452"/>
      <c r="H42" s="235"/>
    </row>
    <row r="43" spans="1:8" ht="24.95" customHeight="1">
      <c r="A43" s="178" t="s">
        <v>178</v>
      </c>
      <c r="B43" s="181"/>
      <c r="C43" s="182"/>
      <c r="D43" s="130"/>
      <c r="E43" s="149"/>
      <c r="F43" s="130"/>
      <c r="G43" s="149"/>
      <c r="H43" s="236"/>
    </row>
    <row r="44" spans="1:8" ht="24.95" customHeight="1">
      <c r="A44" s="143" t="s">
        <v>179</v>
      </c>
      <c r="B44" s="152">
        <v>5000</v>
      </c>
      <c r="C44" s="145" t="s">
        <v>47</v>
      </c>
      <c r="D44" s="451">
        <f>ตค52!F44+พย52!F44+ธค52!F44+มค53!F44+กพ53!F44+มีค53!F44+เมย53!F44+พค53!F44+มิย53!F44</f>
        <v>1</v>
      </c>
      <c r="E44" s="452"/>
      <c r="F44" s="451">
        <v>0</v>
      </c>
      <c r="G44" s="452"/>
      <c r="H44" s="235"/>
    </row>
    <row r="45" spans="1:8" ht="24.95" customHeight="1">
      <c r="A45" s="143" t="s">
        <v>180</v>
      </c>
      <c r="B45" s="161"/>
      <c r="C45" s="148"/>
      <c r="D45" s="130"/>
      <c r="E45" s="149"/>
      <c r="F45" s="130"/>
      <c r="G45" s="149"/>
      <c r="H45" s="236"/>
    </row>
    <row r="46" spans="1:8" ht="24.95" customHeight="1">
      <c r="A46" s="143" t="s">
        <v>181</v>
      </c>
      <c r="B46" s="174">
        <v>11200</v>
      </c>
      <c r="C46" s="183" t="s">
        <v>165</v>
      </c>
      <c r="D46" s="451">
        <f>ตค52!F46+พย52!F46+ธค52!F46+มค53!F46+กพ53!F46+มีค53!F46+เมย53!F46+พค53!F46+มิย53!F46</f>
        <v>91</v>
      </c>
      <c r="E46" s="452"/>
      <c r="F46" s="451">
        <v>0</v>
      </c>
      <c r="G46" s="452"/>
      <c r="H46" s="239"/>
    </row>
    <row r="47" spans="1:8" ht="24.95" customHeight="1">
      <c r="A47" s="143" t="s">
        <v>182</v>
      </c>
      <c r="B47" s="174"/>
      <c r="C47" s="183"/>
      <c r="D47" s="175"/>
      <c r="E47" s="176"/>
      <c r="F47" s="175"/>
      <c r="G47" s="176"/>
      <c r="H47" s="239"/>
    </row>
    <row r="48" spans="1:8" ht="24.95" customHeight="1">
      <c r="A48" s="143" t="s">
        <v>183</v>
      </c>
      <c r="B48" s="163">
        <v>17600</v>
      </c>
      <c r="C48" s="145" t="s">
        <v>166</v>
      </c>
      <c r="D48" s="451">
        <f>ตค52!F48+พย52!F48+ธค52!F48+มค53!F48+กพ53!F48+มีค53!F48+เมย53!F48+พค53!F48+มิย53!F48</f>
        <v>347</v>
      </c>
      <c r="E48" s="452"/>
      <c r="F48" s="451">
        <v>0</v>
      </c>
      <c r="G48" s="452"/>
      <c r="H48" s="239"/>
    </row>
    <row r="49" spans="1:8" ht="24.95" customHeight="1">
      <c r="A49" s="143" t="s">
        <v>184</v>
      </c>
      <c r="B49" s="152">
        <v>29600</v>
      </c>
      <c r="C49" s="145" t="s">
        <v>167</v>
      </c>
      <c r="D49" s="158">
        <f>ตค52!D49+พย52!F49+ธค52!F49+มค53!F49+กพ53!F49+มีค53!F49+เมย53!F49+พค53!F49+มิย53!F49</f>
        <v>0</v>
      </c>
      <c r="E49" s="159">
        <f>ตค52!E49+พย52!G49+ธค52!G49+มค53!G49+กพ53!G49+มีค53!G49+เมย53!G49+พค53!G49+มิย53!G49</f>
        <v>0</v>
      </c>
      <c r="F49" s="158">
        <v>0</v>
      </c>
      <c r="G49" s="159">
        <v>0</v>
      </c>
      <c r="H49" s="239"/>
    </row>
    <row r="50" spans="1:8" ht="24.95" customHeight="1">
      <c r="A50" s="143" t="s">
        <v>185</v>
      </c>
      <c r="B50" s="152">
        <v>6400</v>
      </c>
      <c r="C50" s="165" t="s">
        <v>169</v>
      </c>
      <c r="D50" s="158">
        <f>ตค52!D50+พย52!F50+ธค52!F50+มค53!F50+กพ53!F50+มีค53!F50+เมย53!F50+พค53!F50+มิย53!F50</f>
        <v>2</v>
      </c>
      <c r="E50" s="159">
        <f>ตค52!E50+พย52!G50+ธค52!G50+มค53!G50+กพ53!G50+มีค53!G50+เมย53!G50+พค53!G50+มิย53!G50</f>
        <v>41</v>
      </c>
      <c r="F50" s="158">
        <v>0</v>
      </c>
      <c r="G50" s="159">
        <v>0</v>
      </c>
      <c r="H50" s="239"/>
    </row>
    <row r="51" spans="1:8" ht="24.95" customHeight="1">
      <c r="A51" s="143" t="s">
        <v>186</v>
      </c>
      <c r="B51" s="174">
        <v>0</v>
      </c>
      <c r="C51" s="183" t="s">
        <v>42</v>
      </c>
      <c r="D51" s="451">
        <f>ตค52!F51+พย52!F51+ธค52!F51+มค53!F51+กพ53!F51+มีค53!F51+เมย53!F51+พค53!F51+มิย53!F51</f>
        <v>86</v>
      </c>
      <c r="E51" s="452"/>
      <c r="F51" s="459">
        <v>1</v>
      </c>
      <c r="G51" s="460"/>
      <c r="H51" s="239"/>
    </row>
    <row r="52" spans="1:8" ht="24.95" customHeight="1">
      <c r="A52" s="143" t="s">
        <v>187</v>
      </c>
      <c r="B52" s="152">
        <v>140400</v>
      </c>
      <c r="C52" s="145" t="s">
        <v>17</v>
      </c>
      <c r="D52" s="451">
        <f>ตค52!F52+พย52!F52+ธค52!F52+มค53!F52+กพ53!F52+มีค53!F52+เมย53!F52+พค53!F52+มิย53!F52</f>
        <v>1</v>
      </c>
      <c r="E52" s="452"/>
      <c r="F52" s="459">
        <v>0</v>
      </c>
      <c r="G52" s="460"/>
      <c r="H52" s="235"/>
    </row>
    <row r="53" spans="1:8" ht="24.95" customHeight="1">
      <c r="A53" s="143" t="s">
        <v>188</v>
      </c>
      <c r="B53" s="161"/>
      <c r="C53" s="162"/>
      <c r="D53" s="453"/>
      <c r="E53" s="454"/>
      <c r="F53" s="453"/>
      <c r="G53" s="454"/>
      <c r="H53" s="236"/>
    </row>
    <row r="54" spans="1:8" ht="24.95" customHeight="1">
      <c r="A54" s="141" t="s">
        <v>142</v>
      </c>
      <c r="B54" s="142"/>
      <c r="C54" s="145"/>
      <c r="D54" s="451"/>
      <c r="E54" s="452"/>
      <c r="F54" s="451"/>
      <c r="G54" s="452"/>
      <c r="H54" s="235"/>
    </row>
    <row r="55" spans="1:8" ht="24.95" customHeight="1">
      <c r="A55" s="184" t="s">
        <v>52</v>
      </c>
      <c r="B55" s="185"/>
      <c r="C55" s="186"/>
      <c r="D55" s="453"/>
      <c r="E55" s="454"/>
      <c r="F55" s="453"/>
      <c r="G55" s="454"/>
      <c r="H55" s="236"/>
    </row>
    <row r="56" spans="1:8" ht="24.95" customHeight="1">
      <c r="A56" s="143" t="s">
        <v>190</v>
      </c>
      <c r="B56" s="136"/>
      <c r="C56" s="148"/>
      <c r="D56" s="453"/>
      <c r="E56" s="454"/>
      <c r="F56" s="453"/>
      <c r="G56" s="454"/>
      <c r="H56" s="236"/>
    </row>
    <row r="57" spans="1:8" ht="24.95" customHeight="1">
      <c r="A57" s="143" t="s">
        <v>191</v>
      </c>
      <c r="B57" s="174"/>
      <c r="C57" s="183" t="s">
        <v>42</v>
      </c>
      <c r="D57" s="451">
        <f>ตค52!F57+พย52!F57+ธค52!F57+มค53!F57+กพ53!F57+มีค53!F57+เมย53!F57+พค53!F57+มิย53!F57</f>
        <v>123</v>
      </c>
      <c r="E57" s="452"/>
      <c r="F57" s="459">
        <v>0</v>
      </c>
      <c r="G57" s="460"/>
      <c r="H57" s="239"/>
    </row>
    <row r="58" spans="1:8" ht="24.95" customHeight="1">
      <c r="A58" s="187" t="s">
        <v>192</v>
      </c>
      <c r="B58" s="188"/>
      <c r="C58" s="214"/>
      <c r="D58" s="453"/>
      <c r="E58" s="454"/>
      <c r="F58" s="453"/>
      <c r="G58" s="454"/>
      <c r="H58" s="236"/>
    </row>
    <row r="59" spans="1:8" s="9" customFormat="1" ht="24.95" customHeight="1">
      <c r="A59" s="135" t="s">
        <v>22</v>
      </c>
      <c r="B59" s="136">
        <v>1008150</v>
      </c>
      <c r="C59" s="137"/>
      <c r="D59" s="138"/>
      <c r="E59" s="139"/>
      <c r="F59" s="138"/>
      <c r="G59" s="139"/>
      <c r="H59" s="240"/>
    </row>
    <row r="60" spans="1:8" ht="24.95" customHeight="1">
      <c r="A60" s="141" t="s">
        <v>143</v>
      </c>
      <c r="B60" s="142">
        <v>750350</v>
      </c>
      <c r="C60" s="143"/>
      <c r="D60" s="451"/>
      <c r="E60" s="452"/>
      <c r="F60" s="451"/>
      <c r="G60" s="452"/>
      <c r="H60" s="235"/>
    </row>
    <row r="61" spans="1:8" ht="24.95" customHeight="1">
      <c r="A61" s="141" t="s">
        <v>144</v>
      </c>
      <c r="B61" s="142">
        <v>134100</v>
      </c>
      <c r="C61" s="145"/>
      <c r="D61" s="451"/>
      <c r="E61" s="452"/>
      <c r="F61" s="451"/>
      <c r="G61" s="452"/>
      <c r="H61" s="235"/>
    </row>
    <row r="62" spans="1:8" ht="24.95" customHeight="1">
      <c r="A62" s="143" t="s">
        <v>145</v>
      </c>
      <c r="B62" s="152"/>
      <c r="C62" s="145"/>
      <c r="D62" s="451"/>
      <c r="E62" s="452"/>
      <c r="F62" s="451"/>
      <c r="G62" s="452"/>
      <c r="H62" s="235"/>
    </row>
    <row r="63" spans="1:8" ht="24.95" customHeight="1">
      <c r="A63" s="184" t="s">
        <v>52</v>
      </c>
      <c r="B63" s="185"/>
      <c r="C63" s="186"/>
      <c r="D63" s="453"/>
      <c r="E63" s="454"/>
      <c r="F63" s="453"/>
      <c r="G63" s="454"/>
      <c r="H63" s="236"/>
    </row>
    <row r="64" spans="1:8" ht="24.95" customHeight="1">
      <c r="A64" s="143" t="s">
        <v>193</v>
      </c>
      <c r="B64" s="152">
        <v>7700</v>
      </c>
      <c r="C64" s="145" t="s">
        <v>168</v>
      </c>
      <c r="D64" s="451">
        <f>ตค52!F64+พย52!F64+ธค52!F64+มค53!F64+กพ53!F64+มีค53!F64+เมย53!F64+พค53!F64+มิย53!F64</f>
        <v>16</v>
      </c>
      <c r="E64" s="452"/>
      <c r="F64" s="451">
        <v>0</v>
      </c>
      <c r="G64" s="452"/>
      <c r="H64" s="235"/>
    </row>
    <row r="65" spans="1:9" ht="24.95" customHeight="1">
      <c r="A65" s="143" t="s">
        <v>194</v>
      </c>
      <c r="B65" s="152">
        <v>95280</v>
      </c>
      <c r="C65" s="145" t="s">
        <v>17</v>
      </c>
      <c r="D65" s="451">
        <f>ตค52!F65+พย52!F65+ธค52!F65+มค53!F65+กพ53!F65+มีค53!F65+เมย53!F65+พค53!F65+มิย53!F65</f>
        <v>1</v>
      </c>
      <c r="E65" s="452"/>
      <c r="F65" s="451">
        <v>0</v>
      </c>
      <c r="G65" s="452"/>
      <c r="H65" s="235"/>
    </row>
    <row r="66" spans="1:9" ht="24.95" customHeight="1">
      <c r="A66" s="143" t="s">
        <v>220</v>
      </c>
      <c r="B66" s="188"/>
      <c r="C66" s="189"/>
      <c r="D66" s="453"/>
      <c r="E66" s="454"/>
      <c r="F66" s="453"/>
      <c r="G66" s="454"/>
      <c r="H66" s="236"/>
    </row>
    <row r="67" spans="1:9" ht="24.95" customHeight="1">
      <c r="A67" s="143" t="s">
        <v>195</v>
      </c>
      <c r="B67" s="190">
        <v>47000</v>
      </c>
      <c r="C67" s="191" t="s">
        <v>169</v>
      </c>
      <c r="D67" s="158">
        <f>ตค52!D67+พย52!F67+ธค52!F67+มค53!F67+กพ53!F67+มีค53!F67+เมย53!F67+พค53!F67+มิย53!F67</f>
        <v>2</v>
      </c>
      <c r="E67" s="159">
        <f>ตค52!E67+พย52!G67+ธค52!G67+มค53!G67+กพ53!G67+มีค53!G67+เมย53!G67+พค53!G67+มิย53!G67</f>
        <v>44</v>
      </c>
      <c r="F67" s="158">
        <v>1</v>
      </c>
      <c r="G67" s="159">
        <v>21</v>
      </c>
      <c r="H67" s="235"/>
    </row>
    <row r="68" spans="1:9" ht="24.95" customHeight="1">
      <c r="A68" s="192" t="s">
        <v>146</v>
      </c>
      <c r="B68" s="193"/>
      <c r="C68" s="165"/>
      <c r="D68" s="451"/>
      <c r="E68" s="452"/>
      <c r="F68" s="451"/>
      <c r="G68" s="452"/>
      <c r="H68" s="235"/>
    </row>
    <row r="69" spans="1:9" ht="24.95" customHeight="1">
      <c r="A69" s="194" t="s">
        <v>52</v>
      </c>
      <c r="B69" s="195"/>
      <c r="C69" s="196"/>
      <c r="D69" s="130"/>
      <c r="E69" s="149"/>
      <c r="F69" s="453"/>
      <c r="G69" s="454"/>
      <c r="H69" s="236"/>
    </row>
    <row r="70" spans="1:9" ht="24.95" customHeight="1">
      <c r="A70" s="169" t="s">
        <v>196</v>
      </c>
      <c r="B70" s="161"/>
      <c r="C70" s="213"/>
      <c r="D70" s="453"/>
      <c r="E70" s="454"/>
      <c r="F70" s="453"/>
      <c r="G70" s="454"/>
      <c r="H70" s="241"/>
    </row>
    <row r="71" spans="1:9" ht="24.95" customHeight="1">
      <c r="A71" s="169" t="s">
        <v>197</v>
      </c>
      <c r="B71" s="161"/>
      <c r="C71" s="213"/>
      <c r="D71" s="453"/>
      <c r="E71" s="454"/>
      <c r="F71" s="453"/>
      <c r="G71" s="454"/>
      <c r="H71" s="241"/>
    </row>
    <row r="72" spans="1:9" ht="24.95" customHeight="1">
      <c r="A72" s="229" t="s">
        <v>198</v>
      </c>
      <c r="B72" s="230"/>
      <c r="C72" s="231" t="s">
        <v>125</v>
      </c>
      <c r="D72" s="461">
        <f>ตค52!F72+พย52!F72+ธค52!F72+มค53!F72+กพ53!F72+มีค53!F72+เมย53!F72+พค53!F72+มิย53!F72</f>
        <v>31</v>
      </c>
      <c r="E72" s="462"/>
      <c r="F72" s="461">
        <v>4</v>
      </c>
      <c r="G72" s="462"/>
      <c r="H72" s="242"/>
    </row>
    <row r="73" spans="1:9" ht="24.95" customHeight="1">
      <c r="A73" s="225" t="s">
        <v>199</v>
      </c>
      <c r="B73" s="226"/>
      <c r="C73" s="227"/>
      <c r="D73" s="456"/>
      <c r="E73" s="457"/>
      <c r="F73" s="456"/>
      <c r="G73" s="457"/>
      <c r="H73" s="243"/>
    </row>
    <row r="74" spans="1:9" ht="24.95" customHeight="1">
      <c r="A74" s="169" t="s">
        <v>202</v>
      </c>
      <c r="B74" s="188"/>
      <c r="C74" s="196"/>
      <c r="D74" s="453"/>
      <c r="E74" s="454"/>
      <c r="F74" s="453"/>
      <c r="G74" s="454"/>
      <c r="H74" s="236"/>
    </row>
    <row r="75" spans="1:9" ht="24.95" customHeight="1">
      <c r="A75" s="169" t="s">
        <v>200</v>
      </c>
      <c r="B75" s="161"/>
      <c r="C75" s="213"/>
      <c r="D75" s="453"/>
      <c r="E75" s="454"/>
      <c r="F75" s="453"/>
      <c r="G75" s="454"/>
      <c r="H75" s="236"/>
    </row>
    <row r="76" spans="1:9" ht="24.95" customHeight="1">
      <c r="A76" s="169" t="s">
        <v>203</v>
      </c>
      <c r="B76" s="161"/>
      <c r="C76" s="213"/>
      <c r="D76" s="130"/>
      <c r="E76" s="149"/>
      <c r="F76" s="130"/>
      <c r="G76" s="149"/>
      <c r="H76" s="236"/>
    </row>
    <row r="77" spans="1:9" ht="24.95" customHeight="1">
      <c r="A77" s="169" t="s">
        <v>201</v>
      </c>
      <c r="B77" s="161"/>
      <c r="C77" s="213"/>
      <c r="D77" s="130"/>
      <c r="E77" s="149"/>
      <c r="F77" s="130"/>
      <c r="G77" s="149"/>
      <c r="H77" s="236"/>
    </row>
    <row r="78" spans="1:9" ht="24.95" customHeight="1">
      <c r="A78" s="169" t="s">
        <v>204</v>
      </c>
      <c r="B78" s="161"/>
      <c r="C78" s="213"/>
      <c r="D78" s="130"/>
      <c r="E78" s="149"/>
      <c r="F78" s="130"/>
      <c r="G78" s="149"/>
      <c r="H78" s="236"/>
    </row>
    <row r="79" spans="1:9" ht="24.95" customHeight="1">
      <c r="A79" s="169" t="s">
        <v>205</v>
      </c>
      <c r="B79" s="161"/>
      <c r="C79" s="213"/>
      <c r="D79" s="453"/>
      <c r="E79" s="454"/>
      <c r="F79" s="453"/>
      <c r="G79" s="454"/>
      <c r="H79" s="236"/>
    </row>
    <row r="80" spans="1:9" ht="24.95" customHeight="1">
      <c r="A80" s="141" t="s">
        <v>147</v>
      </c>
      <c r="B80" s="247">
        <v>616250</v>
      </c>
      <c r="C80" s="165"/>
      <c r="D80" s="451"/>
      <c r="E80" s="452"/>
      <c r="F80" s="451"/>
      <c r="G80" s="452"/>
      <c r="H80" s="244"/>
      <c r="I80" s="28"/>
    </row>
    <row r="81" spans="1:9" ht="24.95" customHeight="1">
      <c r="A81" s="169" t="s">
        <v>148</v>
      </c>
      <c r="B81" s="163"/>
      <c r="C81" s="165"/>
      <c r="D81" s="451"/>
      <c r="E81" s="452"/>
      <c r="F81" s="451"/>
      <c r="G81" s="452"/>
      <c r="H81" s="244"/>
      <c r="I81" s="28"/>
    </row>
    <row r="82" spans="1:9" ht="24.95" customHeight="1">
      <c r="A82" s="199" t="s">
        <v>52</v>
      </c>
      <c r="B82" s="161">
        <v>582500</v>
      </c>
      <c r="C82" s="137"/>
      <c r="D82" s="130"/>
      <c r="E82" s="149"/>
      <c r="F82" s="130"/>
      <c r="G82" s="149"/>
      <c r="H82" s="236"/>
    </row>
    <row r="83" spans="1:9" s="11" customFormat="1" ht="24.95" customHeight="1">
      <c r="A83" s="156" t="s">
        <v>206</v>
      </c>
      <c r="B83" s="152">
        <v>5200</v>
      </c>
      <c r="C83" s="145" t="s">
        <v>170</v>
      </c>
      <c r="D83" s="451">
        <f>ตค52!F83+พย52!F83+ธค52!F83+มค53!F83+กพ53!F83+มีค53!F83+เมย53!F83+พค53!F83+มิย53!F83</f>
        <v>3553</v>
      </c>
      <c r="E83" s="452"/>
      <c r="F83" s="451">
        <v>246</v>
      </c>
      <c r="G83" s="452"/>
      <c r="H83" s="245"/>
    </row>
    <row r="84" spans="1:9" s="11" customFormat="1" ht="24.95" customHeight="1">
      <c r="A84" s="143" t="s">
        <v>207</v>
      </c>
      <c r="B84" s="136"/>
      <c r="C84" s="200"/>
      <c r="D84" s="453"/>
      <c r="E84" s="454"/>
      <c r="F84" s="453"/>
      <c r="G84" s="454"/>
      <c r="H84" s="241"/>
    </row>
    <row r="85" spans="1:9" s="11" customFormat="1" ht="24.95" customHeight="1">
      <c r="A85" s="143" t="s">
        <v>208</v>
      </c>
      <c r="B85" s="152">
        <v>8250</v>
      </c>
      <c r="C85" s="145" t="s">
        <v>42</v>
      </c>
      <c r="D85" s="451">
        <f>ตค52!F85+พย52!F85+ธค52!F85+มค53!F85+กพ53!F85+มีค53!F85+เมย53!F85+พค53!F85+มิย53!F85</f>
        <v>99</v>
      </c>
      <c r="E85" s="452"/>
      <c r="F85" s="451">
        <v>4</v>
      </c>
      <c r="G85" s="452"/>
      <c r="H85" s="245"/>
    </row>
    <row r="86" spans="1:9" ht="24.95" customHeight="1">
      <c r="A86" s="143" t="s">
        <v>209</v>
      </c>
      <c r="B86" s="152">
        <v>25500</v>
      </c>
      <c r="C86" s="145" t="s">
        <v>91</v>
      </c>
      <c r="D86" s="451">
        <f>ตค52!F86+พย52!F86+ธค52!F86+มค53!F86+กพ53!F86+มีค53!F86+เมย53!F86+พค53!F86+มิย53!F86</f>
        <v>304</v>
      </c>
      <c r="E86" s="452"/>
      <c r="F86" s="451">
        <v>0</v>
      </c>
      <c r="G86" s="452"/>
      <c r="H86" s="235"/>
    </row>
    <row r="87" spans="1:9" ht="24.95" customHeight="1">
      <c r="A87" s="143" t="s">
        <v>210</v>
      </c>
      <c r="B87" s="136"/>
      <c r="C87" s="148"/>
      <c r="D87" s="453"/>
      <c r="E87" s="454"/>
      <c r="F87" s="453"/>
      <c r="G87" s="454"/>
      <c r="H87" s="236"/>
    </row>
    <row r="88" spans="1:9" ht="24.95" customHeight="1">
      <c r="A88" s="143" t="s">
        <v>211</v>
      </c>
      <c r="B88" s="136"/>
      <c r="C88" s="148"/>
      <c r="D88" s="453"/>
      <c r="E88" s="454"/>
      <c r="F88" s="453"/>
      <c r="G88" s="454"/>
      <c r="H88" s="236"/>
    </row>
    <row r="89" spans="1:9" ht="24.95" customHeight="1">
      <c r="A89" s="141" t="s">
        <v>149</v>
      </c>
      <c r="B89" s="142">
        <v>257800</v>
      </c>
      <c r="C89" s="143"/>
      <c r="D89" s="451"/>
      <c r="E89" s="452"/>
      <c r="F89" s="451"/>
      <c r="G89" s="452"/>
      <c r="H89" s="235"/>
    </row>
    <row r="90" spans="1:9" ht="24.95" customHeight="1">
      <c r="A90" s="141" t="s">
        <v>150</v>
      </c>
      <c r="B90" s="142">
        <v>226800</v>
      </c>
      <c r="C90" s="145"/>
      <c r="D90" s="451"/>
      <c r="E90" s="452"/>
      <c r="F90" s="451"/>
      <c r="G90" s="452"/>
      <c r="H90" s="235"/>
    </row>
    <row r="91" spans="1:9" ht="24.95" customHeight="1">
      <c r="A91" s="199" t="s">
        <v>52</v>
      </c>
      <c r="B91" s="202">
        <v>217200</v>
      </c>
      <c r="C91" s="148"/>
      <c r="D91" s="130"/>
      <c r="E91" s="149"/>
      <c r="F91" s="130"/>
      <c r="G91" s="149"/>
      <c r="H91" s="236"/>
    </row>
    <row r="92" spans="1:9" ht="20.100000000000001" customHeight="1">
      <c r="A92" s="156" t="s">
        <v>212</v>
      </c>
      <c r="B92" s="156">
        <v>9600</v>
      </c>
      <c r="C92" s="233" t="s">
        <v>213</v>
      </c>
      <c r="D92" s="451">
        <f>ตค52!F92+พย52!F92+ธค52!F92+มค53!F92+กพ53!F92+มีค53!F92+เมย53!F92+พค53!F92+มิย53!F92</f>
        <v>31877</v>
      </c>
      <c r="E92" s="452"/>
      <c r="F92" s="451">
        <v>394</v>
      </c>
      <c r="G92" s="452"/>
      <c r="H92" s="235"/>
    </row>
    <row r="93" spans="1:9" s="11" customFormat="1" ht="20.100000000000001" customHeight="1">
      <c r="A93" s="156" t="s">
        <v>151</v>
      </c>
      <c r="B93" s="142"/>
      <c r="C93" s="233" t="s">
        <v>172</v>
      </c>
      <c r="D93" s="451">
        <f>ตค52!F93+พย52!F93+ธค52!F93+มค53!F93+กพ53!F93+มีค53!F93+เมย53!F93+พค53!F93+มิย53!F93</f>
        <v>23843</v>
      </c>
      <c r="E93" s="452"/>
      <c r="F93" s="451">
        <v>47</v>
      </c>
      <c r="G93" s="452"/>
      <c r="H93" s="245"/>
    </row>
    <row r="94" spans="1:9" s="11" customFormat="1" ht="20.100000000000001" customHeight="1">
      <c r="A94" s="143" t="s">
        <v>152</v>
      </c>
      <c r="B94" s="142"/>
      <c r="C94" s="203"/>
      <c r="D94" s="451">
        <f>ตค52!F94+พย52!F94+ธค52!F94+มค53!F94+กพ53!F94+มีค53!F94+เมย53!F94+พค53!F94+มิย53!F94</f>
        <v>8100</v>
      </c>
      <c r="E94" s="452"/>
      <c r="F94" s="459">
        <v>112</v>
      </c>
      <c r="G94" s="460"/>
      <c r="H94" s="245"/>
    </row>
    <row r="95" spans="1:9" s="11" customFormat="1" ht="20.100000000000001" customHeight="1">
      <c r="A95" s="143" t="s">
        <v>153</v>
      </c>
      <c r="B95" s="142"/>
      <c r="C95" s="145"/>
      <c r="D95" s="451">
        <f>ตค52!F95+พย52!F95+ธค52!F95+มค53!F95+กพ53!F95+มีค53!F95+เมย53!F95+พค53!F95+มิย53!F95</f>
        <v>1967</v>
      </c>
      <c r="E95" s="452"/>
      <c r="F95" s="451">
        <v>35</v>
      </c>
      <c r="G95" s="452"/>
      <c r="H95" s="245"/>
    </row>
    <row r="96" spans="1:9" ht="20.100000000000001" customHeight="1">
      <c r="A96" s="143" t="s">
        <v>154</v>
      </c>
      <c r="B96" s="142"/>
      <c r="C96" s="145"/>
      <c r="D96" s="451">
        <f>ตค52!F96+พย52!F96+ธค52!F96+มค53!F96+กพ53!F96+มีค53!F96+เมย53!F96+พค53!F96+มิย53!F96</f>
        <v>21876</v>
      </c>
      <c r="E96" s="452"/>
      <c r="F96" s="451">
        <v>12</v>
      </c>
      <c r="G96" s="452"/>
      <c r="H96" s="235"/>
    </row>
    <row r="97" spans="1:8" ht="20.100000000000001" customHeight="1">
      <c r="A97" s="143" t="s">
        <v>155</v>
      </c>
      <c r="B97" s="142"/>
      <c r="C97" s="145"/>
      <c r="D97" s="451">
        <f>ตค52!F97+พย52!F97+ธค52!F97+มค53!F97+กพ53!F97+มีค53!F97+เมย53!F97+พค53!F97+มิย53!F97</f>
        <v>3131</v>
      </c>
      <c r="E97" s="452"/>
      <c r="F97" s="451">
        <v>47</v>
      </c>
      <c r="G97" s="452"/>
      <c r="H97" s="235"/>
    </row>
    <row r="98" spans="1:8" ht="20.100000000000001" customHeight="1">
      <c r="A98" s="143" t="s">
        <v>156</v>
      </c>
      <c r="B98" s="142"/>
      <c r="C98" s="145"/>
      <c r="D98" s="451">
        <f>ตค52!F98+พย52!F98+ธค52!F98+มค53!F98+กพ53!F98+มีค53!F98+เมย53!F98+พค53!F98+มิย53!F98</f>
        <v>1</v>
      </c>
      <c r="E98" s="452"/>
      <c r="F98" s="451">
        <v>0</v>
      </c>
      <c r="G98" s="452"/>
      <c r="H98" s="235"/>
    </row>
    <row r="99" spans="1:8" ht="20.100000000000001" customHeight="1">
      <c r="A99" s="143" t="s">
        <v>157</v>
      </c>
      <c r="B99" s="142"/>
      <c r="C99" s="145"/>
      <c r="D99" s="451">
        <f>ตค52!F99+พย52!F99+ธค52!F99+มค53!F99+กพ53!F99+มีค53!F99+เมย53!F99+พค53!F99+มิย53!F99</f>
        <v>4902</v>
      </c>
      <c r="E99" s="452"/>
      <c r="F99" s="451">
        <v>300</v>
      </c>
      <c r="G99" s="452"/>
      <c r="H99" s="235"/>
    </row>
    <row r="100" spans="1:8" ht="20.100000000000001" customHeight="1">
      <c r="A100" s="143" t="s">
        <v>158</v>
      </c>
      <c r="B100" s="142"/>
      <c r="C100" s="145"/>
      <c r="D100" s="451">
        <f>ตค52!F100+พย52!F100+ธค52!F100+มค53!F100+กพ53!F100+มีค53!F100+เมย53!F100+พค53!F100+มิย53!F100</f>
        <v>27603425</v>
      </c>
      <c r="E100" s="452"/>
      <c r="F100" s="451">
        <v>1352875</v>
      </c>
      <c r="G100" s="452"/>
      <c r="H100" s="235"/>
    </row>
    <row r="101" spans="1:8" ht="24.95" customHeight="1">
      <c r="A101" s="143" t="s">
        <v>214</v>
      </c>
      <c r="B101" s="136"/>
      <c r="C101" s="148"/>
      <c r="D101" s="130"/>
      <c r="E101" s="149"/>
      <c r="F101" s="130"/>
      <c r="G101" s="149"/>
      <c r="H101" s="236"/>
    </row>
    <row r="102" spans="1:8" ht="24.95" customHeight="1">
      <c r="A102" s="143" t="s">
        <v>215</v>
      </c>
      <c r="B102" s="136"/>
      <c r="C102" s="148"/>
      <c r="D102" s="130"/>
      <c r="E102" s="149"/>
      <c r="F102" s="130"/>
      <c r="G102" s="149"/>
      <c r="H102" s="236"/>
    </row>
    <row r="103" spans="1:8" ht="24.95" customHeight="1">
      <c r="A103" s="143" t="s">
        <v>216</v>
      </c>
      <c r="B103" s="136"/>
      <c r="C103" s="148"/>
      <c r="D103" s="130"/>
      <c r="E103" s="149"/>
      <c r="F103" s="130"/>
      <c r="G103" s="149"/>
      <c r="H103" s="236"/>
    </row>
    <row r="104" spans="1:8" ht="24.95" customHeight="1">
      <c r="A104" s="143" t="s">
        <v>217</v>
      </c>
      <c r="B104" s="136"/>
      <c r="C104" s="148"/>
      <c r="D104" s="130"/>
      <c r="E104" s="149"/>
      <c r="F104" s="130"/>
      <c r="G104" s="149"/>
      <c r="H104" s="236"/>
    </row>
    <row r="105" spans="1:8" ht="24.95" customHeight="1">
      <c r="A105" s="141" t="s">
        <v>123</v>
      </c>
      <c r="B105" s="142"/>
      <c r="C105" s="145"/>
      <c r="D105" s="451"/>
      <c r="E105" s="452"/>
      <c r="F105" s="451"/>
      <c r="G105" s="452"/>
      <c r="H105" s="235"/>
    </row>
    <row r="106" spans="1:8" ht="23.25" customHeight="1">
      <c r="A106" s="137" t="s">
        <v>52</v>
      </c>
      <c r="B106" s="202"/>
      <c r="C106" s="148"/>
      <c r="D106" s="453"/>
      <c r="E106" s="454"/>
      <c r="F106" s="453"/>
      <c r="G106" s="454"/>
      <c r="H106" s="236"/>
    </row>
    <row r="107" spans="1:8" ht="24.95" customHeight="1">
      <c r="A107" s="143" t="s">
        <v>104</v>
      </c>
      <c r="B107" s="163">
        <v>31000</v>
      </c>
      <c r="C107" s="145" t="s">
        <v>70</v>
      </c>
      <c r="D107" s="451">
        <f>ตค52!F107+พย52!F107+ธค52!F107+มค53!F107+กพ53!F107+มีค53!F107+เมย53!F107+พค53!F107+มิย53!F107</f>
        <v>5268</v>
      </c>
      <c r="E107" s="452"/>
      <c r="F107" s="455">
        <v>558</v>
      </c>
      <c r="G107" s="455"/>
      <c r="H107" s="235"/>
    </row>
    <row r="108" spans="1:8" ht="21.75" customHeight="1">
      <c r="A108" s="144"/>
      <c r="B108" s="156"/>
      <c r="C108" s="211" t="s">
        <v>218</v>
      </c>
      <c r="D108" s="451">
        <f>ตค52!F108+พย52!F108+ธค52!F108+มค53!F108+กพ53!F108+มีค53!F108+เมย53!F108+พค53!F108+มิย53!F108</f>
        <v>586</v>
      </c>
      <c r="E108" s="452"/>
      <c r="F108" s="455">
        <v>40</v>
      </c>
      <c r="G108" s="455"/>
      <c r="H108" s="235"/>
    </row>
    <row r="109" spans="1:8" ht="24.95" customHeight="1">
      <c r="A109" s="204" t="s">
        <v>112</v>
      </c>
      <c r="B109" s="205"/>
      <c r="C109" s="206" t="s">
        <v>228</v>
      </c>
      <c r="D109" s="207">
        <f>ตค52!D109+พย52!F109+ธค52!F109+มค53!F109+กพ53!F109+มีค53!F109+เมย53!F109+พค53!F109+มิย53!F109</f>
        <v>6</v>
      </c>
      <c r="E109" s="234">
        <f>ตค52!E109+พย52!G109+ธค52!G109+มค53!G109+กพ53!G109+มีค53!G109+เมย53!G109+พค53!G109+มิย53!G109</f>
        <v>1</v>
      </c>
      <c r="F109" s="209">
        <v>0</v>
      </c>
      <c r="G109" s="208">
        <v>0</v>
      </c>
      <c r="H109" s="246"/>
    </row>
    <row r="110" spans="1:8" ht="23.1" customHeight="1">
      <c r="A110" s="30"/>
      <c r="B110" s="50"/>
      <c r="C110" s="31"/>
      <c r="D110" s="14"/>
      <c r="E110" s="14"/>
      <c r="F110" s="14"/>
      <c r="G110" s="14"/>
      <c r="H110" s="8"/>
    </row>
    <row r="111" spans="1:8">
      <c r="A111" s="30"/>
      <c r="B111" s="42"/>
      <c r="C111" s="35"/>
      <c r="D111" s="43"/>
      <c r="E111" s="44"/>
      <c r="F111" s="43"/>
      <c r="G111" s="44"/>
      <c r="H111" s="8"/>
    </row>
    <row r="112" spans="1:8" ht="21" customHeight="1">
      <c r="A112" s="37"/>
      <c r="B112" s="45"/>
      <c r="C112" s="46"/>
      <c r="D112" s="43"/>
      <c r="E112" s="44"/>
      <c r="F112" s="43"/>
      <c r="G112" s="44"/>
      <c r="H112" s="8"/>
    </row>
    <row r="113" spans="1:8" ht="23.1" customHeight="1">
      <c r="A113" s="8"/>
      <c r="B113" s="34"/>
      <c r="C113" s="8"/>
      <c r="D113" s="43"/>
      <c r="E113" s="44"/>
      <c r="F113" s="8"/>
      <c r="G113" s="8"/>
      <c r="H113" s="8"/>
    </row>
    <row r="114" spans="1:8" ht="24.95" customHeight="1">
      <c r="A114" s="8"/>
      <c r="B114" s="34"/>
      <c r="C114" s="8"/>
      <c r="D114" s="8"/>
      <c r="E114" s="8"/>
      <c r="F114" s="8"/>
      <c r="G114" s="8"/>
      <c r="H114" s="8"/>
    </row>
    <row r="115" spans="1:8" ht="24.95" customHeight="1">
      <c r="A115" s="8"/>
      <c r="B115" s="34"/>
      <c r="C115" s="8"/>
      <c r="D115" s="8"/>
      <c r="E115" s="8"/>
      <c r="F115" s="8"/>
      <c r="G115" s="8"/>
      <c r="H115" s="8"/>
    </row>
    <row r="116" spans="1:8" ht="24.95" customHeight="1">
      <c r="A116" s="8"/>
      <c r="B116" s="34"/>
      <c r="C116" s="8"/>
      <c r="D116" s="8"/>
      <c r="E116" s="8"/>
      <c r="F116" s="8"/>
      <c r="G116" s="8"/>
      <c r="H116" s="8"/>
    </row>
    <row r="117" spans="1:8" ht="24.95" customHeight="1">
      <c r="A117" s="8"/>
      <c r="B117" s="34"/>
      <c r="C117" s="8"/>
      <c r="D117" s="8"/>
      <c r="E117" s="8"/>
      <c r="F117" s="8"/>
      <c r="G117" s="8"/>
      <c r="H117" s="8"/>
    </row>
    <row r="118" spans="1:8" ht="24.95" customHeight="1">
      <c r="A118" s="8"/>
      <c r="B118" s="34"/>
      <c r="C118" s="8"/>
      <c r="D118" s="8"/>
      <c r="E118" s="8"/>
      <c r="F118" s="8"/>
      <c r="G118" s="8"/>
      <c r="H118" s="8"/>
    </row>
    <row r="119" spans="1:8" ht="24.95" customHeight="1">
      <c r="A119" s="8"/>
      <c r="B119" s="10"/>
      <c r="C119" s="8"/>
      <c r="D119" s="8"/>
      <c r="E119" s="8"/>
      <c r="F119" s="8"/>
      <c r="G119" s="8"/>
      <c r="H119" s="8"/>
    </row>
    <row r="120" spans="1:8" ht="24.95" customHeight="1">
      <c r="A120" s="8"/>
      <c r="B120" s="6"/>
      <c r="C120" s="8"/>
      <c r="D120" s="8"/>
      <c r="E120" s="8"/>
      <c r="F120" s="8"/>
      <c r="G120" s="8"/>
      <c r="H120" s="8"/>
    </row>
    <row r="121" spans="1:8" ht="24.95" customHeight="1">
      <c r="B121" s="6"/>
    </row>
    <row r="122" spans="1:8" ht="24.95" customHeight="1">
      <c r="B122" s="6"/>
    </row>
    <row r="123" spans="1:8" ht="24.95" customHeight="1">
      <c r="B123" s="6"/>
    </row>
    <row r="124" spans="1:8">
      <c r="B124" s="6"/>
    </row>
    <row r="125" spans="1:8">
      <c r="B125" s="6"/>
    </row>
    <row r="126" spans="1:8">
      <c r="B126" s="6"/>
    </row>
    <row r="127" spans="1:8">
      <c r="B127" s="6"/>
    </row>
    <row r="128" spans="1:8">
      <c r="B128" s="6"/>
    </row>
    <row r="129" spans="2:5">
      <c r="B129" s="6"/>
    </row>
    <row r="130" spans="2:5">
      <c r="B130" s="6"/>
    </row>
    <row r="131" spans="2:5">
      <c r="B131" s="6"/>
    </row>
    <row r="132" spans="2:5">
      <c r="B132" s="6"/>
    </row>
    <row r="133" spans="2:5">
      <c r="B133" s="6"/>
    </row>
    <row r="134" spans="2:5">
      <c r="B134" s="6"/>
    </row>
    <row r="135" spans="2:5">
      <c r="B135" s="6"/>
    </row>
    <row r="136" spans="2:5">
      <c r="B136" s="6"/>
    </row>
    <row r="137" spans="2:5">
      <c r="B137" s="6"/>
    </row>
    <row r="138" spans="2:5">
      <c r="B138" s="6"/>
    </row>
    <row r="139" spans="2:5">
      <c r="B139" s="6"/>
      <c r="C139" s="8"/>
      <c r="D139" s="8"/>
    </row>
    <row r="140" spans="2:5">
      <c r="B140" s="6"/>
      <c r="C140" s="8"/>
      <c r="D140" s="8"/>
      <c r="E140" s="8"/>
    </row>
    <row r="141" spans="2:5">
      <c r="B141" s="6"/>
      <c r="C141" s="8"/>
      <c r="D141" s="8"/>
      <c r="E141" s="8"/>
    </row>
    <row r="142" spans="2:5">
      <c r="B142" s="6"/>
      <c r="C142" s="8"/>
      <c r="D142" s="8"/>
      <c r="E142" s="8"/>
    </row>
    <row r="143" spans="2:5">
      <c r="B143" s="6"/>
      <c r="C143" s="8"/>
      <c r="D143" s="8"/>
      <c r="E143" s="8"/>
    </row>
    <row r="144" spans="2:5">
      <c r="B144" s="6"/>
      <c r="C144" s="8"/>
      <c r="D144" s="8"/>
      <c r="E144" s="8"/>
    </row>
    <row r="145" spans="2:5">
      <c r="B145" s="6"/>
      <c r="C145" s="8"/>
      <c r="D145" s="8"/>
      <c r="E145" s="8"/>
    </row>
    <row r="146" spans="2:5">
      <c r="B146" s="6"/>
      <c r="C146" s="8"/>
      <c r="D146" s="8"/>
      <c r="E146" s="8"/>
    </row>
    <row r="147" spans="2:5">
      <c r="B147" s="6"/>
      <c r="C147" s="8"/>
      <c r="D147" s="8"/>
      <c r="E147" s="8"/>
    </row>
    <row r="148" spans="2:5">
      <c r="B148" s="7"/>
      <c r="C148" s="8"/>
      <c r="D148" s="8"/>
      <c r="E148" s="8"/>
    </row>
    <row r="149" spans="2:5">
      <c r="C149" s="8"/>
      <c r="D149" s="8"/>
    </row>
    <row r="150" spans="2:5">
      <c r="C150" s="8"/>
      <c r="D150" s="8"/>
    </row>
  </sheetData>
  <mergeCells count="171">
    <mergeCell ref="D87:E87"/>
    <mergeCell ref="F92:G92"/>
    <mergeCell ref="F99:G99"/>
    <mergeCell ref="D98:E98"/>
    <mergeCell ref="D85:E85"/>
    <mergeCell ref="D79:E79"/>
    <mergeCell ref="D88:E88"/>
    <mergeCell ref="D93:E93"/>
    <mergeCell ref="D89:E89"/>
    <mergeCell ref="D92:E92"/>
    <mergeCell ref="D90:E90"/>
    <mergeCell ref="F85:G85"/>
    <mergeCell ref="D86:E86"/>
    <mergeCell ref="F86:G86"/>
    <mergeCell ref="D83:E83"/>
    <mergeCell ref="D84:E84"/>
    <mergeCell ref="F79:G79"/>
    <mergeCell ref="D81:E81"/>
    <mergeCell ref="F81:G81"/>
    <mergeCell ref="F89:G89"/>
    <mergeCell ref="F90:G90"/>
    <mergeCell ref="F21:G21"/>
    <mergeCell ref="F17:G17"/>
    <mergeCell ref="F14:G14"/>
    <mergeCell ref="D25:E25"/>
    <mergeCell ref="D19:E19"/>
    <mergeCell ref="D23:E23"/>
    <mergeCell ref="D24:E24"/>
    <mergeCell ref="F15:G15"/>
    <mergeCell ref="F16:G16"/>
    <mergeCell ref="F23:G23"/>
    <mergeCell ref="F19:G19"/>
    <mergeCell ref="F22:G22"/>
    <mergeCell ref="F24:G24"/>
    <mergeCell ref="F25:G25"/>
    <mergeCell ref="D108:E108"/>
    <mergeCell ref="F105:G105"/>
    <mergeCell ref="F108:G108"/>
    <mergeCell ref="F93:G93"/>
    <mergeCell ref="F94:G94"/>
    <mergeCell ref="D94:E94"/>
    <mergeCell ref="F95:G95"/>
    <mergeCell ref="F100:G100"/>
    <mergeCell ref="D95:E95"/>
    <mergeCell ref="D97:E97"/>
    <mergeCell ref="D96:E96"/>
    <mergeCell ref="D100:E100"/>
    <mergeCell ref="F96:G96"/>
    <mergeCell ref="D106:E106"/>
    <mergeCell ref="F106:G106"/>
    <mergeCell ref="D105:E105"/>
    <mergeCell ref="D107:E107"/>
    <mergeCell ref="F107:G107"/>
    <mergeCell ref="D99:E99"/>
    <mergeCell ref="F98:G98"/>
    <mergeCell ref="F97:G97"/>
    <mergeCell ref="H1:H2"/>
    <mergeCell ref="D7:E7"/>
    <mergeCell ref="D18:E18"/>
    <mergeCell ref="D17:E17"/>
    <mergeCell ref="F5:G5"/>
    <mergeCell ref="F6:G6"/>
    <mergeCell ref="F8:G8"/>
    <mergeCell ref="F11:G11"/>
    <mergeCell ref="D8:E8"/>
    <mergeCell ref="D5:E5"/>
    <mergeCell ref="F9:G9"/>
    <mergeCell ref="F10:G10"/>
    <mergeCell ref="F18:G18"/>
    <mergeCell ref="D13:E13"/>
    <mergeCell ref="F13:G13"/>
    <mergeCell ref="F1:G2"/>
    <mergeCell ref="D6:E6"/>
    <mergeCell ref="D11:E11"/>
    <mergeCell ref="D9:E9"/>
    <mergeCell ref="F26:G26"/>
    <mergeCell ref="F27:G27"/>
    <mergeCell ref="F30:G30"/>
    <mergeCell ref="F29:G29"/>
    <mergeCell ref="F31:G31"/>
    <mergeCell ref="F32:G32"/>
    <mergeCell ref="D26:E26"/>
    <mergeCell ref="D27:E27"/>
    <mergeCell ref="D28:E28"/>
    <mergeCell ref="D30:E30"/>
    <mergeCell ref="F28:G28"/>
    <mergeCell ref="B1:B2"/>
    <mergeCell ref="C1:C2"/>
    <mergeCell ref="D1:E2"/>
    <mergeCell ref="D29:E29"/>
    <mergeCell ref="D52:E52"/>
    <mergeCell ref="D60:E60"/>
    <mergeCell ref="D40:E40"/>
    <mergeCell ref="D51:E51"/>
    <mergeCell ref="D73:E73"/>
    <mergeCell ref="D38:E38"/>
    <mergeCell ref="D33:E33"/>
    <mergeCell ref="D37:E37"/>
    <mergeCell ref="D21:E21"/>
    <mergeCell ref="D46:E46"/>
    <mergeCell ref="D56:E56"/>
    <mergeCell ref="D36:E36"/>
    <mergeCell ref="D72:E72"/>
    <mergeCell ref="D10:E10"/>
    <mergeCell ref="D31:E31"/>
    <mergeCell ref="D16:E16"/>
    <mergeCell ref="D15:E15"/>
    <mergeCell ref="D14:E14"/>
    <mergeCell ref="D22:E22"/>
    <mergeCell ref="D32:E32"/>
    <mergeCell ref="F53:G53"/>
    <mergeCell ref="D74:E74"/>
    <mergeCell ref="D68:E68"/>
    <mergeCell ref="D66:E66"/>
    <mergeCell ref="D80:E80"/>
    <mergeCell ref="D71:E71"/>
    <mergeCell ref="D61:E61"/>
    <mergeCell ref="D55:E55"/>
    <mergeCell ref="D75:E75"/>
    <mergeCell ref="D70:E70"/>
    <mergeCell ref="D57:E57"/>
    <mergeCell ref="D58:E58"/>
    <mergeCell ref="D62:E62"/>
    <mergeCell ref="D44:E44"/>
    <mergeCell ref="D54:E54"/>
    <mergeCell ref="F36:G36"/>
    <mergeCell ref="D41:E41"/>
    <mergeCell ref="D42:E42"/>
    <mergeCell ref="D39:E39"/>
    <mergeCell ref="F75:G75"/>
    <mergeCell ref="F64:G64"/>
    <mergeCell ref="F48:G48"/>
    <mergeCell ref="F62:G62"/>
    <mergeCell ref="F61:G61"/>
    <mergeCell ref="F63:G63"/>
    <mergeCell ref="F68:G68"/>
    <mergeCell ref="F69:G69"/>
    <mergeCell ref="F54:G54"/>
    <mergeCell ref="F71:G71"/>
    <mergeCell ref="F72:G72"/>
    <mergeCell ref="F55:G55"/>
    <mergeCell ref="F56:G56"/>
    <mergeCell ref="F57:G57"/>
    <mergeCell ref="F58:G58"/>
    <mergeCell ref="F73:G73"/>
    <mergeCell ref="F65:G65"/>
    <mergeCell ref="F66:G66"/>
    <mergeCell ref="F33:G33"/>
    <mergeCell ref="F44:G44"/>
    <mergeCell ref="D53:E53"/>
    <mergeCell ref="F37:G37"/>
    <mergeCell ref="F70:G70"/>
    <mergeCell ref="D48:E48"/>
    <mergeCell ref="F60:G60"/>
    <mergeCell ref="F87:G87"/>
    <mergeCell ref="F88:G88"/>
    <mergeCell ref="F38:G38"/>
    <mergeCell ref="F80:G80"/>
    <mergeCell ref="F41:G41"/>
    <mergeCell ref="F42:G42"/>
    <mergeCell ref="F40:G40"/>
    <mergeCell ref="F46:G46"/>
    <mergeCell ref="F39:G39"/>
    <mergeCell ref="F74:G74"/>
    <mergeCell ref="F51:G51"/>
    <mergeCell ref="F52:G52"/>
    <mergeCell ref="F83:G83"/>
    <mergeCell ref="F84:G84"/>
    <mergeCell ref="D64:E64"/>
    <mergeCell ref="D65:E65"/>
    <mergeCell ref="D63:E63"/>
  </mergeCells>
  <phoneticPr fontId="9" type="noConversion"/>
  <pageMargins left="0.27559055118110198" right="0.18" top="0.196850393700787" bottom="0.2" header="0.196850393700787" footer="0.196850393700787"/>
  <pageSetup paperSize="9" scale="85" orientation="portrait" horizontalDpi="4294967293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sheetPr enableFormatConditionsCalculation="0">
    <tabColor indexed="11"/>
  </sheetPr>
  <dimension ref="A1:I152"/>
  <sheetViews>
    <sheetView view="pageBreakPreview" topLeftCell="A25" workbookViewId="0">
      <selection activeCell="D34" sqref="D34:E34"/>
    </sheetView>
  </sheetViews>
  <sheetFormatPr defaultRowHeight="23.25"/>
  <cols>
    <col min="1" max="1" width="63" style="1" customWidth="1"/>
    <col min="2" max="2" width="10" style="1" customWidth="1"/>
    <col min="3" max="3" width="13" style="1" customWidth="1"/>
    <col min="4" max="4" width="6" style="1" customWidth="1"/>
    <col min="5" max="5" width="6.42578125" style="1" customWidth="1"/>
    <col min="6" max="7" width="5.28515625" style="269" customWidth="1"/>
    <col min="8" max="8" width="8.5703125" style="1" customWidth="1"/>
    <col min="9" max="16384" width="9.140625" style="1"/>
  </cols>
  <sheetData>
    <row r="1" spans="1:8" s="17" customFormat="1" ht="24.95" customHeight="1">
      <c r="A1" s="422" t="s">
        <v>18</v>
      </c>
      <c r="B1" s="423"/>
      <c r="C1" s="423"/>
      <c r="D1" s="423"/>
      <c r="E1" s="423"/>
      <c r="F1" s="423"/>
      <c r="G1" s="423"/>
      <c r="H1" s="423"/>
    </row>
    <row r="2" spans="1:8" s="17" customFormat="1" ht="24.95" customHeight="1">
      <c r="A2" s="422" t="s">
        <v>238</v>
      </c>
      <c r="B2" s="423"/>
      <c r="C2" s="423"/>
      <c r="D2" s="423"/>
      <c r="E2" s="423"/>
      <c r="F2" s="423"/>
      <c r="G2" s="423"/>
      <c r="H2" s="423"/>
    </row>
    <row r="3" spans="1:8" s="17" customFormat="1" ht="24.95" customHeight="1">
      <c r="A3" s="422" t="s">
        <v>239</v>
      </c>
      <c r="B3" s="423"/>
      <c r="C3" s="423"/>
      <c r="D3" s="423"/>
      <c r="E3" s="423"/>
      <c r="F3" s="423"/>
      <c r="G3" s="423"/>
      <c r="H3" s="423"/>
    </row>
    <row r="4" spans="1:8" s="9" customFormat="1" ht="21" customHeight="1">
      <c r="A4" s="424" t="s">
        <v>10</v>
      </c>
      <c r="B4" s="439" t="s">
        <v>11</v>
      </c>
      <c r="C4" s="440"/>
      <c r="D4" s="440"/>
      <c r="E4" s="440"/>
      <c r="F4" s="440"/>
      <c r="G4" s="440"/>
      <c r="H4" s="441"/>
    </row>
    <row r="5" spans="1:8" s="9" customFormat="1" ht="21.75" customHeight="1">
      <c r="A5" s="425"/>
      <c r="B5" s="427" t="s">
        <v>12</v>
      </c>
      <c r="C5" s="429" t="s">
        <v>13</v>
      </c>
      <c r="D5" s="470" t="s">
        <v>240</v>
      </c>
      <c r="E5" s="471"/>
      <c r="F5" s="487">
        <v>19541</v>
      </c>
      <c r="G5" s="488"/>
      <c r="H5" s="449" t="s">
        <v>0</v>
      </c>
    </row>
    <row r="6" spans="1:8" s="9" customFormat="1" ht="20.25" customHeight="1">
      <c r="A6" s="426"/>
      <c r="B6" s="428"/>
      <c r="C6" s="430"/>
      <c r="D6" s="472"/>
      <c r="E6" s="473"/>
      <c r="F6" s="489"/>
      <c r="G6" s="490"/>
      <c r="H6" s="450"/>
    </row>
    <row r="7" spans="1:8" s="9" customFormat="1" ht="24.95" customHeight="1">
      <c r="A7" s="128" t="s">
        <v>21</v>
      </c>
      <c r="B7" s="129">
        <v>2283360</v>
      </c>
      <c r="C7" s="131"/>
      <c r="D7" s="132"/>
      <c r="E7" s="133"/>
      <c r="F7" s="250"/>
      <c r="G7" s="251"/>
      <c r="H7" s="134"/>
    </row>
    <row r="8" spans="1:8" s="9" customFormat="1" ht="24.95" customHeight="1">
      <c r="A8" s="135" t="s">
        <v>159</v>
      </c>
      <c r="B8" s="136">
        <v>1275210</v>
      </c>
      <c r="C8" s="137"/>
      <c r="D8" s="138"/>
      <c r="E8" s="139"/>
      <c r="F8" s="252"/>
      <c r="G8" s="253"/>
      <c r="H8" s="140"/>
    </row>
    <row r="9" spans="1:8" ht="24.95" customHeight="1">
      <c r="A9" s="141" t="s">
        <v>160</v>
      </c>
      <c r="B9" s="142">
        <v>1275210</v>
      </c>
      <c r="C9" s="143"/>
      <c r="D9" s="451"/>
      <c r="E9" s="452"/>
      <c r="F9" s="476"/>
      <c r="G9" s="477"/>
      <c r="H9" s="144"/>
    </row>
    <row r="10" spans="1:8" ht="24.95" customHeight="1">
      <c r="A10" s="141" t="s">
        <v>161</v>
      </c>
      <c r="B10" s="142">
        <v>830770</v>
      </c>
      <c r="C10" s="145"/>
      <c r="D10" s="451"/>
      <c r="E10" s="452"/>
      <c r="F10" s="476"/>
      <c r="G10" s="477"/>
      <c r="H10" s="144"/>
    </row>
    <row r="11" spans="1:8" ht="24.95" customHeight="1">
      <c r="A11" s="146" t="s">
        <v>52</v>
      </c>
      <c r="B11" s="147"/>
      <c r="C11" s="148"/>
      <c r="D11" s="458"/>
      <c r="E11" s="454"/>
      <c r="F11" s="252"/>
      <c r="G11" s="253"/>
      <c r="H11" s="150"/>
    </row>
    <row r="12" spans="1:8" ht="24.95" customHeight="1">
      <c r="A12" s="151" t="s">
        <v>189</v>
      </c>
      <c r="B12" s="152"/>
      <c r="C12" s="145" t="s">
        <v>162</v>
      </c>
      <c r="D12" s="451">
        <f>[1]ตค52!F12+[1]พย52!F12+[1]ธค52!F12+[1]มค53!F12+[1]กพ53!F12+[1]มีค53!F12+[1]เมย53!F12+[1]พค53!F12+[1]มิย53!F12+กค53!F12</f>
        <v>1730</v>
      </c>
      <c r="E12" s="452"/>
      <c r="F12" s="476">
        <v>42</v>
      </c>
      <c r="G12" s="477"/>
      <c r="H12" s="235"/>
    </row>
    <row r="13" spans="1:8" ht="24.95" customHeight="1">
      <c r="A13" s="153" t="s">
        <v>223</v>
      </c>
      <c r="B13" s="152"/>
      <c r="C13" s="154" t="s">
        <v>125</v>
      </c>
      <c r="D13" s="451">
        <f>[1]ตค52!F13+[1]พย52!F13+[1]ธค52!F13+[1]มค53!F13+[1]กพ53!F13+[1]มีค53!F13+[1]เมย53!F13+[1]พค53!F13+[1]มิย53!F13+กค53!F13</f>
        <v>2312</v>
      </c>
      <c r="E13" s="452"/>
      <c r="F13" s="476">
        <v>108</v>
      </c>
      <c r="G13" s="477"/>
      <c r="H13" s="235"/>
    </row>
    <row r="14" spans="1:8" ht="24.95" customHeight="1">
      <c r="A14" s="155" t="s">
        <v>116</v>
      </c>
      <c r="B14" s="152"/>
      <c r="C14" s="145" t="s">
        <v>125</v>
      </c>
      <c r="D14" s="451">
        <f>[1]ตค52!F14+[1]พย52!F14+[1]ธค52!F14+[1]มค53!F14+[1]กพ53!F14+[1]มีค53!F14+[1]เมย53!F14+[1]พค53!F14+[1]มิย53!F14+กค53!F14</f>
        <v>3638</v>
      </c>
      <c r="E14" s="452"/>
      <c r="F14" s="476">
        <v>360</v>
      </c>
      <c r="G14" s="477"/>
      <c r="H14" s="235"/>
    </row>
    <row r="15" spans="1:8" ht="24.95" customHeight="1">
      <c r="A15" s="153" t="s">
        <v>23</v>
      </c>
      <c r="B15" s="152"/>
      <c r="C15" s="145" t="s">
        <v>125</v>
      </c>
      <c r="D15" s="451">
        <f>[1]ตค52!F15+[1]พย52!F15+[1]ธค52!F15+[1]มค53!F15+[1]กพ53!F15+[1]มีค53!F15+[1]เมย53!F15+[1]พค53!F15+[1]มิย53!F15+กค53!F15</f>
        <v>2677</v>
      </c>
      <c r="E15" s="452"/>
      <c r="F15" s="476">
        <v>260</v>
      </c>
      <c r="G15" s="477"/>
      <c r="H15" s="235"/>
    </row>
    <row r="16" spans="1:8" ht="24.95" customHeight="1">
      <c r="A16" s="156" t="s">
        <v>128</v>
      </c>
      <c r="B16" s="144"/>
      <c r="C16" s="157" t="s">
        <v>124</v>
      </c>
      <c r="D16" s="158">
        <f>[1]ตค52!D16+[1]พย52!F16+[1]ธค52!F16+[1]มค53!F16+[1]กพ53!F16+[1]มีค53!F16+[1]เมย53!F16+[1]พค53!F16+[1]มิย53!F16+กค53!F16</f>
        <v>9437</v>
      </c>
      <c r="E16" s="159">
        <f>[1]ตค52!E16+[1]พย52!G16+[1]ธค52!G16+[1]มค53!G16+[1]กพ53!G16+[1]มีค53!G16+[1]เมย53!G16+[1]พค53!G16+[1]มิย53!G16+กค53!G16</f>
        <v>12451</v>
      </c>
      <c r="F16" s="254">
        <v>596</v>
      </c>
      <c r="G16" s="255">
        <v>786</v>
      </c>
      <c r="H16" s="235"/>
    </row>
    <row r="17" spans="1:8" ht="24.95" customHeight="1">
      <c r="A17" s="143" t="s">
        <v>29</v>
      </c>
      <c r="B17" s="152">
        <v>251900</v>
      </c>
      <c r="C17" s="145" t="s">
        <v>163</v>
      </c>
      <c r="D17" s="451">
        <f>[1]ตค52!F17+[1]พย52!F17+[1]ธค52!F17+[1]มค53!F17+[1]กพ53!F17+[1]มีค53!F17+[1]เมย53!F17+[1]พค53!F17+[1]มิย53!F17+กค53!F17</f>
        <v>458</v>
      </c>
      <c r="E17" s="452"/>
      <c r="F17" s="476">
        <v>0</v>
      </c>
      <c r="G17" s="477"/>
      <c r="H17" s="235"/>
    </row>
    <row r="18" spans="1:8" ht="24.95" customHeight="1">
      <c r="A18" s="160" t="s">
        <v>51</v>
      </c>
      <c r="B18" s="161"/>
      <c r="C18" s="162"/>
      <c r="D18" s="453"/>
      <c r="E18" s="454"/>
      <c r="F18" s="474"/>
      <c r="G18" s="475"/>
      <c r="H18" s="236"/>
    </row>
    <row r="19" spans="1:8" ht="24.95" customHeight="1">
      <c r="A19" s="143" t="s">
        <v>132</v>
      </c>
      <c r="B19" s="163">
        <v>9400</v>
      </c>
      <c r="C19" s="145" t="s">
        <v>15</v>
      </c>
      <c r="D19" s="451">
        <f>[1]ตค52!F19+[1]พย52!F19+[1]ธค52!F19+[1]มค53!F19+[1]กพ53!F19+[1]มีค53!F19+[1]เมย53!F19+[1]พค53!F19+[1]มิย53!F19+กค53!F19</f>
        <v>179</v>
      </c>
      <c r="E19" s="452"/>
      <c r="F19" s="476">
        <v>1</v>
      </c>
      <c r="G19" s="477"/>
      <c r="H19" s="235"/>
    </row>
    <row r="20" spans="1:8" ht="24.95" customHeight="1">
      <c r="A20" s="164" t="s">
        <v>133</v>
      </c>
      <c r="B20" s="161"/>
      <c r="C20" s="148"/>
      <c r="D20" s="453"/>
      <c r="E20" s="454"/>
      <c r="F20" s="474"/>
      <c r="G20" s="475"/>
      <c r="H20" s="236"/>
    </row>
    <row r="21" spans="1:8" ht="24.95" customHeight="1">
      <c r="A21" s="164" t="s">
        <v>134</v>
      </c>
      <c r="B21" s="152">
        <v>13500</v>
      </c>
      <c r="C21" s="145" t="s">
        <v>15</v>
      </c>
      <c r="D21" s="451">
        <f>[1]ตค52!F21+[1]พย52!F21+[1]ธค52!F21+[1]มค53!F21+[1]กพ53!F21+[1]มีค53!F21+[1]เมย53!F21+[1]พค53!F21+[1]มิย53!F21+กค53!F21</f>
        <v>181</v>
      </c>
      <c r="E21" s="452"/>
      <c r="F21" s="476">
        <v>0</v>
      </c>
      <c r="G21" s="477"/>
      <c r="H21" s="235"/>
    </row>
    <row r="22" spans="1:8" ht="24.95" customHeight="1">
      <c r="A22" s="143" t="s">
        <v>135</v>
      </c>
      <c r="B22" s="152">
        <v>2800</v>
      </c>
      <c r="C22" s="165" t="s">
        <v>41</v>
      </c>
      <c r="D22" s="451">
        <f>[1]ตค52!F22+[1]พย52!F22+[1]ธค52!F22+[1]มค53!F22+[1]กพ53!F22+[1]มีค53!F22+[1]เมย53!F22+[1]พค53!F22+[1]มิย53!F22+กค53!F22</f>
        <v>33</v>
      </c>
      <c r="E22" s="452"/>
      <c r="F22" s="476">
        <v>0</v>
      </c>
      <c r="G22" s="477"/>
      <c r="H22" s="235"/>
    </row>
    <row r="23" spans="1:8" ht="24.95" customHeight="1">
      <c r="A23" s="143" t="s">
        <v>136</v>
      </c>
      <c r="B23" s="152">
        <v>15000</v>
      </c>
      <c r="C23" s="165" t="s">
        <v>15</v>
      </c>
      <c r="D23" s="451">
        <f>[1]ตค52!F23+[1]พย52!F23+[1]ธค52!F23+[1]มค53!F23+[1]กพ53!F23+[1]มีค53!F23+[1]เมย53!F23+[1]พค53!F23+[1]มิย53!F23+กค53!F23</f>
        <v>243</v>
      </c>
      <c r="E23" s="452"/>
      <c r="F23" s="476">
        <v>1</v>
      </c>
      <c r="G23" s="477"/>
      <c r="H23" s="235"/>
    </row>
    <row r="24" spans="1:8" ht="24.95" customHeight="1">
      <c r="A24" s="143" t="s">
        <v>129</v>
      </c>
      <c r="B24" s="161"/>
      <c r="C24" s="162"/>
      <c r="D24" s="130"/>
      <c r="E24" s="149"/>
      <c r="F24" s="256"/>
      <c r="G24" s="257"/>
      <c r="H24" s="236"/>
    </row>
    <row r="25" spans="1:8" ht="24.95" customHeight="1">
      <c r="A25" s="143" t="s">
        <v>137</v>
      </c>
      <c r="B25" s="152">
        <v>22000</v>
      </c>
      <c r="C25" s="165" t="s">
        <v>42</v>
      </c>
      <c r="D25" s="451">
        <f>[1]ตค52!F25+[1]พย52!F25+[1]ธค52!F25+[1]มค53!F25+[1]กพ53!F25+[1]มีค53!F25+[1]เมย53!F25+[1]พค53!F25+[1]มิย53!F25+กค53!F25</f>
        <v>112</v>
      </c>
      <c r="E25" s="452"/>
      <c r="F25" s="476">
        <v>0</v>
      </c>
      <c r="G25" s="477"/>
      <c r="H25" s="235"/>
    </row>
    <row r="26" spans="1:8" ht="24.95" customHeight="1">
      <c r="A26" s="143" t="s">
        <v>138</v>
      </c>
      <c r="B26" s="152">
        <v>95280</v>
      </c>
      <c r="C26" s="165" t="s">
        <v>17</v>
      </c>
      <c r="D26" s="451">
        <f>[1]ตค52!F26+[1]พย52!F26+[1]ธค52!F26+[1]มค53!F26+[1]กพ53!F26+[1]มีค53!F26+[1]เมย53!F26+[1]พค53!F26+[1]มิย53!F26+กค53!F26</f>
        <v>1</v>
      </c>
      <c r="E26" s="452"/>
      <c r="F26" s="476">
        <v>0</v>
      </c>
      <c r="G26" s="477"/>
      <c r="H26" s="235"/>
    </row>
    <row r="27" spans="1:8" ht="24.95" customHeight="1">
      <c r="A27" s="143" t="s">
        <v>139</v>
      </c>
      <c r="B27" s="152">
        <v>140400</v>
      </c>
      <c r="C27" s="154" t="s">
        <v>14</v>
      </c>
      <c r="D27" s="453"/>
      <c r="E27" s="454"/>
      <c r="F27" s="474"/>
      <c r="G27" s="475"/>
      <c r="H27" s="236"/>
    </row>
    <row r="28" spans="1:8" ht="24.95" customHeight="1">
      <c r="A28" s="143" t="s">
        <v>2</v>
      </c>
      <c r="B28" s="152"/>
      <c r="C28" s="145" t="s">
        <v>14</v>
      </c>
      <c r="D28" s="451">
        <f>[1]ตค52!F28+[1]พย52!F28+[1]ธค52!F28+[1]มค53!F28+[1]กพ53!F28+[1]มีค53!F28+[1]เมย53!F28+[1]พค53!F28+[1]มิย53!F28+กค53!F28</f>
        <v>1385</v>
      </c>
      <c r="E28" s="452"/>
      <c r="F28" s="476">
        <v>133</v>
      </c>
      <c r="G28" s="477"/>
      <c r="H28" s="235"/>
    </row>
    <row r="29" spans="1:8" ht="24.95" customHeight="1">
      <c r="A29" s="164" t="s">
        <v>3</v>
      </c>
      <c r="B29" s="152"/>
      <c r="C29" s="145"/>
      <c r="D29" s="451">
        <f>[1]ตค52!F29+[1]พย52!F29+[1]ธค52!F29+[1]มค53!F29+[1]กพ53!F29+[1]มีค53!F29+[1]เมย53!F29+[1]พค53!F29+[1]มิย53!F29+กค53!F29</f>
        <v>461</v>
      </c>
      <c r="E29" s="452"/>
      <c r="F29" s="476">
        <f>F30+F31</f>
        <v>102</v>
      </c>
      <c r="G29" s="477"/>
      <c r="H29" s="235"/>
    </row>
    <row r="30" spans="1:8" ht="24.95" customHeight="1">
      <c r="A30" s="143" t="s">
        <v>4</v>
      </c>
      <c r="B30" s="152"/>
      <c r="C30" s="145"/>
      <c r="D30" s="451">
        <f>[1]ตค52!F30+[1]พย52!F30+[1]ธค52!F30+[1]มค53!F30+[1]กพ53!F30+[1]มีค53!F30+[1]เมย53!F30+[1]พค53!F30+[1]มิย53!F30+กค53!F30</f>
        <v>435</v>
      </c>
      <c r="E30" s="452"/>
      <c r="F30" s="476">
        <v>100</v>
      </c>
      <c r="G30" s="477"/>
      <c r="H30" s="235"/>
    </row>
    <row r="31" spans="1:8" ht="24.95" customHeight="1">
      <c r="A31" s="143" t="s">
        <v>5</v>
      </c>
      <c r="B31" s="152"/>
      <c r="C31" s="145"/>
      <c r="D31" s="451">
        <f>[1]ตค52!F31+[1]พย52!F31+[1]ธค52!F31+[1]มค53!F31+[1]กพ53!F31+[1]มีค53!F31+[1]เมย53!F31+[1]พค53!F31+[1]มิย53!F31+กค53!F31</f>
        <v>26</v>
      </c>
      <c r="E31" s="452"/>
      <c r="F31" s="476">
        <v>2</v>
      </c>
      <c r="G31" s="477"/>
      <c r="H31" s="235"/>
    </row>
    <row r="32" spans="1:8" ht="24.95" customHeight="1">
      <c r="A32" s="143" t="s">
        <v>6</v>
      </c>
      <c r="B32" s="152"/>
      <c r="C32" s="145"/>
      <c r="D32" s="451">
        <f>[1]ตค52!F32+[1]พย52!F32+[1]ธค52!F32+[1]มค53!F32+[1]กพ53!F32+[1]มีค53!F32+[1]เมย53!F32+[1]พค53!F32+[1]มิย53!F32+กค53!F32</f>
        <v>5</v>
      </c>
      <c r="E32" s="452"/>
      <c r="F32" s="476">
        <v>0</v>
      </c>
      <c r="G32" s="477"/>
      <c r="H32" s="235"/>
    </row>
    <row r="33" spans="1:8" ht="24.95" customHeight="1">
      <c r="A33" s="143" t="s">
        <v>7</v>
      </c>
      <c r="B33" s="152"/>
      <c r="C33" s="145"/>
      <c r="D33" s="451">
        <f>[1]ตค52!F33+[1]พย52!F33+[1]ธค52!F33+[1]มค53!F33+[1]กพ53!F33+[1]มีค53!F33+[1]เมย53!F33+[1]พค53!F33+[1]มิย53!F33+กค53!F33</f>
        <v>1</v>
      </c>
      <c r="E33" s="452"/>
      <c r="F33" s="476">
        <v>0</v>
      </c>
      <c r="G33" s="477"/>
      <c r="H33" s="235"/>
    </row>
    <row r="34" spans="1:8" ht="24.95" customHeight="1">
      <c r="A34" s="143" t="s">
        <v>8</v>
      </c>
      <c r="B34" s="166"/>
      <c r="C34" s="167"/>
      <c r="D34" s="451">
        <f>[1]ตค52!F34+[1]พย52!F34+[1]ธค52!F34+[1]มค53!F34+[1]กพ53!F34+[1]มีค53!F34+[1]เมย53!F34+[1]พค53!F34+[1]มิย53!F34+กค53!F34</f>
        <v>4</v>
      </c>
      <c r="E34" s="452"/>
      <c r="F34" s="476">
        <v>0</v>
      </c>
      <c r="G34" s="484"/>
      <c r="H34" s="235"/>
    </row>
    <row r="35" spans="1:8" ht="24.95" customHeight="1">
      <c r="A35" s="169" t="s">
        <v>9</v>
      </c>
      <c r="B35" s="170"/>
      <c r="C35" s="170"/>
      <c r="D35" s="451">
        <f>[1]ตค52!F35+[1]พย52!F35+[1]ธค52!F35+[1]มค53!F35+[1]กพ53!F35+[1]มีค53!F35+[1]เมย53!F35+[1]พค53!F35+[1]มิย53!F35+กค53!F35</f>
        <v>609</v>
      </c>
      <c r="E35" s="452"/>
      <c r="F35" s="476">
        <v>58</v>
      </c>
      <c r="G35" s="484"/>
      <c r="H35" s="235"/>
    </row>
    <row r="36" spans="1:8" ht="24.95" customHeight="1">
      <c r="A36" s="143" t="s">
        <v>55</v>
      </c>
      <c r="B36" s="152">
        <v>94900</v>
      </c>
      <c r="C36" s="171" t="s">
        <v>164</v>
      </c>
      <c r="D36" s="451">
        <f>[1]ตค52!F36+[1]พย52!F36+[1]ธค52!F36+[1]มค53!F36+[1]กพ53!F36+[1]มีค53!F36+[1]เมย53!F36+[1]พค53!F36+[1]มิย53!F36+กค53!F36</f>
        <v>1633</v>
      </c>
      <c r="E36" s="452"/>
      <c r="F36" s="476">
        <v>1</v>
      </c>
      <c r="G36" s="477"/>
      <c r="H36" s="235"/>
    </row>
    <row r="37" spans="1:8" ht="24.95" customHeight="1">
      <c r="A37" s="143" t="s">
        <v>56</v>
      </c>
      <c r="B37" s="161"/>
      <c r="C37" s="172"/>
      <c r="D37" s="453"/>
      <c r="E37" s="454"/>
      <c r="F37" s="474"/>
      <c r="G37" s="475"/>
      <c r="H37" s="236"/>
    </row>
    <row r="38" spans="1:8" ht="24.95" customHeight="1">
      <c r="A38" s="173" t="s">
        <v>141</v>
      </c>
      <c r="B38" s="161"/>
      <c r="C38" s="172"/>
      <c r="D38" s="130"/>
      <c r="E38" s="149"/>
      <c r="F38" s="256"/>
      <c r="G38" s="257"/>
      <c r="H38" s="236"/>
    </row>
    <row r="39" spans="1:8" ht="24.75" customHeight="1">
      <c r="A39" s="219"/>
      <c r="B39" s="220"/>
      <c r="C39" s="221"/>
      <c r="D39" s="222"/>
      <c r="E39" s="223"/>
      <c r="F39" s="258"/>
      <c r="G39" s="259"/>
      <c r="H39" s="237"/>
    </row>
    <row r="40" spans="1:8" ht="24.95" customHeight="1">
      <c r="A40" s="215" t="s">
        <v>140</v>
      </c>
      <c r="B40" s="216">
        <v>444440</v>
      </c>
      <c r="C40" s="217"/>
      <c r="D40" s="464"/>
      <c r="E40" s="465"/>
      <c r="F40" s="485"/>
      <c r="G40" s="486"/>
      <c r="H40" s="238"/>
    </row>
    <row r="41" spans="1:8" ht="24.95" customHeight="1">
      <c r="A41" s="137" t="s">
        <v>52</v>
      </c>
      <c r="B41" s="161"/>
      <c r="C41" s="148"/>
      <c r="D41" s="453"/>
      <c r="E41" s="454"/>
      <c r="F41" s="474"/>
      <c r="G41" s="475"/>
      <c r="H41" s="236"/>
    </row>
    <row r="42" spans="1:8" ht="24.95" customHeight="1">
      <c r="A42" s="212" t="s">
        <v>173</v>
      </c>
      <c r="B42" s="174"/>
      <c r="C42" s="183" t="s">
        <v>70</v>
      </c>
      <c r="D42" s="451">
        <f>[1]ตค52!F42+[1]พย52!F42+[1]ธค52!F42+[1]มค53!F42+[1]กพ53!F42+[1]มีค53!F42+[1]เมย53!F42+[1]พค53!F42+[1]มิย53!F42+กค53!F42</f>
        <v>5307</v>
      </c>
      <c r="E42" s="452"/>
      <c r="F42" s="478">
        <v>108</v>
      </c>
      <c r="G42" s="479"/>
      <c r="H42" s="239"/>
    </row>
    <row r="43" spans="1:8" ht="24.95" customHeight="1">
      <c r="A43" s="178" t="s">
        <v>174</v>
      </c>
      <c r="B43" s="179">
        <v>179400</v>
      </c>
      <c r="C43" s="180" t="s">
        <v>70</v>
      </c>
      <c r="D43" s="451">
        <f>[1]ตค52!F43+[1]พย52!F43+[1]ธค52!F43+[1]มค53!F43+[1]กพ53!F43+[1]มีค53!F43+[1]เมย53!F43+[1]พค53!F43+[1]มิย53!F43+กค53!F43</f>
        <v>5266</v>
      </c>
      <c r="E43" s="452"/>
      <c r="F43" s="476">
        <v>432</v>
      </c>
      <c r="G43" s="477"/>
      <c r="H43" s="235"/>
    </row>
    <row r="44" spans="1:8" ht="24.95" customHeight="1">
      <c r="A44" s="178" t="s">
        <v>175</v>
      </c>
      <c r="B44" s="179">
        <v>40500</v>
      </c>
      <c r="C44" s="180" t="s">
        <v>162</v>
      </c>
      <c r="D44" s="451">
        <f>[1]ตค52!F44+[1]พย52!F44+[1]ธค52!F44+[1]มค53!F44+[1]กพ53!F44+[1]มีค53!F44+[1]เมย53!F44+[1]พค53!F44+[1]มิย53!F44+กค53!F44</f>
        <v>1046</v>
      </c>
      <c r="E44" s="452"/>
      <c r="F44" s="476">
        <v>0</v>
      </c>
      <c r="G44" s="477"/>
      <c r="H44" s="235"/>
    </row>
    <row r="45" spans="1:8" ht="24.95" customHeight="1">
      <c r="A45" s="178" t="s">
        <v>176</v>
      </c>
      <c r="B45" s="181"/>
      <c r="C45" s="182"/>
      <c r="D45" s="453"/>
      <c r="E45" s="454"/>
      <c r="F45" s="474"/>
      <c r="G45" s="475"/>
      <c r="H45" s="236"/>
    </row>
    <row r="46" spans="1:8" ht="24.95" customHeight="1">
      <c r="A46" s="178" t="s">
        <v>177</v>
      </c>
      <c r="B46" s="179">
        <v>30400</v>
      </c>
      <c r="C46" s="180" t="s">
        <v>219</v>
      </c>
      <c r="D46" s="451">
        <f>[1]ตค52!F46+[1]พย52!F46+[1]ธค52!F46+[1]มค53!F46+[1]กพ53!F46+[1]มีค53!F46+[1]เมย53!F46+[1]พค53!F46+[1]มิย53!F46+กค53!F46</f>
        <v>65</v>
      </c>
      <c r="E46" s="452"/>
      <c r="F46" s="476">
        <v>0</v>
      </c>
      <c r="G46" s="477"/>
      <c r="H46" s="235"/>
    </row>
    <row r="47" spans="1:8" ht="24.95" customHeight="1">
      <c r="A47" s="178" t="s">
        <v>178</v>
      </c>
      <c r="B47" s="181"/>
      <c r="C47" s="182"/>
      <c r="D47" s="130"/>
      <c r="E47" s="149"/>
      <c r="F47" s="256"/>
      <c r="G47" s="257"/>
      <c r="H47" s="236"/>
    </row>
    <row r="48" spans="1:8" ht="24.95" customHeight="1">
      <c r="A48" s="143" t="s">
        <v>179</v>
      </c>
      <c r="B48" s="152">
        <v>5000</v>
      </c>
      <c r="C48" s="145" t="s">
        <v>47</v>
      </c>
      <c r="D48" s="451">
        <f>[1]ตค52!F48+[1]พย52!F48+[1]ธค52!F48+[1]มค53!F48+[1]กพ53!F48+[1]มีค53!F48+[1]เมย53!F48+[1]พค53!F48+[1]มิย53!F48+กค53!F48</f>
        <v>1</v>
      </c>
      <c r="E48" s="452"/>
      <c r="F48" s="476">
        <v>0</v>
      </c>
      <c r="G48" s="477"/>
      <c r="H48" s="235"/>
    </row>
    <row r="49" spans="1:8" ht="24.95" customHeight="1">
      <c r="A49" s="143" t="s">
        <v>180</v>
      </c>
      <c r="B49" s="161"/>
      <c r="C49" s="148"/>
      <c r="D49" s="130"/>
      <c r="E49" s="149"/>
      <c r="F49" s="256"/>
      <c r="G49" s="257"/>
      <c r="H49" s="236"/>
    </row>
    <row r="50" spans="1:8" ht="24.95" customHeight="1">
      <c r="A50" s="143" t="s">
        <v>181</v>
      </c>
      <c r="B50" s="174">
        <v>11200</v>
      </c>
      <c r="C50" s="183" t="s">
        <v>165</v>
      </c>
      <c r="D50" s="451">
        <f>[1]ตค52!F50+[1]พย52!F50+[1]ธค52!F50+[1]มค53!F50+[1]กพ53!F50+[1]มีค53!F50+[1]เมย53!F50+[1]พค53!F50+[1]มิย53!F50+กค53!F50</f>
        <v>91</v>
      </c>
      <c r="E50" s="452"/>
      <c r="F50" s="476">
        <v>0</v>
      </c>
      <c r="G50" s="477"/>
      <c r="H50" s="239"/>
    </row>
    <row r="51" spans="1:8" ht="24.95" customHeight="1">
      <c r="A51" s="143" t="s">
        <v>182</v>
      </c>
      <c r="B51" s="174"/>
      <c r="C51" s="183"/>
      <c r="D51" s="175"/>
      <c r="E51" s="176"/>
      <c r="F51" s="260"/>
      <c r="G51" s="261"/>
      <c r="H51" s="239"/>
    </row>
    <row r="52" spans="1:8" ht="24.95" customHeight="1">
      <c r="A52" s="143" t="s">
        <v>183</v>
      </c>
      <c r="B52" s="163">
        <v>17600</v>
      </c>
      <c r="C52" s="145" t="s">
        <v>166</v>
      </c>
      <c r="D52" s="451">
        <f>[1]ตค52!F52+[1]พย52!F52+[1]ธค52!F52+[1]มค53!F52+[1]กพ53!F52+[1]มีค53!F52+[1]เมย53!F52+[1]พค53!F52+[1]มิย53!F52+กค53!F52</f>
        <v>347</v>
      </c>
      <c r="E52" s="452"/>
      <c r="F52" s="476">
        <v>0</v>
      </c>
      <c r="G52" s="477"/>
      <c r="H52" s="239"/>
    </row>
    <row r="53" spans="1:8" ht="24.95" customHeight="1">
      <c r="A53" s="143" t="s">
        <v>184</v>
      </c>
      <c r="B53" s="152">
        <v>29600</v>
      </c>
      <c r="C53" s="145" t="s">
        <v>167</v>
      </c>
      <c r="D53" s="158">
        <f>[1]ตค52!D53+[1]พย52!F53+[1]ธค52!F53+[1]มค53!F53+[1]กพ53!F53+[1]มีค53!F53+[1]เมย53!F53+[1]พค53!F53+[1]มิย53!F53+กค53!F53</f>
        <v>1</v>
      </c>
      <c r="E53" s="159">
        <f>[1]ตค52!E53+[1]พย52!G53+[1]ธค52!G53+[1]มค53!G53+[1]กพ53!G53+[1]มีค53!G53+[1]เมย53!G53+[1]พค53!G53+[1]มิย53!G53+กค53!G53</f>
        <v>21</v>
      </c>
      <c r="F53" s="254">
        <v>1</v>
      </c>
      <c r="G53" s="255">
        <v>21</v>
      </c>
      <c r="H53" s="239"/>
    </row>
    <row r="54" spans="1:8" ht="24.95" customHeight="1">
      <c r="A54" s="143" t="s">
        <v>185</v>
      </c>
      <c r="B54" s="152">
        <v>6400</v>
      </c>
      <c r="C54" s="165" t="s">
        <v>169</v>
      </c>
      <c r="D54" s="158">
        <f>[1]ตค52!D54+[1]พย52!F54+[1]ธค52!F54+[1]มค53!F54+[1]กพ53!F54+[1]มีค53!F54+[1]เมย53!F54+[1]พค53!F54+[1]มิย53!F54+กค53!F54</f>
        <v>2</v>
      </c>
      <c r="E54" s="159">
        <f>[1]ตค52!E54+[1]พย52!G54+[1]ธค52!G54+[1]มค53!G54+[1]กพ53!G54+[1]มีค53!G54+[1]เมย53!G54+[1]พค53!G54+[1]มิย53!G54+กค53!G54</f>
        <v>41</v>
      </c>
      <c r="F54" s="254">
        <v>0</v>
      </c>
      <c r="G54" s="255">
        <v>0</v>
      </c>
      <c r="H54" s="239"/>
    </row>
    <row r="55" spans="1:8" ht="24.95" customHeight="1">
      <c r="A55" s="143" t="s">
        <v>186</v>
      </c>
      <c r="B55" s="174">
        <v>0</v>
      </c>
      <c r="C55" s="183" t="s">
        <v>42</v>
      </c>
      <c r="D55" s="451">
        <f>[1]ตค52!F55+[1]พย52!F55+[1]ธค52!F55+[1]มค53!F55+[1]กพ53!F55+[1]มีค53!F55+[1]เมย53!F55+[1]พค53!F55+[1]มิย53!F55+กค53!F55</f>
        <v>89</v>
      </c>
      <c r="E55" s="452"/>
      <c r="F55" s="478">
        <v>3</v>
      </c>
      <c r="G55" s="479"/>
      <c r="H55" s="239"/>
    </row>
    <row r="56" spans="1:8" ht="24.95" customHeight="1">
      <c r="A56" s="143" t="s">
        <v>187</v>
      </c>
      <c r="B56" s="152">
        <v>140400</v>
      </c>
      <c r="C56" s="145" t="s">
        <v>17</v>
      </c>
      <c r="D56" s="451">
        <f>[1]ตค52!F56+[1]พย52!F56+[1]ธค52!F56+[1]มค53!F56+[1]กพ53!F56+[1]มีค53!F56+[1]เมย53!F56+[1]พค53!F56+[1]มิย53!F56+กค53!F56</f>
        <v>1</v>
      </c>
      <c r="E56" s="452"/>
      <c r="F56" s="478">
        <v>0</v>
      </c>
      <c r="G56" s="479"/>
      <c r="H56" s="235"/>
    </row>
    <row r="57" spans="1:8" ht="24.95" customHeight="1">
      <c r="A57" s="143" t="s">
        <v>188</v>
      </c>
      <c r="B57" s="161"/>
      <c r="C57" s="162"/>
      <c r="D57" s="453"/>
      <c r="E57" s="454"/>
      <c r="F57" s="474"/>
      <c r="G57" s="475"/>
      <c r="H57" s="236"/>
    </row>
    <row r="58" spans="1:8" ht="24.95" customHeight="1">
      <c r="A58" s="141" t="s">
        <v>142</v>
      </c>
      <c r="B58" s="142"/>
      <c r="C58" s="145"/>
      <c r="D58" s="451"/>
      <c r="E58" s="452"/>
      <c r="F58" s="476"/>
      <c r="G58" s="477"/>
      <c r="H58" s="235"/>
    </row>
    <row r="59" spans="1:8" ht="24.95" customHeight="1">
      <c r="A59" s="184" t="s">
        <v>52</v>
      </c>
      <c r="B59" s="185"/>
      <c r="C59" s="186"/>
      <c r="D59" s="453"/>
      <c r="E59" s="454"/>
      <c r="F59" s="474"/>
      <c r="G59" s="475"/>
      <c r="H59" s="236"/>
    </row>
    <row r="60" spans="1:8" ht="24.95" customHeight="1">
      <c r="A60" s="143" t="s">
        <v>190</v>
      </c>
      <c r="B60" s="136"/>
      <c r="C60" s="148"/>
      <c r="D60" s="453"/>
      <c r="E60" s="454"/>
      <c r="F60" s="474"/>
      <c r="G60" s="475"/>
      <c r="H60" s="236"/>
    </row>
    <row r="61" spans="1:8" ht="24.95" customHeight="1">
      <c r="A61" s="143" t="s">
        <v>191</v>
      </c>
      <c r="B61" s="174"/>
      <c r="C61" s="183" t="s">
        <v>42</v>
      </c>
      <c r="D61" s="451">
        <f>[1]ตค52!F61+[1]พย52!F61+[1]ธค52!F61+[1]มค53!F61+[1]กพ53!F61+[1]มีค53!F61+[1]เมย53!F61+[1]พค53!F61+[1]มิย53!F61+กค53!F61</f>
        <v>123</v>
      </c>
      <c r="E61" s="452"/>
      <c r="F61" s="478">
        <v>0</v>
      </c>
      <c r="G61" s="479"/>
      <c r="H61" s="239"/>
    </row>
    <row r="62" spans="1:8" ht="24.95" customHeight="1">
      <c r="A62" s="187" t="s">
        <v>192</v>
      </c>
      <c r="B62" s="188"/>
      <c r="C62" s="214"/>
      <c r="D62" s="453"/>
      <c r="E62" s="454"/>
      <c r="F62" s="474"/>
      <c r="G62" s="475"/>
      <c r="H62" s="236"/>
    </row>
    <row r="63" spans="1:8" s="9" customFormat="1" ht="24.95" customHeight="1">
      <c r="A63" s="135" t="s">
        <v>22</v>
      </c>
      <c r="B63" s="136">
        <v>1008150</v>
      </c>
      <c r="C63" s="137"/>
      <c r="D63" s="138"/>
      <c r="E63" s="139"/>
      <c r="F63" s="252"/>
      <c r="G63" s="253"/>
      <c r="H63" s="240"/>
    </row>
    <row r="64" spans="1:8" ht="24.95" customHeight="1">
      <c r="A64" s="141" t="s">
        <v>143</v>
      </c>
      <c r="B64" s="142">
        <v>750350</v>
      </c>
      <c r="C64" s="143"/>
      <c r="D64" s="451"/>
      <c r="E64" s="452"/>
      <c r="F64" s="476"/>
      <c r="G64" s="477"/>
      <c r="H64" s="235"/>
    </row>
    <row r="65" spans="1:8" ht="24.95" customHeight="1">
      <c r="A65" s="141" t="s">
        <v>144</v>
      </c>
      <c r="B65" s="142">
        <v>134100</v>
      </c>
      <c r="C65" s="145"/>
      <c r="D65" s="451"/>
      <c r="E65" s="452"/>
      <c r="F65" s="476"/>
      <c r="G65" s="477"/>
      <c r="H65" s="235"/>
    </row>
    <row r="66" spans="1:8" ht="24.95" customHeight="1">
      <c r="A66" s="143" t="s">
        <v>145</v>
      </c>
      <c r="B66" s="152"/>
      <c r="C66" s="145"/>
      <c r="D66" s="451"/>
      <c r="E66" s="452"/>
      <c r="F66" s="476"/>
      <c r="G66" s="477"/>
      <c r="H66" s="235"/>
    </row>
    <row r="67" spans="1:8" ht="24.95" customHeight="1">
      <c r="A67" s="184" t="s">
        <v>52</v>
      </c>
      <c r="B67" s="185"/>
      <c r="C67" s="186"/>
      <c r="D67" s="453"/>
      <c r="E67" s="454"/>
      <c r="F67" s="474"/>
      <c r="G67" s="475"/>
      <c r="H67" s="236"/>
    </row>
    <row r="68" spans="1:8" ht="24.95" customHeight="1">
      <c r="A68" s="143" t="s">
        <v>193</v>
      </c>
      <c r="B68" s="152">
        <v>7700</v>
      </c>
      <c r="C68" s="145" t="s">
        <v>168</v>
      </c>
      <c r="D68" s="451">
        <f>[1]ตค52!F68+[1]พย52!F68+[1]ธค52!F68+[1]มค53!F68+[1]กพ53!F68+[1]มีค53!F68+[1]เมย53!F68+[1]พค53!F68+[1]มิย53!F68+กค53!F68</f>
        <v>16</v>
      </c>
      <c r="E68" s="452"/>
      <c r="F68" s="476">
        <v>0</v>
      </c>
      <c r="G68" s="477"/>
      <c r="H68" s="235"/>
    </row>
    <row r="69" spans="1:8" ht="24.95" customHeight="1">
      <c r="A69" s="143" t="s">
        <v>194</v>
      </c>
      <c r="B69" s="152">
        <v>95280</v>
      </c>
      <c r="C69" s="145" t="s">
        <v>17</v>
      </c>
      <c r="D69" s="451">
        <f>[1]ตค52!F69+[1]พย52!F69+[1]ธค52!F69+[1]มค53!F69+[1]กพ53!F69+[1]มีค53!F69+[1]เมย53!F69+[1]พค53!F69+[1]มิย53!F69+กค53!F69</f>
        <v>1</v>
      </c>
      <c r="E69" s="452"/>
      <c r="F69" s="476">
        <v>0</v>
      </c>
      <c r="G69" s="477"/>
      <c r="H69" s="235"/>
    </row>
    <row r="70" spans="1:8" ht="24.95" customHeight="1">
      <c r="A70" s="143" t="s">
        <v>220</v>
      </c>
      <c r="B70" s="188"/>
      <c r="C70" s="189"/>
      <c r="D70" s="453"/>
      <c r="E70" s="454"/>
      <c r="F70" s="474"/>
      <c r="G70" s="475"/>
      <c r="H70" s="236"/>
    </row>
    <row r="71" spans="1:8" ht="24.95" customHeight="1">
      <c r="A71" s="143" t="s">
        <v>195</v>
      </c>
      <c r="B71" s="190">
        <v>47000</v>
      </c>
      <c r="C71" s="191" t="s">
        <v>169</v>
      </c>
      <c r="D71" s="158">
        <f>[1]ตค52!D71+[1]พย52!F71+[1]ธค52!F71+[1]มค53!F71+[1]กพ53!F71+[1]มีค53!F71+[1]เมย53!F71+[1]พค53!F71+[1]มิย53!F71+กค53!F71</f>
        <v>2</v>
      </c>
      <c r="E71" s="159">
        <f>[1]ตค52!E71+[1]พย52!G71+[1]ธค52!G71+[1]มค53!G71+[1]กพ53!G71+[1]มีค53!G71+[1]เมย53!G71+[1]พค53!G71+[1]มิย53!G71+กค53!G71</f>
        <v>44</v>
      </c>
      <c r="F71" s="254">
        <v>0</v>
      </c>
      <c r="G71" s="255">
        <v>0</v>
      </c>
      <c r="H71" s="235"/>
    </row>
    <row r="72" spans="1:8" ht="24.95" customHeight="1">
      <c r="A72" s="192" t="s">
        <v>146</v>
      </c>
      <c r="B72" s="193"/>
      <c r="C72" s="165"/>
      <c r="D72" s="451"/>
      <c r="E72" s="452"/>
      <c r="F72" s="476"/>
      <c r="G72" s="477"/>
      <c r="H72" s="235"/>
    </row>
    <row r="73" spans="1:8" ht="24.95" customHeight="1">
      <c r="A73" s="194" t="s">
        <v>52</v>
      </c>
      <c r="B73" s="195"/>
      <c r="C73" s="196"/>
      <c r="D73" s="130"/>
      <c r="E73" s="149"/>
      <c r="F73" s="474"/>
      <c r="G73" s="475"/>
      <c r="H73" s="236"/>
    </row>
    <row r="74" spans="1:8" ht="23.1" customHeight="1">
      <c r="A74" s="169" t="s">
        <v>196</v>
      </c>
      <c r="B74" s="161"/>
      <c r="C74" s="213"/>
      <c r="D74" s="453"/>
      <c r="E74" s="454"/>
      <c r="F74" s="474"/>
      <c r="G74" s="475"/>
      <c r="H74" s="241"/>
    </row>
    <row r="75" spans="1:8" ht="23.1" customHeight="1">
      <c r="A75" s="169" t="s">
        <v>197</v>
      </c>
      <c r="B75" s="161"/>
      <c r="C75" s="213"/>
      <c r="D75" s="453"/>
      <c r="E75" s="454"/>
      <c r="F75" s="474"/>
      <c r="G75" s="475"/>
      <c r="H75" s="241"/>
    </row>
    <row r="76" spans="1:8" ht="23.1" customHeight="1">
      <c r="A76" s="229" t="s">
        <v>198</v>
      </c>
      <c r="B76" s="230"/>
      <c r="C76" s="231" t="s">
        <v>125</v>
      </c>
      <c r="D76" s="461">
        <f>[1]ตค52!F76+[1]พย52!F76+[1]ธค52!F76+[1]มค53!F76+[1]กพ53!F76+[1]มีค53!F76+[1]เมย53!F76+[1]พค53!F76+[1]มิย53!F76+กค53!F76</f>
        <v>33</v>
      </c>
      <c r="E76" s="462"/>
      <c r="F76" s="482">
        <v>2</v>
      </c>
      <c r="G76" s="483"/>
      <c r="H76" s="242"/>
    </row>
    <row r="77" spans="1:8" ht="24.95" customHeight="1">
      <c r="A77" s="225" t="s">
        <v>199</v>
      </c>
      <c r="B77" s="226"/>
      <c r="C77" s="227"/>
      <c r="D77" s="456"/>
      <c r="E77" s="457"/>
      <c r="F77" s="480"/>
      <c r="G77" s="481"/>
      <c r="H77" s="243"/>
    </row>
    <row r="78" spans="1:8" ht="24.95" customHeight="1">
      <c r="A78" s="169" t="s">
        <v>202</v>
      </c>
      <c r="B78" s="188"/>
      <c r="C78" s="196"/>
      <c r="D78" s="453"/>
      <c r="E78" s="454"/>
      <c r="F78" s="474"/>
      <c r="G78" s="475"/>
      <c r="H78" s="236"/>
    </row>
    <row r="79" spans="1:8" ht="24.95" customHeight="1">
      <c r="A79" s="169" t="s">
        <v>200</v>
      </c>
      <c r="B79" s="161"/>
      <c r="C79" s="213"/>
      <c r="D79" s="453"/>
      <c r="E79" s="454"/>
      <c r="F79" s="474"/>
      <c r="G79" s="475"/>
      <c r="H79" s="236"/>
    </row>
    <row r="80" spans="1:8" ht="24.95" customHeight="1">
      <c r="A80" s="169" t="s">
        <v>203</v>
      </c>
      <c r="B80" s="161"/>
      <c r="C80" s="213"/>
      <c r="D80" s="130"/>
      <c r="E80" s="149"/>
      <c r="F80" s="256"/>
      <c r="G80" s="257"/>
      <c r="H80" s="236"/>
    </row>
    <row r="81" spans="1:9" ht="24.95" customHeight="1">
      <c r="A81" s="169" t="s">
        <v>201</v>
      </c>
      <c r="B81" s="161"/>
      <c r="C81" s="213"/>
      <c r="D81" s="130"/>
      <c r="E81" s="149"/>
      <c r="F81" s="256"/>
      <c r="G81" s="257"/>
      <c r="H81" s="236"/>
    </row>
    <row r="82" spans="1:9" ht="24.95" customHeight="1">
      <c r="A82" s="169" t="s">
        <v>204</v>
      </c>
      <c r="B82" s="161"/>
      <c r="C82" s="213"/>
      <c r="D82" s="130"/>
      <c r="E82" s="149"/>
      <c r="F82" s="256"/>
      <c r="G82" s="257"/>
      <c r="H82" s="236"/>
    </row>
    <row r="83" spans="1:9" ht="24.95" customHeight="1">
      <c r="A83" s="169" t="s">
        <v>205</v>
      </c>
      <c r="B83" s="161"/>
      <c r="C83" s="213"/>
      <c r="D83" s="453"/>
      <c r="E83" s="454"/>
      <c r="F83" s="474"/>
      <c r="G83" s="475"/>
      <c r="H83" s="236"/>
    </row>
    <row r="84" spans="1:9" ht="24.95" customHeight="1">
      <c r="A84" s="141" t="s">
        <v>147</v>
      </c>
      <c r="B84" s="247">
        <v>616250</v>
      </c>
      <c r="C84" s="165"/>
      <c r="D84" s="451"/>
      <c r="E84" s="452"/>
      <c r="F84" s="476"/>
      <c r="G84" s="477"/>
      <c r="H84" s="244"/>
      <c r="I84" s="28"/>
    </row>
    <row r="85" spans="1:9" ht="24.95" customHeight="1">
      <c r="A85" s="169" t="s">
        <v>148</v>
      </c>
      <c r="B85" s="163"/>
      <c r="C85" s="165"/>
      <c r="D85" s="451"/>
      <c r="E85" s="452"/>
      <c r="F85" s="476"/>
      <c r="G85" s="477"/>
      <c r="H85" s="244"/>
      <c r="I85" s="28"/>
    </row>
    <row r="86" spans="1:9" ht="24.95" customHeight="1">
      <c r="A86" s="199" t="s">
        <v>52</v>
      </c>
      <c r="B86" s="161">
        <v>582500</v>
      </c>
      <c r="C86" s="137"/>
      <c r="D86" s="130"/>
      <c r="E86" s="149"/>
      <c r="F86" s="256"/>
      <c r="G86" s="257"/>
      <c r="H86" s="236"/>
    </row>
    <row r="87" spans="1:9" s="11" customFormat="1" ht="24.95" customHeight="1">
      <c r="A87" s="156" t="s">
        <v>206</v>
      </c>
      <c r="B87" s="152">
        <v>5200</v>
      </c>
      <c r="C87" s="145" t="s">
        <v>170</v>
      </c>
      <c r="D87" s="451">
        <f>[1]ตค52!F87+[1]พย52!F87+[1]ธค52!F87+[1]มค53!F87+[1]กพ53!F87+[1]มีค53!F87+[1]เมย53!F87+[1]พค53!F87+[1]มิย53!F87+กค53!F87</f>
        <v>3804</v>
      </c>
      <c r="E87" s="452"/>
      <c r="F87" s="476">
        <v>251</v>
      </c>
      <c r="G87" s="477"/>
      <c r="H87" s="245"/>
    </row>
    <row r="88" spans="1:9" s="11" customFormat="1" ht="24.95" customHeight="1">
      <c r="A88" s="143" t="s">
        <v>207</v>
      </c>
      <c r="B88" s="136"/>
      <c r="C88" s="200"/>
      <c r="D88" s="453"/>
      <c r="E88" s="454"/>
      <c r="F88" s="474"/>
      <c r="G88" s="475"/>
      <c r="H88" s="241"/>
    </row>
    <row r="89" spans="1:9" s="11" customFormat="1" ht="24.95" customHeight="1">
      <c r="A89" s="143" t="s">
        <v>208</v>
      </c>
      <c r="B89" s="152">
        <v>8250</v>
      </c>
      <c r="C89" s="145" t="s">
        <v>42</v>
      </c>
      <c r="D89" s="451">
        <f>[1]ตค52!F89+[1]พย52!F89+[1]ธค52!F89+[1]มค53!F89+[1]กพ53!F89+[1]มีค53!F89+[1]เมย53!F89+[1]พค53!F89+[1]มิย53!F89+กค53!F89</f>
        <v>103</v>
      </c>
      <c r="E89" s="452"/>
      <c r="F89" s="476">
        <v>4</v>
      </c>
      <c r="G89" s="477"/>
      <c r="H89" s="245"/>
    </row>
    <row r="90" spans="1:9" ht="24.95" customHeight="1">
      <c r="A90" s="143" t="s">
        <v>209</v>
      </c>
      <c r="B90" s="152">
        <v>25500</v>
      </c>
      <c r="C90" s="145" t="s">
        <v>91</v>
      </c>
      <c r="D90" s="451">
        <f>[1]ตค52!F90+[1]พย52!F90+[1]ธค52!F90+[1]มค53!F90+[1]กพ53!F90+[1]มีค53!F90+[1]เมย53!F90+[1]พค53!F90+[1]มิย53!F90+กค53!F90</f>
        <v>304</v>
      </c>
      <c r="E90" s="452"/>
      <c r="F90" s="476">
        <v>0</v>
      </c>
      <c r="G90" s="477"/>
      <c r="H90" s="235"/>
    </row>
    <row r="91" spans="1:9" ht="24.95" customHeight="1">
      <c r="A91" s="143" t="s">
        <v>210</v>
      </c>
      <c r="B91" s="136"/>
      <c r="C91" s="148"/>
      <c r="D91" s="453"/>
      <c r="E91" s="454"/>
      <c r="F91" s="474"/>
      <c r="G91" s="475"/>
      <c r="H91" s="236"/>
    </row>
    <row r="92" spans="1:9" ht="24.95" customHeight="1">
      <c r="A92" s="143" t="s">
        <v>211</v>
      </c>
      <c r="B92" s="136"/>
      <c r="C92" s="148"/>
      <c r="D92" s="453"/>
      <c r="E92" s="454"/>
      <c r="F92" s="474"/>
      <c r="G92" s="475"/>
      <c r="H92" s="236"/>
    </row>
    <row r="93" spans="1:9" ht="24.95" customHeight="1">
      <c r="A93" s="141" t="s">
        <v>149</v>
      </c>
      <c r="B93" s="142">
        <v>257800</v>
      </c>
      <c r="C93" s="143"/>
      <c r="D93" s="451"/>
      <c r="E93" s="452"/>
      <c r="F93" s="476"/>
      <c r="G93" s="477"/>
      <c r="H93" s="235"/>
    </row>
    <row r="94" spans="1:9" ht="24.95" customHeight="1">
      <c r="A94" s="141" t="s">
        <v>150</v>
      </c>
      <c r="B94" s="142">
        <v>226800</v>
      </c>
      <c r="C94" s="145"/>
      <c r="D94" s="451"/>
      <c r="E94" s="452"/>
      <c r="F94" s="476"/>
      <c r="G94" s="477"/>
      <c r="H94" s="235"/>
    </row>
    <row r="95" spans="1:9" ht="24.95" customHeight="1">
      <c r="A95" s="199" t="s">
        <v>52</v>
      </c>
      <c r="B95" s="202">
        <v>217200</v>
      </c>
      <c r="C95" s="148"/>
      <c r="D95" s="130"/>
      <c r="E95" s="149"/>
      <c r="F95" s="256"/>
      <c r="G95" s="257"/>
      <c r="H95" s="236"/>
    </row>
    <row r="96" spans="1:9" ht="20.100000000000001" customHeight="1">
      <c r="A96" s="156" t="s">
        <v>212</v>
      </c>
      <c r="B96" s="156">
        <v>9600</v>
      </c>
      <c r="C96" s="233" t="s">
        <v>213</v>
      </c>
      <c r="D96" s="451">
        <f>[1]ตค52!F96+[1]พย52!F96+[1]ธค52!F96+[1]มค53!F96+[1]กพ53!F96+[1]มีค53!F96+[1]เมย53!F96+[1]พค53!F96+[1]มิย53!F96+กค53!F96</f>
        <v>32308</v>
      </c>
      <c r="E96" s="452"/>
      <c r="F96" s="476">
        <v>363</v>
      </c>
      <c r="G96" s="477"/>
      <c r="H96" s="235"/>
    </row>
    <row r="97" spans="1:8" s="11" customFormat="1" ht="20.100000000000001" customHeight="1">
      <c r="A97" s="156" t="s">
        <v>151</v>
      </c>
      <c r="B97" s="142"/>
      <c r="C97" s="233" t="s">
        <v>172</v>
      </c>
      <c r="D97" s="451">
        <f>[1]ตค52!F97+[1]พย52!F97+[1]ธค52!F97+[1]มค53!F97+[1]กพ53!F97+[1]มีค53!F97+[1]เมย53!F97+[1]พค53!F97+[1]มิย53!F97+กค53!F97</f>
        <v>23895</v>
      </c>
      <c r="E97" s="452"/>
      <c r="F97" s="476">
        <v>99</v>
      </c>
      <c r="G97" s="477"/>
      <c r="H97" s="245"/>
    </row>
    <row r="98" spans="1:8" s="11" customFormat="1" ht="20.100000000000001" customHeight="1">
      <c r="A98" s="143" t="s">
        <v>152</v>
      </c>
      <c r="B98" s="142"/>
      <c r="C98" s="203"/>
      <c r="D98" s="451">
        <f>[1]ตค52!F98+[1]พย52!F98+[1]ธค52!F98+[1]มค53!F98+[1]กพ53!F98+[1]มีค53!F98+[1]เมย53!F98+[1]พค53!F98+[1]มิย53!F98+กค53!F98</f>
        <v>8232</v>
      </c>
      <c r="E98" s="452"/>
      <c r="F98" s="478">
        <v>132</v>
      </c>
      <c r="G98" s="479"/>
      <c r="H98" s="245"/>
    </row>
    <row r="99" spans="1:8" s="11" customFormat="1" ht="20.100000000000001" customHeight="1">
      <c r="A99" s="143" t="s">
        <v>153</v>
      </c>
      <c r="B99" s="142"/>
      <c r="C99" s="145"/>
      <c r="D99" s="451">
        <f>[1]ตค52!F99+[1]พย52!F99+[1]ธค52!F99+[1]มค53!F99+[1]กพ53!F99+[1]มีค53!F99+[1]เมย53!F99+[1]พค53!F99+[1]มิย53!F99+กค53!F99</f>
        <v>2013</v>
      </c>
      <c r="E99" s="452"/>
      <c r="F99" s="476">
        <v>93</v>
      </c>
      <c r="G99" s="477"/>
      <c r="H99" s="245"/>
    </row>
    <row r="100" spans="1:8" ht="20.100000000000001" customHeight="1">
      <c r="A100" s="143" t="s">
        <v>154</v>
      </c>
      <c r="B100" s="142"/>
      <c r="C100" s="145"/>
      <c r="D100" s="451">
        <f>[1]ตค52!F100+[1]พย52!F100+[1]ธค52!F100+[1]มค53!F100+[1]กพ53!F100+[1]มีค53!F100+[1]เมย53!F100+[1]พค53!F100+[1]มิย53!F100+กค53!F100</f>
        <v>21882</v>
      </c>
      <c r="E100" s="452"/>
      <c r="F100" s="476">
        <v>6</v>
      </c>
      <c r="G100" s="477"/>
      <c r="H100" s="235"/>
    </row>
    <row r="101" spans="1:8" ht="20.100000000000001" customHeight="1">
      <c r="A101" s="143" t="s">
        <v>155</v>
      </c>
      <c r="B101" s="142"/>
      <c r="C101" s="145"/>
      <c r="D101" s="451">
        <f>[1]ตค52!F101+[1]พย52!F101+[1]ธค52!F101+[1]มค53!F101+[1]กพ53!F101+[1]มีค53!F101+[1]เมย53!F101+[1]พค53!F101+[1]มิย53!F101+กค53!F101</f>
        <v>3353</v>
      </c>
      <c r="E101" s="452"/>
      <c r="F101" s="476">
        <v>107</v>
      </c>
      <c r="G101" s="477"/>
      <c r="H101" s="235"/>
    </row>
    <row r="102" spans="1:8" ht="20.100000000000001" customHeight="1">
      <c r="A102" s="143" t="s">
        <v>156</v>
      </c>
      <c r="B102" s="142"/>
      <c r="C102" s="145"/>
      <c r="D102" s="451">
        <f>[1]ตค52!F102+[1]พย52!F102+[1]ธค52!F102+[1]มค53!F102+[1]กพ53!F102+[1]มีค53!F102+[1]เมย53!F102+[1]พค53!F102+[1]มิย53!F102+กค53!F102</f>
        <v>1</v>
      </c>
      <c r="E102" s="452"/>
      <c r="F102" s="476">
        <v>0</v>
      </c>
      <c r="G102" s="477"/>
      <c r="H102" s="235"/>
    </row>
    <row r="103" spans="1:8" ht="20.100000000000001" customHeight="1">
      <c r="A103" s="143" t="s">
        <v>157</v>
      </c>
      <c r="B103" s="142"/>
      <c r="C103" s="145"/>
      <c r="D103" s="451">
        <f>[1]ตค52!F103+[1]พย52!F103+[1]ธค52!F103+[1]มค53!F103+[1]กพ53!F103+[1]มีค53!F103+[1]เมย53!F103+[1]พค53!F103+[1]มิย53!F103+กค53!F103</f>
        <v>5059</v>
      </c>
      <c r="E103" s="452"/>
      <c r="F103" s="476">
        <v>157</v>
      </c>
      <c r="G103" s="477"/>
      <c r="H103" s="235"/>
    </row>
    <row r="104" spans="1:8" ht="20.100000000000001" customHeight="1">
      <c r="A104" s="143" t="s">
        <v>158</v>
      </c>
      <c r="B104" s="142"/>
      <c r="C104" s="145"/>
      <c r="D104" s="451">
        <f>[1]ตค52!F104+[1]พย52!F104+[1]ธค52!F104+[1]มค53!F104+[1]กพ53!F104+[1]มีค53!F104+[1]เมย53!F104+[1]พค53!F104+[1]มิย53!F104+กค53!F104</f>
        <v>28103525</v>
      </c>
      <c r="E104" s="452"/>
      <c r="F104" s="476">
        <v>500100</v>
      </c>
      <c r="G104" s="477"/>
      <c r="H104" s="235"/>
    </row>
    <row r="105" spans="1:8" ht="24.95" customHeight="1">
      <c r="A105" s="143" t="s">
        <v>214</v>
      </c>
      <c r="B105" s="136"/>
      <c r="C105" s="148"/>
      <c r="D105" s="130"/>
      <c r="E105" s="149"/>
      <c r="F105" s="256"/>
      <c r="G105" s="257"/>
      <c r="H105" s="236"/>
    </row>
    <row r="106" spans="1:8" ht="24.95" customHeight="1">
      <c r="A106" s="143" t="s">
        <v>215</v>
      </c>
      <c r="B106" s="136"/>
      <c r="C106" s="148"/>
      <c r="D106" s="130"/>
      <c r="E106" s="149"/>
      <c r="F106" s="256"/>
      <c r="G106" s="257"/>
      <c r="H106" s="236"/>
    </row>
    <row r="107" spans="1:8" ht="24.95" customHeight="1">
      <c r="A107" s="143" t="s">
        <v>216</v>
      </c>
      <c r="B107" s="136"/>
      <c r="C107" s="148"/>
      <c r="D107" s="130"/>
      <c r="E107" s="149"/>
      <c r="F107" s="256"/>
      <c r="G107" s="257"/>
      <c r="H107" s="236"/>
    </row>
    <row r="108" spans="1:8" ht="24.95" customHeight="1">
      <c r="A108" s="143" t="s">
        <v>217</v>
      </c>
      <c r="B108" s="136"/>
      <c r="C108" s="148"/>
      <c r="D108" s="130"/>
      <c r="E108" s="149"/>
      <c r="F108" s="256"/>
      <c r="G108" s="257"/>
      <c r="H108" s="236"/>
    </row>
    <row r="109" spans="1:8" ht="24.95" customHeight="1">
      <c r="A109" s="141" t="s">
        <v>123</v>
      </c>
      <c r="B109" s="142"/>
      <c r="C109" s="145"/>
      <c r="D109" s="451"/>
      <c r="E109" s="452"/>
      <c r="F109" s="476"/>
      <c r="G109" s="477"/>
      <c r="H109" s="235"/>
    </row>
    <row r="110" spans="1:8" ht="23.25" customHeight="1">
      <c r="A110" s="137" t="s">
        <v>52</v>
      </c>
      <c r="B110" s="202"/>
      <c r="C110" s="148"/>
      <c r="D110" s="453"/>
      <c r="E110" s="454"/>
      <c r="F110" s="474"/>
      <c r="G110" s="475"/>
      <c r="H110" s="236"/>
    </row>
    <row r="111" spans="1:8" ht="24.95" customHeight="1">
      <c r="A111" s="143" t="s">
        <v>104</v>
      </c>
      <c r="B111" s="163">
        <v>31000</v>
      </c>
      <c r="C111" s="145" t="s">
        <v>70</v>
      </c>
      <c r="D111" s="451">
        <f>[1]ตค52!F111+[1]พย52!F111+[1]ธค52!F111+[1]มค53!F111+[1]กพ53!F111+[1]มีค53!F111+[1]เมย53!F111+[1]พค53!F111+[1]มิย53!F111+กค53!F111</f>
        <v>5772</v>
      </c>
      <c r="E111" s="452"/>
      <c r="F111" s="491">
        <v>504</v>
      </c>
      <c r="G111" s="491"/>
      <c r="H111" s="235"/>
    </row>
    <row r="112" spans="1:8" ht="21.75" customHeight="1">
      <c r="A112" s="144"/>
      <c r="B112" s="156"/>
      <c r="C112" s="211" t="s">
        <v>218</v>
      </c>
      <c r="D112" s="451">
        <f>[1]ตค52!F112+[1]พย52!F112+[1]ธค52!F112+[1]มค53!F112+[1]กพ53!F112+[1]มีค53!F112+[1]เมย53!F112+[1]พค53!F112+[1]มิย53!F112+กค53!F112</f>
        <v>628</v>
      </c>
      <c r="E112" s="452"/>
      <c r="F112" s="491">
        <v>42</v>
      </c>
      <c r="G112" s="491"/>
      <c r="H112" s="235"/>
    </row>
    <row r="113" spans="1:8" ht="24.95" customHeight="1">
      <c r="A113" s="204" t="s">
        <v>112</v>
      </c>
      <c r="B113" s="205"/>
      <c r="C113" s="206" t="s">
        <v>228</v>
      </c>
      <c r="D113" s="207">
        <f>[1]ตค52!D113+[1]พย52!F113+[1]ธค52!F113+[1]มค53!F113+[1]กพ53!F113+[1]มีค53!F113+[1]เมย53!F113+[1]พค53!F113+[1]มิย53!F113+กค53!F113</f>
        <v>7</v>
      </c>
      <c r="E113" s="234">
        <f>[1]ตค52!E113+[1]พย52!G113+[1]ธค52!G113+[1]มค53!G113+[1]กพ53!G113+[1]มีค53!G113+[1]เมย53!G113+[1]พค53!G113+[1]มิย53!G113+กค53!G113</f>
        <v>2</v>
      </c>
      <c r="F113" s="262">
        <v>1</v>
      </c>
      <c r="G113" s="263">
        <v>1</v>
      </c>
      <c r="H113" s="246"/>
    </row>
    <row r="114" spans="1:8" ht="23.1" customHeight="1">
      <c r="A114" s="30"/>
      <c r="B114" s="50"/>
      <c r="C114" s="31"/>
      <c r="D114" s="14"/>
      <c r="E114" s="14"/>
      <c r="F114" s="265"/>
      <c r="G114" s="265"/>
      <c r="H114" s="8"/>
    </row>
    <row r="115" spans="1:8">
      <c r="A115" s="30"/>
      <c r="B115" s="42"/>
      <c r="C115" s="35"/>
      <c r="D115" s="43"/>
      <c r="E115" s="44"/>
      <c r="F115" s="266"/>
      <c r="G115" s="267"/>
      <c r="H115" s="8"/>
    </row>
    <row r="116" spans="1:8" ht="21" customHeight="1">
      <c r="A116" s="37"/>
      <c r="B116" s="45"/>
      <c r="C116" s="46"/>
      <c r="D116" s="43"/>
      <c r="E116" s="44"/>
      <c r="F116" s="266"/>
      <c r="G116" s="267"/>
      <c r="H116" s="8"/>
    </row>
    <row r="117" spans="1:8" ht="23.1" customHeight="1">
      <c r="A117" s="8"/>
      <c r="B117" s="34"/>
      <c r="C117" s="8"/>
      <c r="D117" s="43"/>
      <c r="E117" s="44"/>
      <c r="F117" s="268"/>
      <c r="G117" s="268"/>
      <c r="H117" s="8"/>
    </row>
    <row r="118" spans="1:8" ht="24.95" customHeight="1">
      <c r="A118" s="8"/>
      <c r="B118" s="34"/>
      <c r="C118" s="8"/>
      <c r="D118" s="8"/>
      <c r="E118" s="8"/>
      <c r="F118" s="268"/>
      <c r="G118" s="268"/>
      <c r="H118" s="8"/>
    </row>
    <row r="119" spans="1:8" ht="24.95" customHeight="1">
      <c r="A119" s="8"/>
      <c r="B119" s="34"/>
      <c r="C119" s="8"/>
      <c r="D119" s="8"/>
      <c r="E119" s="8"/>
      <c r="F119" s="268"/>
      <c r="G119" s="268"/>
      <c r="H119" s="8"/>
    </row>
    <row r="120" spans="1:8" ht="24.95" customHeight="1">
      <c r="A120" s="8"/>
      <c r="B120" s="34"/>
      <c r="C120" s="8"/>
      <c r="D120" s="8"/>
      <c r="E120" s="8"/>
      <c r="F120" s="268"/>
      <c r="G120" s="268"/>
      <c r="H120" s="8"/>
    </row>
    <row r="121" spans="1:8" ht="24.95" customHeight="1">
      <c r="A121" s="8"/>
      <c r="B121" s="34"/>
      <c r="C121" s="8"/>
      <c r="D121" s="8"/>
      <c r="E121" s="8"/>
      <c r="F121" s="268"/>
      <c r="G121" s="268"/>
      <c r="H121" s="8"/>
    </row>
    <row r="122" spans="1:8" ht="24.95" customHeight="1">
      <c r="A122" s="8"/>
      <c r="B122" s="34"/>
      <c r="C122" s="8"/>
      <c r="D122" s="8"/>
      <c r="E122" s="8"/>
      <c r="F122" s="268"/>
      <c r="G122" s="268"/>
      <c r="H122" s="8"/>
    </row>
    <row r="123" spans="1:8" ht="24.95" customHeight="1">
      <c r="A123" s="8"/>
      <c r="B123" s="34"/>
      <c r="C123" s="8"/>
      <c r="D123" s="8"/>
      <c r="E123" s="8"/>
      <c r="F123" s="268"/>
      <c r="G123" s="268"/>
      <c r="H123" s="8"/>
    </row>
    <row r="124" spans="1:8" ht="24.95" customHeight="1">
      <c r="A124" s="8"/>
      <c r="B124" s="8"/>
      <c r="C124" s="8"/>
      <c r="D124" s="8"/>
      <c r="E124" s="8"/>
      <c r="F124" s="268"/>
      <c r="G124" s="268"/>
      <c r="H124" s="8"/>
    </row>
    <row r="125" spans="1:8" ht="24.95" customHeight="1">
      <c r="A125" s="8"/>
      <c r="B125" s="8"/>
      <c r="C125" s="8"/>
      <c r="D125" s="8"/>
      <c r="E125" s="8"/>
      <c r="F125" s="268"/>
      <c r="G125" s="268"/>
      <c r="H125" s="8"/>
    </row>
    <row r="126" spans="1:8" ht="24.95" customHeight="1">
      <c r="A126" s="8"/>
      <c r="B126" s="8"/>
      <c r="C126" s="8"/>
      <c r="D126" s="8"/>
      <c r="E126" s="8"/>
      <c r="F126" s="268"/>
      <c r="G126" s="268"/>
      <c r="H126" s="8"/>
    </row>
    <row r="127" spans="1:8" ht="24.95" customHeight="1">
      <c r="A127" s="8"/>
      <c r="B127" s="8"/>
      <c r="C127" s="8"/>
      <c r="D127" s="8"/>
      <c r="E127" s="8"/>
      <c r="F127" s="268"/>
      <c r="G127" s="268"/>
      <c r="H127" s="8"/>
    </row>
    <row r="128" spans="1:8">
      <c r="A128" s="8"/>
      <c r="B128" s="8"/>
      <c r="C128" s="8"/>
      <c r="D128" s="8"/>
      <c r="E128" s="8"/>
      <c r="F128" s="268"/>
      <c r="G128" s="268"/>
      <c r="H128" s="8"/>
    </row>
    <row r="129" spans="1:8">
      <c r="A129" s="8"/>
      <c r="B129" s="8"/>
      <c r="C129" s="8"/>
      <c r="D129" s="8"/>
      <c r="E129" s="8"/>
      <c r="F129" s="268"/>
      <c r="G129" s="268"/>
      <c r="H129" s="8"/>
    </row>
    <row r="130" spans="1:8">
      <c r="A130" s="8"/>
      <c r="B130" s="8"/>
      <c r="C130" s="8"/>
      <c r="D130" s="8"/>
      <c r="E130" s="8"/>
      <c r="F130" s="268"/>
      <c r="G130" s="268"/>
      <c r="H130" s="8"/>
    </row>
    <row r="131" spans="1:8">
      <c r="A131" s="8"/>
      <c r="B131" s="8"/>
      <c r="C131" s="8"/>
      <c r="D131" s="8"/>
      <c r="E131" s="8"/>
      <c r="F131" s="268"/>
      <c r="G131" s="268"/>
      <c r="H131" s="8"/>
    </row>
    <row r="132" spans="1:8">
      <c r="A132" s="8"/>
      <c r="B132" s="8"/>
      <c r="C132" s="8"/>
      <c r="D132" s="8"/>
      <c r="E132" s="8"/>
      <c r="F132" s="268"/>
      <c r="G132" s="268"/>
      <c r="H132" s="8"/>
    </row>
    <row r="133" spans="1:8">
      <c r="A133" s="8"/>
      <c r="B133" s="8"/>
      <c r="C133" s="8"/>
      <c r="D133" s="8"/>
      <c r="E133" s="8"/>
      <c r="F133" s="268"/>
      <c r="G133" s="268"/>
      <c r="H133" s="8"/>
    </row>
    <row r="134" spans="1:8">
      <c r="A134" s="8"/>
      <c r="B134" s="8"/>
      <c r="C134" s="8"/>
      <c r="D134" s="8"/>
      <c r="E134" s="8"/>
      <c r="F134" s="268"/>
      <c r="G134" s="268"/>
      <c r="H134" s="8"/>
    </row>
    <row r="135" spans="1:8">
      <c r="A135" s="8"/>
      <c r="B135" s="8"/>
      <c r="C135" s="8"/>
      <c r="D135" s="8"/>
      <c r="E135" s="8"/>
      <c r="F135" s="268"/>
      <c r="G135" s="268"/>
      <c r="H135" s="8"/>
    </row>
    <row r="136" spans="1:8">
      <c r="A136" s="8"/>
      <c r="B136" s="8"/>
      <c r="C136" s="8"/>
      <c r="D136" s="8"/>
      <c r="E136" s="8"/>
      <c r="F136" s="268"/>
      <c r="G136" s="268"/>
      <c r="H136" s="8"/>
    </row>
    <row r="137" spans="1:8">
      <c r="A137" s="8"/>
      <c r="B137" s="8"/>
      <c r="C137" s="8"/>
      <c r="D137" s="8"/>
      <c r="E137" s="8"/>
      <c r="F137" s="268"/>
      <c r="G137" s="268"/>
      <c r="H137" s="8"/>
    </row>
    <row r="138" spans="1:8">
      <c r="A138" s="8"/>
      <c r="B138" s="8"/>
      <c r="C138" s="8"/>
      <c r="D138" s="8"/>
      <c r="E138" s="8"/>
      <c r="F138" s="268"/>
      <c r="G138" s="268"/>
      <c r="H138" s="8"/>
    </row>
    <row r="139" spans="1:8">
      <c r="A139" s="8"/>
      <c r="B139" s="8"/>
      <c r="C139" s="8"/>
      <c r="D139" s="8"/>
      <c r="E139" s="8"/>
      <c r="F139" s="268"/>
      <c r="G139" s="268"/>
      <c r="H139" s="8"/>
    </row>
    <row r="140" spans="1:8">
      <c r="A140" s="8"/>
      <c r="B140" s="8"/>
      <c r="C140" s="8"/>
      <c r="D140" s="8"/>
      <c r="E140" s="8"/>
      <c r="F140" s="268"/>
      <c r="G140" s="268"/>
      <c r="H140" s="8"/>
    </row>
    <row r="141" spans="1:8">
      <c r="A141" s="8"/>
      <c r="B141" s="8"/>
      <c r="C141" s="8"/>
      <c r="D141" s="8"/>
      <c r="E141" s="8"/>
      <c r="F141" s="268"/>
      <c r="G141" s="268"/>
      <c r="H141" s="8"/>
    </row>
    <row r="142" spans="1:8">
      <c r="A142" s="8"/>
      <c r="B142" s="8"/>
      <c r="C142" s="8"/>
      <c r="D142" s="8"/>
      <c r="E142" s="8"/>
      <c r="F142" s="268"/>
      <c r="G142" s="268"/>
      <c r="H142" s="8"/>
    </row>
    <row r="143" spans="1:8">
      <c r="A143" s="8"/>
      <c r="B143" s="8"/>
      <c r="C143" s="8"/>
      <c r="D143" s="8"/>
      <c r="E143" s="8"/>
      <c r="F143" s="268"/>
      <c r="G143" s="268"/>
      <c r="H143" s="8"/>
    </row>
    <row r="144" spans="1:8">
      <c r="A144" s="8"/>
      <c r="B144" s="8"/>
      <c r="C144" s="8"/>
      <c r="D144" s="8"/>
      <c r="E144" s="8"/>
      <c r="F144" s="268"/>
      <c r="G144" s="268"/>
      <c r="H144" s="8"/>
    </row>
    <row r="145" spans="1:8">
      <c r="A145" s="8"/>
      <c r="B145" s="8"/>
      <c r="C145" s="8"/>
      <c r="D145" s="8"/>
      <c r="E145" s="8"/>
      <c r="F145" s="268"/>
      <c r="G145" s="268"/>
      <c r="H145" s="8"/>
    </row>
    <row r="146" spans="1:8">
      <c r="A146" s="8"/>
      <c r="B146" s="8"/>
      <c r="C146" s="8"/>
      <c r="D146" s="8"/>
      <c r="E146" s="8"/>
      <c r="F146" s="268"/>
      <c r="G146" s="268"/>
      <c r="H146" s="8"/>
    </row>
    <row r="147" spans="1:8">
      <c r="A147" s="8"/>
      <c r="B147" s="8"/>
      <c r="C147" s="8"/>
      <c r="D147" s="8"/>
      <c r="E147" s="8"/>
      <c r="F147" s="268"/>
      <c r="G147" s="268"/>
      <c r="H147" s="8"/>
    </row>
    <row r="148" spans="1:8">
      <c r="A148" s="8"/>
      <c r="B148" s="8"/>
      <c r="C148" s="8"/>
      <c r="D148" s="8"/>
      <c r="E148" s="8"/>
      <c r="F148" s="268"/>
      <c r="G148" s="268"/>
      <c r="H148" s="8"/>
    </row>
    <row r="149" spans="1:8">
      <c r="A149" s="8"/>
      <c r="B149" s="8"/>
      <c r="C149" s="8"/>
      <c r="D149" s="8"/>
      <c r="E149" s="8"/>
      <c r="F149" s="268"/>
      <c r="G149" s="268"/>
      <c r="H149" s="8"/>
    </row>
    <row r="150" spans="1:8">
      <c r="A150" s="8"/>
      <c r="B150" s="8"/>
      <c r="C150" s="8"/>
      <c r="D150" s="8"/>
      <c r="E150" s="8"/>
      <c r="F150" s="268"/>
      <c r="G150" s="268"/>
      <c r="H150" s="8"/>
    </row>
    <row r="151" spans="1:8">
      <c r="C151" s="8"/>
      <c r="D151" s="8"/>
    </row>
    <row r="152" spans="1:8">
      <c r="C152" s="8"/>
      <c r="D152" s="8"/>
    </row>
  </sheetData>
  <mergeCells count="176">
    <mergeCell ref="F52:G52"/>
    <mergeCell ref="F66:G66"/>
    <mergeCell ref="D31:E31"/>
    <mergeCell ref="D32:E32"/>
    <mergeCell ref="D17:E17"/>
    <mergeCell ref="F17:G17"/>
    <mergeCell ref="D25:E25"/>
    <mergeCell ref="F25:G25"/>
    <mergeCell ref="F21:G21"/>
    <mergeCell ref="D26:E26"/>
    <mergeCell ref="F26:G26"/>
    <mergeCell ref="F22:G22"/>
    <mergeCell ref="D30:E30"/>
    <mergeCell ref="D29:E29"/>
    <mergeCell ref="D23:E23"/>
    <mergeCell ref="D27:E27"/>
    <mergeCell ref="D28:E28"/>
    <mergeCell ref="F19:G19"/>
    <mergeCell ref="F20:G20"/>
    <mergeCell ref="F27:G27"/>
    <mergeCell ref="F23:G23"/>
    <mergeCell ref="D34:E34"/>
    <mergeCell ref="D33:E33"/>
    <mergeCell ref="D21:E21"/>
    <mergeCell ref="D93:E93"/>
    <mergeCell ref="D96:E96"/>
    <mergeCell ref="D94:E94"/>
    <mergeCell ref="D89:E89"/>
    <mergeCell ref="D92:E92"/>
    <mergeCell ref="D35:E35"/>
    <mergeCell ref="D90:E90"/>
    <mergeCell ref="D77:E77"/>
    <mergeCell ref="D83:E83"/>
    <mergeCell ref="D42:E42"/>
    <mergeCell ref="D76:E76"/>
    <mergeCell ref="D87:E87"/>
    <mergeCell ref="D79:E79"/>
    <mergeCell ref="D52:E52"/>
    <mergeCell ref="D78:E78"/>
    <mergeCell ref="D72:E72"/>
    <mergeCell ref="D84:E84"/>
    <mergeCell ref="D75:E75"/>
    <mergeCell ref="D41:E41"/>
    <mergeCell ref="D45:E45"/>
    <mergeCell ref="D43:E43"/>
    <mergeCell ref="D36:E36"/>
    <mergeCell ref="D112:E112"/>
    <mergeCell ref="F109:G109"/>
    <mergeCell ref="F112:G112"/>
    <mergeCell ref="F97:G97"/>
    <mergeCell ref="F98:G98"/>
    <mergeCell ref="D98:E98"/>
    <mergeCell ref="F99:G99"/>
    <mergeCell ref="F104:G104"/>
    <mergeCell ref="D99:E99"/>
    <mergeCell ref="D101:E101"/>
    <mergeCell ref="D100:E100"/>
    <mergeCell ref="D110:E110"/>
    <mergeCell ref="F110:G110"/>
    <mergeCell ref="D111:E111"/>
    <mergeCell ref="F111:G111"/>
    <mergeCell ref="D103:E103"/>
    <mergeCell ref="F103:G103"/>
    <mergeCell ref="D102:E102"/>
    <mergeCell ref="D109:E109"/>
    <mergeCell ref="D97:E97"/>
    <mergeCell ref="F9:G9"/>
    <mergeCell ref="F10:G10"/>
    <mergeCell ref="F12:G12"/>
    <mergeCell ref="F15:G15"/>
    <mergeCell ref="B5:B6"/>
    <mergeCell ref="C5:C6"/>
    <mergeCell ref="D5:E6"/>
    <mergeCell ref="F5:G6"/>
    <mergeCell ref="D12:E12"/>
    <mergeCell ref="D9:E9"/>
    <mergeCell ref="D10:E10"/>
    <mergeCell ref="D15:E15"/>
    <mergeCell ref="D13:E13"/>
    <mergeCell ref="D14:E14"/>
    <mergeCell ref="F40:G40"/>
    <mergeCell ref="F65:G65"/>
    <mergeCell ref="F67:G67"/>
    <mergeCell ref="F72:G72"/>
    <mergeCell ref="F64:G64"/>
    <mergeCell ref="F48:G48"/>
    <mergeCell ref="D57:E57"/>
    <mergeCell ref="D68:E68"/>
    <mergeCell ref="D69:E69"/>
    <mergeCell ref="D70:E70"/>
    <mergeCell ref="D67:E67"/>
    <mergeCell ref="F69:G69"/>
    <mergeCell ref="F70:G70"/>
    <mergeCell ref="D56:E56"/>
    <mergeCell ref="D64:E64"/>
    <mergeCell ref="D66:E66"/>
    <mergeCell ref="D65:E65"/>
    <mergeCell ref="D44:E44"/>
    <mergeCell ref="F58:G58"/>
    <mergeCell ref="D55:E55"/>
    <mergeCell ref="F55:G55"/>
    <mergeCell ref="F56:G56"/>
    <mergeCell ref="D48:E48"/>
    <mergeCell ref="D58:E58"/>
    <mergeCell ref="F33:G33"/>
    <mergeCell ref="F37:G37"/>
    <mergeCell ref="F35:G35"/>
    <mergeCell ref="F28:G28"/>
    <mergeCell ref="F29:G29"/>
    <mergeCell ref="F30:G30"/>
    <mergeCell ref="F31:G31"/>
    <mergeCell ref="F32:G32"/>
    <mergeCell ref="A1:H1"/>
    <mergeCell ref="D20:E20"/>
    <mergeCell ref="D19:E19"/>
    <mergeCell ref="D18:E18"/>
    <mergeCell ref="F18:G18"/>
    <mergeCell ref="F13:G13"/>
    <mergeCell ref="F14:G14"/>
    <mergeCell ref="A2:H2"/>
    <mergeCell ref="A3:H3"/>
    <mergeCell ref="A4:A6"/>
    <mergeCell ref="D37:E37"/>
    <mergeCell ref="F34:G34"/>
    <mergeCell ref="B4:H4"/>
    <mergeCell ref="H5:H6"/>
    <mergeCell ref="D11:E11"/>
    <mergeCell ref="D22:E22"/>
    <mergeCell ref="F36:G36"/>
    <mergeCell ref="F102:G102"/>
    <mergeCell ref="D40:E40"/>
    <mergeCell ref="D74:E74"/>
    <mergeCell ref="D61:E61"/>
    <mergeCell ref="D62:E62"/>
    <mergeCell ref="F43:G43"/>
    <mergeCell ref="F78:G78"/>
    <mergeCell ref="F101:G101"/>
    <mergeCell ref="F41:G41"/>
    <mergeCell ref="F74:G74"/>
    <mergeCell ref="F45:G45"/>
    <mergeCell ref="F46:G46"/>
    <mergeCell ref="F44:G44"/>
    <mergeCell ref="F50:G50"/>
    <mergeCell ref="F73:G73"/>
    <mergeCell ref="F42:G42"/>
    <mergeCell ref="F84:G84"/>
    <mergeCell ref="D85:E85"/>
    <mergeCell ref="F83:G83"/>
    <mergeCell ref="F75:G75"/>
    <mergeCell ref="F76:G76"/>
    <mergeCell ref="F85:G85"/>
    <mergeCell ref="F91:G91"/>
    <mergeCell ref="F92:G92"/>
    <mergeCell ref="F93:G93"/>
    <mergeCell ref="D104:E104"/>
    <mergeCell ref="F100:G100"/>
    <mergeCell ref="D46:E46"/>
    <mergeCell ref="D59:E59"/>
    <mergeCell ref="D60:E60"/>
    <mergeCell ref="F59:G59"/>
    <mergeCell ref="F60:G60"/>
    <mergeCell ref="F61:G61"/>
    <mergeCell ref="F62:G62"/>
    <mergeCell ref="F77:G77"/>
    <mergeCell ref="F57:G57"/>
    <mergeCell ref="D50:E50"/>
    <mergeCell ref="F87:G87"/>
    <mergeCell ref="F88:G88"/>
    <mergeCell ref="F94:G94"/>
    <mergeCell ref="D91:E91"/>
    <mergeCell ref="F96:G96"/>
    <mergeCell ref="F89:G89"/>
    <mergeCell ref="F90:G90"/>
    <mergeCell ref="F79:G79"/>
    <mergeCell ref="F68:G68"/>
    <mergeCell ref="D88:E88"/>
  </mergeCells>
  <phoneticPr fontId="9" type="noConversion"/>
  <pageMargins left="0.37" right="0.18" top="0.25" bottom="0.2" header="0.196850393700787" footer="0.196850393700787"/>
  <pageSetup paperSize="9" scale="85" orientation="portrait" horizontalDpi="4294967293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>
  <sheetPr enableFormatConditionsCalculation="0">
    <tabColor indexed="11"/>
  </sheetPr>
  <dimension ref="A1:I152"/>
  <sheetViews>
    <sheetView view="pageBreakPreview" topLeftCell="A28" workbookViewId="0">
      <selection activeCell="D36" sqref="D36:E36"/>
    </sheetView>
  </sheetViews>
  <sheetFormatPr defaultRowHeight="23.25"/>
  <cols>
    <col min="1" max="1" width="63" style="1" customWidth="1"/>
    <col min="2" max="2" width="10" style="1" customWidth="1"/>
    <col min="3" max="3" width="13" style="1" customWidth="1"/>
    <col min="4" max="4" width="6.42578125" style="1" bestFit="1" customWidth="1"/>
    <col min="5" max="5" width="6.42578125" style="1" customWidth="1"/>
    <col min="6" max="7" width="5.28515625" style="1" customWidth="1"/>
    <col min="8" max="8" width="8.28515625" style="1" bestFit="1" customWidth="1"/>
    <col min="9" max="16384" width="9.140625" style="1"/>
  </cols>
  <sheetData>
    <row r="1" spans="1:8" s="17" customFormat="1" ht="24.95" customHeight="1">
      <c r="A1" s="422" t="s">
        <v>18</v>
      </c>
      <c r="B1" s="423"/>
      <c r="C1" s="423"/>
      <c r="D1" s="423"/>
      <c r="E1" s="423"/>
      <c r="F1" s="423"/>
      <c r="G1" s="423"/>
      <c r="H1" s="423"/>
    </row>
    <row r="2" spans="1:8" s="17" customFormat="1" ht="24.95" customHeight="1">
      <c r="A2" s="422" t="s">
        <v>238</v>
      </c>
      <c r="B2" s="423"/>
      <c r="C2" s="423"/>
      <c r="D2" s="423"/>
      <c r="E2" s="423"/>
      <c r="F2" s="423"/>
      <c r="G2" s="423"/>
      <c r="H2" s="423"/>
    </row>
    <row r="3" spans="1:8" s="17" customFormat="1" ht="24.95" customHeight="1">
      <c r="A3" s="422" t="s">
        <v>241</v>
      </c>
      <c r="B3" s="423"/>
      <c r="C3" s="423"/>
      <c r="D3" s="423"/>
      <c r="E3" s="423"/>
      <c r="F3" s="423"/>
      <c r="G3" s="423"/>
      <c r="H3" s="423"/>
    </row>
    <row r="4" spans="1:8" s="9" customFormat="1" ht="21" customHeight="1">
      <c r="A4" s="424" t="s">
        <v>10</v>
      </c>
      <c r="B4" s="439" t="s">
        <v>11</v>
      </c>
      <c r="C4" s="440"/>
      <c r="D4" s="440"/>
      <c r="E4" s="440"/>
      <c r="F4" s="440"/>
      <c r="G4" s="440"/>
      <c r="H4" s="441"/>
    </row>
    <row r="5" spans="1:8" s="9" customFormat="1" ht="21.75" customHeight="1">
      <c r="A5" s="425"/>
      <c r="B5" s="427" t="s">
        <v>12</v>
      </c>
      <c r="C5" s="429" t="s">
        <v>13</v>
      </c>
      <c r="D5" s="470" t="s">
        <v>242</v>
      </c>
      <c r="E5" s="471"/>
      <c r="F5" s="435">
        <v>19572</v>
      </c>
      <c r="G5" s="436"/>
      <c r="H5" s="449" t="s">
        <v>0</v>
      </c>
    </row>
    <row r="6" spans="1:8" s="9" customFormat="1" ht="20.25" customHeight="1">
      <c r="A6" s="426"/>
      <c r="B6" s="428"/>
      <c r="C6" s="430"/>
      <c r="D6" s="472"/>
      <c r="E6" s="473"/>
      <c r="F6" s="437"/>
      <c r="G6" s="438"/>
      <c r="H6" s="450"/>
    </row>
    <row r="7" spans="1:8" s="9" customFormat="1" ht="24.95" customHeight="1">
      <c r="A7" s="128" t="s">
        <v>21</v>
      </c>
      <c r="B7" s="129">
        <v>2283360</v>
      </c>
      <c r="C7" s="131"/>
      <c r="D7" s="132"/>
      <c r="E7" s="133"/>
      <c r="F7" s="132"/>
      <c r="G7" s="133"/>
      <c r="H7" s="134"/>
    </row>
    <row r="8" spans="1:8" s="9" customFormat="1" ht="24.95" customHeight="1">
      <c r="A8" s="135" t="s">
        <v>159</v>
      </c>
      <c r="B8" s="136">
        <v>1275210</v>
      </c>
      <c r="C8" s="137"/>
      <c r="D8" s="138"/>
      <c r="E8" s="139"/>
      <c r="F8" s="138"/>
      <c r="G8" s="139"/>
      <c r="H8" s="140"/>
    </row>
    <row r="9" spans="1:8" ht="24.95" customHeight="1">
      <c r="A9" s="141" t="s">
        <v>160</v>
      </c>
      <c r="B9" s="142">
        <v>1275210</v>
      </c>
      <c r="C9" s="143"/>
      <c r="D9" s="451"/>
      <c r="E9" s="452"/>
      <c r="F9" s="451"/>
      <c r="G9" s="452"/>
      <c r="H9" s="144"/>
    </row>
    <row r="10" spans="1:8" ht="24.95" customHeight="1">
      <c r="A10" s="141" t="s">
        <v>161</v>
      </c>
      <c r="B10" s="142">
        <v>830770</v>
      </c>
      <c r="C10" s="145"/>
      <c r="D10" s="451"/>
      <c r="E10" s="452"/>
      <c r="F10" s="451"/>
      <c r="G10" s="452"/>
      <c r="H10" s="144"/>
    </row>
    <row r="11" spans="1:8" ht="24.95" customHeight="1">
      <c r="A11" s="146" t="s">
        <v>52</v>
      </c>
      <c r="B11" s="147"/>
      <c r="C11" s="148"/>
      <c r="D11" s="458"/>
      <c r="E11" s="454"/>
      <c r="F11" s="138"/>
      <c r="G11" s="139"/>
      <c r="H11" s="150"/>
    </row>
    <row r="12" spans="1:8" ht="24.95" customHeight="1">
      <c r="A12" s="151" t="s">
        <v>189</v>
      </c>
      <c r="B12" s="152"/>
      <c r="C12" s="145" t="s">
        <v>162</v>
      </c>
      <c r="D12" s="451">
        <f>[1]ตค52!F12+[1]พย52!F12+[1]ธค52!F12+[1]มค53!F12+[1]กพ53!F12+[1]มีค53!F12+[1]เมย53!F12+[1]พค53!F12+[1]มิย53!F12+[1]กค53!F12+สค53!F12</f>
        <v>1768</v>
      </c>
      <c r="E12" s="452"/>
      <c r="F12" s="451">
        <v>38</v>
      </c>
      <c r="G12" s="452"/>
      <c r="H12" s="235"/>
    </row>
    <row r="13" spans="1:8" ht="24.95" customHeight="1">
      <c r="A13" s="153" t="s">
        <v>223</v>
      </c>
      <c r="B13" s="152"/>
      <c r="C13" s="154" t="s">
        <v>125</v>
      </c>
      <c r="D13" s="451">
        <f>[1]ตค52!F13+[1]พย52!F13+[1]ธค52!F13+[1]มค53!F13+[1]กพ53!F13+[1]มีค53!F13+[1]เมย53!F13+[1]พค53!F13+[1]มิย53!F13+[1]กค53!F13+สค53!F13</f>
        <v>2432</v>
      </c>
      <c r="E13" s="452"/>
      <c r="F13" s="451">
        <v>120</v>
      </c>
      <c r="G13" s="452"/>
      <c r="H13" s="235"/>
    </row>
    <row r="14" spans="1:8" ht="24.95" customHeight="1">
      <c r="A14" s="155" t="s">
        <v>116</v>
      </c>
      <c r="B14" s="152"/>
      <c r="C14" s="145" t="s">
        <v>125</v>
      </c>
      <c r="D14" s="451">
        <f>[1]ตค52!F14+[1]พย52!F14+[1]ธค52!F14+[1]มค53!F14+[1]กพ53!F14+[1]มีค53!F14+[1]เมย53!F14+[1]พค53!F14+[1]มิย53!F14+[1]กค53!F14+สค53!F14</f>
        <v>4104</v>
      </c>
      <c r="E14" s="452"/>
      <c r="F14" s="451">
        <v>466</v>
      </c>
      <c r="G14" s="452"/>
      <c r="H14" s="235"/>
    </row>
    <row r="15" spans="1:8" ht="24.95" customHeight="1">
      <c r="A15" s="153" t="s">
        <v>23</v>
      </c>
      <c r="B15" s="152"/>
      <c r="C15" s="145" t="s">
        <v>125</v>
      </c>
      <c r="D15" s="451">
        <f>[1]ตค52!F15+[1]พย52!F15+[1]ธค52!F15+[1]มค53!F15+[1]กพ53!F15+[1]มีค53!F15+[1]เมย53!F15+[1]พค53!F15+[1]มิย53!F15+[1]กค53!F15+สค53!F15</f>
        <v>3020</v>
      </c>
      <c r="E15" s="452"/>
      <c r="F15" s="451">
        <v>343</v>
      </c>
      <c r="G15" s="452"/>
      <c r="H15" s="235"/>
    </row>
    <row r="16" spans="1:8" ht="24.95" customHeight="1">
      <c r="A16" s="156" t="s">
        <v>128</v>
      </c>
      <c r="B16" s="144"/>
      <c r="C16" s="157" t="s">
        <v>124</v>
      </c>
      <c r="D16" s="158">
        <f>[1]ตค52!D16+[1]พย52!F16+[1]ธค52!F16+[1]มค53!F16+[1]กพ53!F16+[1]มีค53!F16+[1]เมย53!F16+[1]พค53!F16+[1]มิย53!F16+[1]กค53!F16+สค53!F16</f>
        <v>10006</v>
      </c>
      <c r="E16" s="159">
        <f>[1]ตค52!E16+[1]พย52!G16+[1]ธค52!G16+[1]มค53!G16+[1]กพ53!G16+[1]มีค53!G16+[1]เมย53!G16+[1]พค53!G16+[1]มิย53!G16+[1]กค53!G16+สค53!G16</f>
        <v>13208</v>
      </c>
      <c r="F16" s="158">
        <v>569</v>
      </c>
      <c r="G16" s="159">
        <v>757</v>
      </c>
      <c r="H16" s="235"/>
    </row>
    <row r="17" spans="1:8" ht="24.95" customHeight="1">
      <c r="A17" s="143" t="s">
        <v>29</v>
      </c>
      <c r="B17" s="152">
        <v>251900</v>
      </c>
      <c r="C17" s="145" t="s">
        <v>163</v>
      </c>
      <c r="D17" s="451">
        <f>[1]ตค52!F17+[1]พย52!F17+[1]ธค52!F17+[1]มค53!F17+[1]กพ53!F17+[1]มีค53!F17+[1]เมย53!F17+[1]พค53!F17+[1]มิย53!F17+[1]กค53!F17+สค53!F17</f>
        <v>458</v>
      </c>
      <c r="E17" s="452"/>
      <c r="F17" s="451">
        <v>0</v>
      </c>
      <c r="G17" s="452"/>
      <c r="H17" s="235"/>
    </row>
    <row r="18" spans="1:8" ht="24.95" customHeight="1">
      <c r="A18" s="160" t="s">
        <v>51</v>
      </c>
      <c r="B18" s="161"/>
      <c r="C18" s="162"/>
      <c r="D18" s="453"/>
      <c r="E18" s="454"/>
      <c r="F18" s="453"/>
      <c r="G18" s="454"/>
      <c r="H18" s="236"/>
    </row>
    <row r="19" spans="1:8" ht="24.95" customHeight="1">
      <c r="A19" s="143" t="s">
        <v>132</v>
      </c>
      <c r="B19" s="163">
        <v>9400</v>
      </c>
      <c r="C19" s="145" t="s">
        <v>15</v>
      </c>
      <c r="D19" s="451">
        <f>[1]ตค52!F19+[1]พย52!F19+[1]ธค52!F19+[1]มค53!F19+[1]กพ53!F19+[1]มีค53!F19+[1]เมย53!F19+[1]พค53!F19+[1]มิย53!F19+[1]กค53!F19+สค53!F19</f>
        <v>179</v>
      </c>
      <c r="E19" s="452"/>
      <c r="F19" s="451">
        <v>0</v>
      </c>
      <c r="G19" s="452"/>
      <c r="H19" s="235"/>
    </row>
    <row r="20" spans="1:8" ht="24.95" customHeight="1">
      <c r="A20" s="164" t="s">
        <v>133</v>
      </c>
      <c r="B20" s="161"/>
      <c r="C20" s="148"/>
      <c r="D20" s="453"/>
      <c r="E20" s="454"/>
      <c r="F20" s="453"/>
      <c r="G20" s="454"/>
      <c r="H20" s="236"/>
    </row>
    <row r="21" spans="1:8" ht="24.95" customHeight="1">
      <c r="A21" s="164" t="s">
        <v>134</v>
      </c>
      <c r="B21" s="152">
        <v>13500</v>
      </c>
      <c r="C21" s="145" t="s">
        <v>15</v>
      </c>
      <c r="D21" s="451">
        <f>[1]ตค52!F21+[1]พย52!F21+[1]ธค52!F21+[1]มค53!F21+[1]กพ53!F21+[1]มีค53!F21+[1]เมย53!F21+[1]พค53!F21+[1]มิย53!F21+[1]กค53!F21+สค53!F21</f>
        <v>181</v>
      </c>
      <c r="E21" s="452"/>
      <c r="F21" s="451">
        <v>0</v>
      </c>
      <c r="G21" s="452"/>
      <c r="H21" s="235"/>
    </row>
    <row r="22" spans="1:8" ht="24.95" customHeight="1">
      <c r="A22" s="143" t="s">
        <v>135</v>
      </c>
      <c r="B22" s="152">
        <v>2800</v>
      </c>
      <c r="C22" s="165" t="s">
        <v>41</v>
      </c>
      <c r="D22" s="451">
        <f>[1]ตค52!F22+[1]พย52!F22+[1]ธค52!F22+[1]มค53!F22+[1]กพ53!F22+[1]มีค53!F22+[1]เมย53!F22+[1]พค53!F22+[1]มิย53!F22+[1]กค53!F22+สค53!F22</f>
        <v>33</v>
      </c>
      <c r="E22" s="452"/>
      <c r="F22" s="451">
        <v>0</v>
      </c>
      <c r="G22" s="452"/>
      <c r="H22" s="235"/>
    </row>
    <row r="23" spans="1:8" ht="24.95" customHeight="1">
      <c r="A23" s="143" t="s">
        <v>136</v>
      </c>
      <c r="B23" s="152">
        <v>15000</v>
      </c>
      <c r="C23" s="165" t="s">
        <v>15</v>
      </c>
      <c r="D23" s="451">
        <f>[1]ตค52!F23+[1]พย52!F23+[1]ธค52!F23+[1]มค53!F23+[1]กพ53!F23+[1]มีค53!F23+[1]เมย53!F23+[1]พค53!F23+[1]มิย53!F23+[1]กค53!F23+สค53!F23</f>
        <v>243</v>
      </c>
      <c r="E23" s="452"/>
      <c r="F23" s="451">
        <v>0</v>
      </c>
      <c r="G23" s="452"/>
      <c r="H23" s="235"/>
    </row>
    <row r="24" spans="1:8" ht="24.95" customHeight="1">
      <c r="A24" s="143" t="s">
        <v>129</v>
      </c>
      <c r="B24" s="161"/>
      <c r="C24" s="162"/>
      <c r="D24" s="130"/>
      <c r="E24" s="149"/>
      <c r="F24" s="130"/>
      <c r="G24" s="149"/>
      <c r="H24" s="236"/>
    </row>
    <row r="25" spans="1:8" ht="24.95" customHeight="1">
      <c r="A25" s="143" t="s">
        <v>137</v>
      </c>
      <c r="B25" s="152">
        <v>22000</v>
      </c>
      <c r="C25" s="165" t="s">
        <v>42</v>
      </c>
      <c r="D25" s="451">
        <f>[1]ตค52!F25+[1]พย52!F25+[1]ธค52!F25+[1]มค53!F25+[1]กพ53!F25+[1]มีค53!F25+[1]เมย53!F25+[1]พค53!F25+[1]มิย53!F25+[1]กค53!F25+สค53!F25</f>
        <v>112</v>
      </c>
      <c r="E25" s="452"/>
      <c r="F25" s="451">
        <v>0</v>
      </c>
      <c r="G25" s="452"/>
      <c r="H25" s="235"/>
    </row>
    <row r="26" spans="1:8" ht="24.95" customHeight="1">
      <c r="A26" s="143" t="s">
        <v>138</v>
      </c>
      <c r="B26" s="152">
        <v>95280</v>
      </c>
      <c r="C26" s="165" t="s">
        <v>17</v>
      </c>
      <c r="D26" s="451">
        <f>[1]ตค52!F26+[1]พย52!F26+[1]ธค52!F26+[1]มค53!F26+[1]กพ53!F26+[1]มีค53!F26+[1]เมย53!F26+[1]พค53!F26+[1]มิย53!F26+[1]กค53!F26+สค53!F26</f>
        <v>1</v>
      </c>
      <c r="E26" s="452"/>
      <c r="F26" s="451">
        <v>0</v>
      </c>
      <c r="G26" s="452"/>
      <c r="H26" s="235"/>
    </row>
    <row r="27" spans="1:8" ht="24.95" customHeight="1">
      <c r="A27" s="143" t="s">
        <v>139</v>
      </c>
      <c r="B27" s="152">
        <v>140400</v>
      </c>
      <c r="C27" s="154" t="s">
        <v>14</v>
      </c>
      <c r="D27" s="453"/>
      <c r="E27" s="454"/>
      <c r="F27" s="453"/>
      <c r="G27" s="454"/>
      <c r="H27" s="236"/>
    </row>
    <row r="28" spans="1:8" ht="24.95" customHeight="1">
      <c r="A28" s="143" t="s">
        <v>2</v>
      </c>
      <c r="B28" s="152"/>
      <c r="C28" s="145" t="s">
        <v>14</v>
      </c>
      <c r="D28" s="451">
        <f>[1]ตค52!F28+[1]พย52!F28+[1]ธค52!F28+[1]มค53!F28+[1]กพ53!F28+[1]มีค53!F28+[1]เมย53!F28+[1]พค53!F28+[1]มิย53!F28+[1]กค53!F28+สค53!F28</f>
        <v>1515</v>
      </c>
      <c r="E28" s="452"/>
      <c r="F28" s="451">
        <v>130</v>
      </c>
      <c r="G28" s="452"/>
      <c r="H28" s="235"/>
    </row>
    <row r="29" spans="1:8" ht="24.95" customHeight="1">
      <c r="A29" s="164" t="s">
        <v>3</v>
      </c>
      <c r="B29" s="152"/>
      <c r="C29" s="145"/>
      <c r="D29" s="451">
        <f>[1]ตค52!F29+[1]พย52!F29+[1]ธค52!F29+[1]มค53!F29+[1]กพ53!F29+[1]มีค53!F29+[1]เมย53!F29+[1]พค53!F29+[1]มิย53!F29+[1]กค53!F29+สค53!F29</f>
        <v>604</v>
      </c>
      <c r="E29" s="452"/>
      <c r="F29" s="451">
        <f>F30+F31</f>
        <v>143</v>
      </c>
      <c r="G29" s="452"/>
      <c r="H29" s="235"/>
    </row>
    <row r="30" spans="1:8" ht="24.95" customHeight="1">
      <c r="A30" s="143" t="s">
        <v>4</v>
      </c>
      <c r="B30" s="152"/>
      <c r="C30" s="145"/>
      <c r="D30" s="451">
        <f>[1]ตค52!F30+[1]พย52!F30+[1]ธค52!F30+[1]มค53!F30+[1]กพ53!F30+[1]มีค53!F30+[1]เมย53!F30+[1]พค53!F30+[1]มิย53!F30+[1]กค53!F30+สค53!F30</f>
        <v>575</v>
      </c>
      <c r="E30" s="452"/>
      <c r="F30" s="451">
        <v>140</v>
      </c>
      <c r="G30" s="452"/>
      <c r="H30" s="235"/>
    </row>
    <row r="31" spans="1:8" ht="24.95" customHeight="1">
      <c r="A31" s="143" t="s">
        <v>5</v>
      </c>
      <c r="B31" s="152"/>
      <c r="C31" s="145"/>
      <c r="D31" s="451">
        <f>[1]ตค52!F31+[1]พย52!F31+[1]ธค52!F31+[1]มค53!F31+[1]กพ53!F31+[1]มีค53!F31+[1]เมย53!F31+[1]พค53!F31+[1]มิย53!F31+[1]กค53!F31+สค53!F31</f>
        <v>29</v>
      </c>
      <c r="E31" s="452"/>
      <c r="F31" s="451">
        <v>3</v>
      </c>
      <c r="G31" s="452"/>
      <c r="H31" s="235"/>
    </row>
    <row r="32" spans="1:8" ht="24.95" customHeight="1">
      <c r="A32" s="143" t="s">
        <v>6</v>
      </c>
      <c r="B32" s="152"/>
      <c r="C32" s="145"/>
      <c r="D32" s="451">
        <f>[1]ตค52!F32+[1]พย52!F32+[1]ธค52!F32+[1]มค53!F32+[1]กพ53!F32+[1]มีค53!F32+[1]เมย53!F32+[1]พค53!F32+[1]มิย53!F32+[1]กค53!F32+สค53!F32</f>
        <v>5</v>
      </c>
      <c r="E32" s="452"/>
      <c r="F32" s="451">
        <v>0</v>
      </c>
      <c r="G32" s="452"/>
      <c r="H32" s="235"/>
    </row>
    <row r="33" spans="1:8" ht="24.95" customHeight="1">
      <c r="A33" s="143" t="s">
        <v>7</v>
      </c>
      <c r="B33" s="152"/>
      <c r="C33" s="145"/>
      <c r="D33" s="451">
        <f>[1]ตค52!F33+[1]พย52!F33+[1]ธค52!F33+[1]มค53!F33+[1]กพ53!F33+[1]มีค53!F33+[1]เมย53!F33+[1]พค53!F33+[1]มิย53!F33+[1]กค53!F33+สค53!F33</f>
        <v>1</v>
      </c>
      <c r="E33" s="452"/>
      <c r="F33" s="451">
        <v>0</v>
      </c>
      <c r="G33" s="452"/>
      <c r="H33" s="235"/>
    </row>
    <row r="34" spans="1:8" ht="24.95" customHeight="1">
      <c r="A34" s="143" t="s">
        <v>8</v>
      </c>
      <c r="B34" s="166"/>
      <c r="C34" s="167"/>
      <c r="D34" s="451">
        <f>[1]ตค52!F34+[1]พย52!F34+[1]ธค52!F34+[1]มค53!F34+[1]กพ53!F34+[1]มีค53!F34+[1]เมย53!F34+[1]พค53!F34+[1]มิย53!F34+[1]กค53!F34+สค53!F34</f>
        <v>4</v>
      </c>
      <c r="E34" s="452"/>
      <c r="F34" s="451">
        <v>0</v>
      </c>
      <c r="G34" s="463"/>
      <c r="H34" s="235"/>
    </row>
    <row r="35" spans="1:8" ht="24.95" customHeight="1">
      <c r="A35" s="169" t="s">
        <v>9</v>
      </c>
      <c r="B35" s="170"/>
      <c r="C35" s="170"/>
      <c r="D35" s="451">
        <f>[1]ตค52!F35+[1]พย52!F35+[1]ธค52!F35+[1]มค53!F35+[1]กพ53!F35+[1]มีค53!F35+[1]เมย53!F35+[1]พค53!F35+[1]มิย53!F35+[1]กค53!F35+สค53!F35</f>
        <v>678</v>
      </c>
      <c r="E35" s="452"/>
      <c r="F35" s="451">
        <v>69</v>
      </c>
      <c r="G35" s="463"/>
      <c r="H35" s="235"/>
    </row>
    <row r="36" spans="1:8" ht="24.95" customHeight="1">
      <c r="A36" s="143" t="s">
        <v>55</v>
      </c>
      <c r="B36" s="152">
        <v>94900</v>
      </c>
      <c r="C36" s="171" t="s">
        <v>164</v>
      </c>
      <c r="D36" s="451">
        <f>[1]ตค52!F36+[1]พย52!F36+[1]ธค52!F36+[1]มค53!F36+[1]กพ53!F36+[1]มีค53!F36+[1]เมย53!F36+[1]พค53!F36+[1]มิย53!F36+[1]กค53!F36+สค53!F36</f>
        <v>1633</v>
      </c>
      <c r="E36" s="452"/>
      <c r="F36" s="451">
        <v>0</v>
      </c>
      <c r="G36" s="452"/>
      <c r="H36" s="235"/>
    </row>
    <row r="37" spans="1:8" ht="24.95" customHeight="1">
      <c r="A37" s="143" t="s">
        <v>56</v>
      </c>
      <c r="B37" s="161"/>
      <c r="C37" s="172"/>
      <c r="D37" s="453"/>
      <c r="E37" s="454"/>
      <c r="F37" s="453"/>
      <c r="G37" s="454"/>
      <c r="H37" s="236"/>
    </row>
    <row r="38" spans="1:8" ht="24.95" customHeight="1">
      <c r="A38" s="173" t="s">
        <v>141</v>
      </c>
      <c r="B38" s="161"/>
      <c r="C38" s="172"/>
      <c r="D38" s="130"/>
      <c r="E38" s="149"/>
      <c r="F38" s="130"/>
      <c r="G38" s="149"/>
      <c r="H38" s="236"/>
    </row>
    <row r="39" spans="1:8" ht="24.75" customHeight="1">
      <c r="A39" s="219"/>
      <c r="B39" s="220"/>
      <c r="C39" s="221"/>
      <c r="D39" s="222"/>
      <c r="E39" s="223"/>
      <c r="F39" s="222"/>
      <c r="G39" s="223"/>
      <c r="H39" s="237"/>
    </row>
    <row r="40" spans="1:8" ht="24" customHeight="1">
      <c r="A40" s="215" t="s">
        <v>140</v>
      </c>
      <c r="B40" s="216">
        <v>444440</v>
      </c>
      <c r="C40" s="217"/>
      <c r="D40" s="464"/>
      <c r="E40" s="465"/>
      <c r="F40" s="464"/>
      <c r="G40" s="465"/>
      <c r="H40" s="238"/>
    </row>
    <row r="41" spans="1:8" ht="24" customHeight="1">
      <c r="A41" s="137" t="s">
        <v>52</v>
      </c>
      <c r="B41" s="161"/>
      <c r="C41" s="148"/>
      <c r="D41" s="453"/>
      <c r="E41" s="454"/>
      <c r="F41" s="453"/>
      <c r="G41" s="454"/>
      <c r="H41" s="236"/>
    </row>
    <row r="42" spans="1:8" ht="24" customHeight="1">
      <c r="A42" s="212" t="s">
        <v>173</v>
      </c>
      <c r="B42" s="174"/>
      <c r="C42" s="183" t="s">
        <v>70</v>
      </c>
      <c r="D42" s="451">
        <f>[1]ตค52!F42+[1]พย52!F42+[1]ธค52!F42+[1]มค53!F42+[1]กพ53!F42+[1]มีค53!F42+[1]เมย53!F42+[1]พค53!F42+[1]มิย53!F42+[1]กค53!F42+สค53!F42</f>
        <v>5307</v>
      </c>
      <c r="E42" s="452"/>
      <c r="F42" s="459">
        <v>0</v>
      </c>
      <c r="G42" s="460"/>
      <c r="H42" s="239"/>
    </row>
    <row r="43" spans="1:8" ht="24" customHeight="1">
      <c r="A43" s="178" t="s">
        <v>174</v>
      </c>
      <c r="B43" s="179">
        <v>179400</v>
      </c>
      <c r="C43" s="180" t="s">
        <v>70</v>
      </c>
      <c r="D43" s="451">
        <f>[1]ตค52!F43+[1]พย52!F43+[1]ธค52!F43+[1]มค53!F43+[1]กพ53!F43+[1]มีค53!F43+[1]เมย53!F43+[1]พค53!F43+[1]มิย53!F43+[1]กค53!F43+สค53!F43</f>
        <v>5266</v>
      </c>
      <c r="E43" s="452"/>
      <c r="F43" s="451">
        <v>0</v>
      </c>
      <c r="G43" s="452"/>
      <c r="H43" s="235"/>
    </row>
    <row r="44" spans="1:8" ht="24" customHeight="1">
      <c r="A44" s="178" t="s">
        <v>175</v>
      </c>
      <c r="B44" s="179">
        <v>40500</v>
      </c>
      <c r="C44" s="180" t="s">
        <v>162</v>
      </c>
      <c r="D44" s="451">
        <f>[1]ตค52!F44+[1]พย52!F44+[1]ธค52!F44+[1]มค53!F44+[1]กพ53!F44+[1]มีค53!F44+[1]เมย53!F44+[1]พค53!F44+[1]มิย53!F44+[1]กค53!F44+สค53!F44</f>
        <v>1046</v>
      </c>
      <c r="E44" s="452"/>
      <c r="F44" s="451">
        <v>0</v>
      </c>
      <c r="G44" s="452"/>
      <c r="H44" s="235"/>
    </row>
    <row r="45" spans="1:8" ht="24" customHeight="1">
      <c r="A45" s="178" t="s">
        <v>176</v>
      </c>
      <c r="B45" s="181"/>
      <c r="C45" s="182"/>
      <c r="D45" s="453"/>
      <c r="E45" s="454"/>
      <c r="F45" s="453"/>
      <c r="G45" s="454"/>
      <c r="H45" s="236"/>
    </row>
    <row r="46" spans="1:8" ht="24" customHeight="1">
      <c r="A46" s="178" t="s">
        <v>177</v>
      </c>
      <c r="B46" s="179">
        <v>30400</v>
      </c>
      <c r="C46" s="180" t="s">
        <v>219</v>
      </c>
      <c r="D46" s="451">
        <f>[1]ตค52!F46+[1]พย52!F46+[1]ธค52!F46+[1]มค53!F46+[1]กพ53!F46+[1]มีค53!F46+[1]เมย53!F46+[1]พค53!F46+[1]มิย53!F46+[1]กค53!F46+สค53!F46</f>
        <v>65</v>
      </c>
      <c r="E46" s="452"/>
      <c r="F46" s="451">
        <v>0</v>
      </c>
      <c r="G46" s="452"/>
      <c r="H46" s="235"/>
    </row>
    <row r="47" spans="1:8" ht="24" customHeight="1">
      <c r="A47" s="178" t="s">
        <v>178</v>
      </c>
      <c r="B47" s="181"/>
      <c r="C47" s="182"/>
      <c r="D47" s="130"/>
      <c r="E47" s="149"/>
      <c r="F47" s="130"/>
      <c r="G47" s="149"/>
      <c r="H47" s="236"/>
    </row>
    <row r="48" spans="1:8" ht="24" customHeight="1">
      <c r="A48" s="143" t="s">
        <v>179</v>
      </c>
      <c r="B48" s="152">
        <v>5000</v>
      </c>
      <c r="C48" s="145" t="s">
        <v>47</v>
      </c>
      <c r="D48" s="451">
        <f>[1]ตค52!F48+[1]พย52!F48+[1]ธค52!F48+[1]มค53!F48+[1]กพ53!F48+[1]มีค53!F48+[1]เมย53!F48+[1]พค53!F48+[1]มิย53!F48+[1]กค53!F48+สค53!F48</f>
        <v>1</v>
      </c>
      <c r="E48" s="452"/>
      <c r="F48" s="451">
        <v>0</v>
      </c>
      <c r="G48" s="452"/>
      <c r="H48" s="235"/>
    </row>
    <row r="49" spans="1:8" ht="24" customHeight="1">
      <c r="A49" s="143" t="s">
        <v>180</v>
      </c>
      <c r="B49" s="161"/>
      <c r="C49" s="148"/>
      <c r="D49" s="130"/>
      <c r="E49" s="149"/>
      <c r="F49" s="130"/>
      <c r="G49" s="149"/>
      <c r="H49" s="236"/>
    </row>
    <row r="50" spans="1:8" ht="24" customHeight="1">
      <c r="A50" s="143" t="s">
        <v>181</v>
      </c>
      <c r="B50" s="174">
        <v>11200</v>
      </c>
      <c r="C50" s="183" t="s">
        <v>165</v>
      </c>
      <c r="D50" s="451">
        <f>[1]ตค52!F50+[1]พย52!F50+[1]ธค52!F50+[1]มค53!F50+[1]กพ53!F50+[1]มีค53!F50+[1]เมย53!F50+[1]พค53!F50+[1]มิย53!F50+[1]กค53!F50+สค53!F50</f>
        <v>91</v>
      </c>
      <c r="E50" s="452"/>
      <c r="F50" s="451">
        <v>0</v>
      </c>
      <c r="G50" s="452"/>
      <c r="H50" s="239"/>
    </row>
    <row r="51" spans="1:8" ht="24" customHeight="1">
      <c r="A51" s="143" t="s">
        <v>182</v>
      </c>
      <c r="B51" s="174"/>
      <c r="C51" s="183"/>
      <c r="D51" s="175"/>
      <c r="E51" s="176"/>
      <c r="F51" s="175"/>
      <c r="G51" s="176"/>
      <c r="H51" s="239"/>
    </row>
    <row r="52" spans="1:8" ht="24" customHeight="1">
      <c r="A52" s="143" t="s">
        <v>183</v>
      </c>
      <c r="B52" s="163">
        <v>17600</v>
      </c>
      <c r="C52" s="145" t="s">
        <v>166</v>
      </c>
      <c r="D52" s="451">
        <f>[1]ตค52!F52+[1]พย52!F52+[1]ธค52!F52+[1]มค53!F52+[1]กพ53!F52+[1]มีค53!F52+[1]เมย53!F52+[1]พค53!F52+[1]มิย53!F52+[1]กค53!F52+สค53!F52</f>
        <v>347</v>
      </c>
      <c r="E52" s="452"/>
      <c r="F52" s="451">
        <v>0</v>
      </c>
      <c r="G52" s="452"/>
      <c r="H52" s="239"/>
    </row>
    <row r="53" spans="1:8" ht="24" customHeight="1">
      <c r="A53" s="143" t="s">
        <v>184</v>
      </c>
      <c r="B53" s="152">
        <v>29600</v>
      </c>
      <c r="C53" s="145" t="s">
        <v>167</v>
      </c>
      <c r="D53" s="158">
        <f>[1]ตค52!D53+[1]พย52!F53+[1]ธค52!F53+[1]มค53!F53+[1]กพ53!F53+[1]มีค53!F53+[1]เมย53!F53+[1]พค53!F53+[1]มิย53!F53+[1]กค53!F53+สค53!F53</f>
        <v>1</v>
      </c>
      <c r="E53" s="159">
        <f>[1]ตค52!E53+[1]พย52!G53+[1]ธค52!G53+[1]มค53!G53+[1]กพ53!G53+[1]มีค53!G53+[1]เมย53!G53+[1]พค53!G53+[1]มิย53!G53+[1]กค53!G53+สค53!G53</f>
        <v>21</v>
      </c>
      <c r="F53" s="158">
        <v>0</v>
      </c>
      <c r="G53" s="159">
        <v>0</v>
      </c>
      <c r="H53" s="239"/>
    </row>
    <row r="54" spans="1:8" ht="24" customHeight="1">
      <c r="A54" s="143" t="s">
        <v>185</v>
      </c>
      <c r="B54" s="152">
        <v>6400</v>
      </c>
      <c r="C54" s="165" t="s">
        <v>169</v>
      </c>
      <c r="D54" s="158">
        <f>[1]ตค52!D54+[1]พย52!F54+[1]ธค52!F54+[1]มค53!F54+[1]กพ53!F54+[1]มีค53!F54+[1]เมย53!F54+[1]พค53!F54+[1]มิย53!F54+[1]กค53!F54+สค53!F54</f>
        <v>2</v>
      </c>
      <c r="E54" s="159">
        <f>[1]ตค52!E54+[1]พย52!G54+[1]ธค52!G54+[1]มค53!G54+[1]กพ53!G54+[1]มีค53!G54+[1]เมย53!G54+[1]พค53!G54+[1]มิย53!G54+[1]กค53!G54+สค53!G54</f>
        <v>41</v>
      </c>
      <c r="F54" s="158">
        <v>0</v>
      </c>
      <c r="G54" s="159">
        <v>0</v>
      </c>
      <c r="H54" s="239"/>
    </row>
    <row r="55" spans="1:8" ht="24" customHeight="1">
      <c r="A55" s="143" t="s">
        <v>186</v>
      </c>
      <c r="B55" s="174">
        <v>0</v>
      </c>
      <c r="C55" s="183" t="s">
        <v>42</v>
      </c>
      <c r="D55" s="451">
        <f>[1]ตค52!F55+[1]พย52!F55+[1]ธค52!F55+[1]มค53!F55+[1]กพ53!F55+[1]มีค53!F55+[1]เมย53!F55+[1]พค53!F55+[1]มิย53!F55+[1]กค53!F55+สค53!F55</f>
        <v>92</v>
      </c>
      <c r="E55" s="452"/>
      <c r="F55" s="459">
        <v>3</v>
      </c>
      <c r="G55" s="460"/>
      <c r="H55" s="239"/>
    </row>
    <row r="56" spans="1:8" ht="24" customHeight="1">
      <c r="A56" s="143" t="s">
        <v>187</v>
      </c>
      <c r="B56" s="152">
        <v>140400</v>
      </c>
      <c r="C56" s="145" t="s">
        <v>17</v>
      </c>
      <c r="D56" s="451">
        <f>[1]ตค52!F56+[1]พย52!F56+[1]ธค52!F56+[1]มค53!F56+[1]กพ53!F56+[1]มีค53!F56+[1]เมย53!F56+[1]พค53!F56+[1]มิย53!F56+[1]กค53!F56+สค53!F56</f>
        <v>1</v>
      </c>
      <c r="E56" s="452"/>
      <c r="F56" s="459">
        <v>0</v>
      </c>
      <c r="G56" s="460"/>
      <c r="H56" s="235"/>
    </row>
    <row r="57" spans="1:8" ht="24" customHeight="1">
      <c r="A57" s="143" t="s">
        <v>188</v>
      </c>
      <c r="B57" s="161"/>
      <c r="C57" s="162"/>
      <c r="D57" s="453"/>
      <c r="E57" s="454"/>
      <c r="F57" s="453"/>
      <c r="G57" s="454"/>
      <c r="H57" s="236"/>
    </row>
    <row r="58" spans="1:8" ht="24" customHeight="1">
      <c r="A58" s="141" t="s">
        <v>142</v>
      </c>
      <c r="B58" s="142"/>
      <c r="C58" s="145"/>
      <c r="D58" s="451"/>
      <c r="E58" s="452"/>
      <c r="F58" s="451"/>
      <c r="G58" s="452"/>
      <c r="H58" s="235"/>
    </row>
    <row r="59" spans="1:8" ht="24" customHeight="1">
      <c r="A59" s="184" t="s">
        <v>52</v>
      </c>
      <c r="B59" s="185"/>
      <c r="C59" s="186"/>
      <c r="D59" s="453"/>
      <c r="E59" s="454"/>
      <c r="F59" s="453"/>
      <c r="G59" s="454"/>
      <c r="H59" s="236"/>
    </row>
    <row r="60" spans="1:8" ht="24" customHeight="1">
      <c r="A60" s="143" t="s">
        <v>190</v>
      </c>
      <c r="B60" s="136"/>
      <c r="C60" s="148"/>
      <c r="D60" s="453"/>
      <c r="E60" s="454"/>
      <c r="F60" s="453"/>
      <c r="G60" s="454"/>
      <c r="H60" s="236"/>
    </row>
    <row r="61" spans="1:8" ht="24" customHeight="1">
      <c r="A61" s="143" t="s">
        <v>191</v>
      </c>
      <c r="B61" s="174"/>
      <c r="C61" s="183" t="s">
        <v>42</v>
      </c>
      <c r="D61" s="451">
        <f>[1]ตค52!F61+[1]พย52!F61+[1]ธค52!F61+[1]มค53!F61+[1]กพ53!F61+[1]มีค53!F61+[1]เมย53!F61+[1]พค53!F61+[1]มิย53!F61+[1]กค53!F61+สค53!F61</f>
        <v>123</v>
      </c>
      <c r="E61" s="452"/>
      <c r="F61" s="459">
        <v>0</v>
      </c>
      <c r="G61" s="460"/>
      <c r="H61" s="239"/>
    </row>
    <row r="62" spans="1:8" ht="24" customHeight="1">
      <c r="A62" s="187" t="s">
        <v>192</v>
      </c>
      <c r="B62" s="188"/>
      <c r="C62" s="214"/>
      <c r="D62" s="453"/>
      <c r="E62" s="454"/>
      <c r="F62" s="453"/>
      <c r="G62" s="454"/>
      <c r="H62" s="236"/>
    </row>
    <row r="63" spans="1:8" s="9" customFormat="1" ht="24" customHeight="1">
      <c r="A63" s="135" t="s">
        <v>22</v>
      </c>
      <c r="B63" s="136">
        <v>1008150</v>
      </c>
      <c r="C63" s="137"/>
      <c r="D63" s="138"/>
      <c r="E63" s="139"/>
      <c r="F63" s="138"/>
      <c r="G63" s="139"/>
      <c r="H63" s="240"/>
    </row>
    <row r="64" spans="1:8" ht="24" customHeight="1">
      <c r="A64" s="141" t="s">
        <v>143</v>
      </c>
      <c r="B64" s="142">
        <v>750350</v>
      </c>
      <c r="C64" s="143"/>
      <c r="D64" s="451"/>
      <c r="E64" s="452"/>
      <c r="F64" s="451"/>
      <c r="G64" s="452"/>
      <c r="H64" s="235"/>
    </row>
    <row r="65" spans="1:8" ht="24" customHeight="1">
      <c r="A65" s="141" t="s">
        <v>144</v>
      </c>
      <c r="B65" s="142">
        <v>134100</v>
      </c>
      <c r="C65" s="145"/>
      <c r="D65" s="451"/>
      <c r="E65" s="452"/>
      <c r="F65" s="451"/>
      <c r="G65" s="452"/>
      <c r="H65" s="235"/>
    </row>
    <row r="66" spans="1:8" ht="24" customHeight="1">
      <c r="A66" s="143" t="s">
        <v>145</v>
      </c>
      <c r="B66" s="152"/>
      <c r="C66" s="145"/>
      <c r="D66" s="451"/>
      <c r="E66" s="452"/>
      <c r="F66" s="451"/>
      <c r="G66" s="452"/>
      <c r="H66" s="235"/>
    </row>
    <row r="67" spans="1:8" ht="24" customHeight="1">
      <c r="A67" s="184" t="s">
        <v>52</v>
      </c>
      <c r="B67" s="185"/>
      <c r="C67" s="186"/>
      <c r="D67" s="453"/>
      <c r="E67" s="454"/>
      <c r="F67" s="453"/>
      <c r="G67" s="454"/>
      <c r="H67" s="236"/>
    </row>
    <row r="68" spans="1:8" ht="24" customHeight="1">
      <c r="A68" s="143" t="s">
        <v>193</v>
      </c>
      <c r="B68" s="152">
        <v>7700</v>
      </c>
      <c r="C68" s="145" t="s">
        <v>168</v>
      </c>
      <c r="D68" s="451">
        <f>[1]ตค52!F68+[1]พย52!F68+[1]ธค52!F68+[1]มค53!F68+[1]กพ53!F68+[1]มีค53!F68+[1]เมย53!F68+[1]พค53!F68+[1]มิย53!F68+[1]กค53!F68+สค53!F68</f>
        <v>16</v>
      </c>
      <c r="E68" s="452"/>
      <c r="F68" s="451">
        <v>0</v>
      </c>
      <c r="G68" s="452"/>
      <c r="H68" s="235"/>
    </row>
    <row r="69" spans="1:8" ht="24" customHeight="1">
      <c r="A69" s="143" t="s">
        <v>194</v>
      </c>
      <c r="B69" s="152">
        <v>95280</v>
      </c>
      <c r="C69" s="145" t="s">
        <v>17</v>
      </c>
      <c r="D69" s="451">
        <f>[1]ตค52!F69+[1]พย52!F69+[1]ธค52!F69+[1]มค53!F69+[1]กพ53!F69+[1]มีค53!F69+[1]เมย53!F69+[1]พค53!F69+[1]มิย53!F69+[1]กค53!F69+สค53!F69</f>
        <v>1</v>
      </c>
      <c r="E69" s="452"/>
      <c r="F69" s="451">
        <v>0</v>
      </c>
      <c r="G69" s="452"/>
      <c r="H69" s="235"/>
    </row>
    <row r="70" spans="1:8" ht="24" customHeight="1">
      <c r="A70" s="143" t="s">
        <v>220</v>
      </c>
      <c r="B70" s="188"/>
      <c r="C70" s="189"/>
      <c r="D70" s="453"/>
      <c r="E70" s="454"/>
      <c r="F70" s="453"/>
      <c r="G70" s="454"/>
      <c r="H70" s="236"/>
    </row>
    <row r="71" spans="1:8" ht="24" customHeight="1">
      <c r="A71" s="143" t="s">
        <v>195</v>
      </c>
      <c r="B71" s="190">
        <v>47000</v>
      </c>
      <c r="C71" s="191" t="s">
        <v>169</v>
      </c>
      <c r="D71" s="158">
        <f>[1]ตค52!D71+[1]พย52!F71+[1]ธค52!F71+[1]มค53!F71+[1]กพ53!F71+[1]มีค53!F71+[1]เมย53!F71+[1]พค53!F71+[1]มิย53!F71+[1]กค53!F71+สค53!F71</f>
        <v>2</v>
      </c>
      <c r="E71" s="159">
        <f>[1]ตค52!E71+[1]พย52!G71+[1]ธค52!G71+[1]มค53!G71+[1]กพ53!G71+[1]มีค53!G71+[1]เมย53!G71+[1]พค53!G71+[1]มิย53!G71+[1]กค53!G71+สค53!G71</f>
        <v>44</v>
      </c>
      <c r="F71" s="158">
        <v>0</v>
      </c>
      <c r="G71" s="159">
        <v>0</v>
      </c>
      <c r="H71" s="235"/>
    </row>
    <row r="72" spans="1:8" ht="24" customHeight="1">
      <c r="A72" s="192" t="s">
        <v>146</v>
      </c>
      <c r="B72" s="193"/>
      <c r="C72" s="165"/>
      <c r="D72" s="451"/>
      <c r="E72" s="452"/>
      <c r="F72" s="451"/>
      <c r="G72" s="452"/>
      <c r="H72" s="235"/>
    </row>
    <row r="73" spans="1:8" ht="24" customHeight="1">
      <c r="A73" s="194" t="s">
        <v>52</v>
      </c>
      <c r="B73" s="195"/>
      <c r="C73" s="196"/>
      <c r="D73" s="130"/>
      <c r="E73" s="149"/>
      <c r="F73" s="453"/>
      <c r="G73" s="454"/>
      <c r="H73" s="236"/>
    </row>
    <row r="74" spans="1:8" ht="24" customHeight="1">
      <c r="A74" s="169" t="s">
        <v>196</v>
      </c>
      <c r="B74" s="161"/>
      <c r="C74" s="213"/>
      <c r="D74" s="453"/>
      <c r="E74" s="454"/>
      <c r="F74" s="453"/>
      <c r="G74" s="454"/>
      <c r="H74" s="241"/>
    </row>
    <row r="75" spans="1:8" ht="24" customHeight="1">
      <c r="A75" s="169" t="s">
        <v>197</v>
      </c>
      <c r="B75" s="161"/>
      <c r="C75" s="213"/>
      <c r="D75" s="453"/>
      <c r="E75" s="454"/>
      <c r="F75" s="453"/>
      <c r="G75" s="454"/>
      <c r="H75" s="241"/>
    </row>
    <row r="76" spans="1:8" ht="24" customHeight="1">
      <c r="A76" s="229" t="s">
        <v>198</v>
      </c>
      <c r="B76" s="230"/>
      <c r="C76" s="231" t="s">
        <v>125</v>
      </c>
      <c r="D76" s="461">
        <f>[1]ตค52!F76+[1]พย52!F76+[1]ธค52!F76+[1]มค53!F76+[1]กพ53!F76+[1]มีค53!F76+[1]เมย53!F76+[1]พค53!F76+[1]มิย53!F76+[1]กค53!F76+สค53!F76</f>
        <v>37</v>
      </c>
      <c r="E76" s="462"/>
      <c r="F76" s="461">
        <v>4</v>
      </c>
      <c r="G76" s="462"/>
      <c r="H76" s="242"/>
    </row>
    <row r="77" spans="1:8" ht="24" customHeight="1">
      <c r="A77" s="225" t="s">
        <v>199</v>
      </c>
      <c r="B77" s="226"/>
      <c r="C77" s="227"/>
      <c r="D77" s="456"/>
      <c r="E77" s="457"/>
      <c r="F77" s="456"/>
      <c r="G77" s="457"/>
      <c r="H77" s="243"/>
    </row>
    <row r="78" spans="1:8" ht="24" customHeight="1">
      <c r="A78" s="169" t="s">
        <v>202</v>
      </c>
      <c r="B78" s="188"/>
      <c r="C78" s="196"/>
      <c r="D78" s="453"/>
      <c r="E78" s="454"/>
      <c r="F78" s="453"/>
      <c r="G78" s="454"/>
      <c r="H78" s="236"/>
    </row>
    <row r="79" spans="1:8" ht="24.95" customHeight="1">
      <c r="A79" s="169" t="s">
        <v>200</v>
      </c>
      <c r="B79" s="161"/>
      <c r="C79" s="213"/>
      <c r="D79" s="453"/>
      <c r="E79" s="454"/>
      <c r="F79" s="453"/>
      <c r="G79" s="454"/>
      <c r="H79" s="236"/>
    </row>
    <row r="80" spans="1:8" ht="24.95" customHeight="1">
      <c r="A80" s="169" t="s">
        <v>203</v>
      </c>
      <c r="B80" s="161"/>
      <c r="C80" s="213"/>
      <c r="D80" s="130"/>
      <c r="E80" s="149"/>
      <c r="F80" s="130"/>
      <c r="G80" s="149"/>
      <c r="H80" s="236"/>
    </row>
    <row r="81" spans="1:9" ht="24.95" customHeight="1">
      <c r="A81" s="169" t="s">
        <v>201</v>
      </c>
      <c r="B81" s="161"/>
      <c r="C81" s="213"/>
      <c r="D81" s="130"/>
      <c r="E81" s="149"/>
      <c r="F81" s="130"/>
      <c r="G81" s="149"/>
      <c r="H81" s="236"/>
    </row>
    <row r="82" spans="1:9" ht="24.95" customHeight="1">
      <c r="A82" s="169" t="s">
        <v>204</v>
      </c>
      <c r="B82" s="161"/>
      <c r="C82" s="213"/>
      <c r="D82" s="130"/>
      <c r="E82" s="149"/>
      <c r="F82" s="130"/>
      <c r="G82" s="149"/>
      <c r="H82" s="236"/>
    </row>
    <row r="83" spans="1:9" ht="24.95" customHeight="1">
      <c r="A83" s="169" t="s">
        <v>205</v>
      </c>
      <c r="B83" s="161"/>
      <c r="C83" s="213"/>
      <c r="D83" s="453"/>
      <c r="E83" s="454"/>
      <c r="F83" s="453"/>
      <c r="G83" s="454"/>
      <c r="H83" s="236"/>
    </row>
    <row r="84" spans="1:9" ht="24.95" customHeight="1">
      <c r="A84" s="141" t="s">
        <v>147</v>
      </c>
      <c r="B84" s="247">
        <v>616250</v>
      </c>
      <c r="C84" s="165"/>
      <c r="D84" s="451"/>
      <c r="E84" s="452"/>
      <c r="F84" s="451"/>
      <c r="G84" s="452"/>
      <c r="H84" s="244"/>
      <c r="I84" s="28"/>
    </row>
    <row r="85" spans="1:9" ht="24.95" customHeight="1">
      <c r="A85" s="169" t="s">
        <v>148</v>
      </c>
      <c r="B85" s="163"/>
      <c r="C85" s="165"/>
      <c r="D85" s="451"/>
      <c r="E85" s="452"/>
      <c r="F85" s="451"/>
      <c r="G85" s="452"/>
      <c r="H85" s="244"/>
      <c r="I85" s="28"/>
    </row>
    <row r="86" spans="1:9" ht="24.95" customHeight="1">
      <c r="A86" s="199" t="s">
        <v>52</v>
      </c>
      <c r="B86" s="161">
        <v>582500</v>
      </c>
      <c r="C86" s="137"/>
      <c r="D86" s="130"/>
      <c r="E86" s="149"/>
      <c r="F86" s="130"/>
      <c r="G86" s="149"/>
      <c r="H86" s="236"/>
    </row>
    <row r="87" spans="1:9" s="11" customFormat="1" ht="24.95" customHeight="1">
      <c r="A87" s="156" t="s">
        <v>206</v>
      </c>
      <c r="B87" s="152">
        <v>5200</v>
      </c>
      <c r="C87" s="145" t="s">
        <v>170</v>
      </c>
      <c r="D87" s="451">
        <f>[1]ตค52!F87+[1]พย52!F87+[1]ธค52!F87+[1]มค53!F87+[1]กพ53!F87+[1]มีค53!F87+[1]เมย53!F87+[1]พค53!F87+[1]มิย53!F87+[1]กค53!F87+สค53!F87</f>
        <v>4072</v>
      </c>
      <c r="E87" s="452"/>
      <c r="F87" s="451">
        <v>268</v>
      </c>
      <c r="G87" s="452"/>
      <c r="H87" s="245"/>
    </row>
    <row r="88" spans="1:9" s="11" customFormat="1" ht="24.95" customHeight="1">
      <c r="A88" s="143" t="s">
        <v>207</v>
      </c>
      <c r="B88" s="136"/>
      <c r="C88" s="200"/>
      <c r="D88" s="453"/>
      <c r="E88" s="454"/>
      <c r="F88" s="453"/>
      <c r="G88" s="454"/>
      <c r="H88" s="241"/>
    </row>
    <row r="89" spans="1:9" s="11" customFormat="1" ht="24.95" customHeight="1">
      <c r="A89" s="143" t="s">
        <v>208</v>
      </c>
      <c r="B89" s="152">
        <v>8250</v>
      </c>
      <c r="C89" s="145" t="s">
        <v>42</v>
      </c>
      <c r="D89" s="451">
        <f>[1]ตค52!F89+[1]พย52!F89+[1]ธค52!F89+[1]มค53!F89+[1]กพ53!F89+[1]มีค53!F89+[1]เมย53!F89+[1]พค53!F89+[1]มิย53!F89+[1]กค53!F89+สค53!F89</f>
        <v>103</v>
      </c>
      <c r="E89" s="452"/>
      <c r="F89" s="451">
        <v>0</v>
      </c>
      <c r="G89" s="452"/>
      <c r="H89" s="245"/>
    </row>
    <row r="90" spans="1:9" ht="24.95" customHeight="1">
      <c r="A90" s="143" t="s">
        <v>209</v>
      </c>
      <c r="B90" s="152">
        <v>25500</v>
      </c>
      <c r="C90" s="145" t="s">
        <v>91</v>
      </c>
      <c r="D90" s="451">
        <f>[1]ตค52!F90+[1]พย52!F90+[1]ธค52!F90+[1]มค53!F90+[1]กพ53!F90+[1]มีค53!F90+[1]เมย53!F90+[1]พค53!F90+[1]มิย53!F90+[1]กค53!F90+สค53!F90</f>
        <v>304</v>
      </c>
      <c r="E90" s="452"/>
      <c r="F90" s="451">
        <v>0</v>
      </c>
      <c r="G90" s="452"/>
      <c r="H90" s="235"/>
    </row>
    <row r="91" spans="1:9" ht="24.95" customHeight="1">
      <c r="A91" s="143" t="s">
        <v>210</v>
      </c>
      <c r="B91" s="136"/>
      <c r="C91" s="148"/>
      <c r="D91" s="453"/>
      <c r="E91" s="454"/>
      <c r="F91" s="453"/>
      <c r="G91" s="454"/>
      <c r="H91" s="236"/>
    </row>
    <row r="92" spans="1:9" ht="24.95" customHeight="1">
      <c r="A92" s="143" t="s">
        <v>211</v>
      </c>
      <c r="B92" s="136"/>
      <c r="C92" s="148"/>
      <c r="D92" s="453"/>
      <c r="E92" s="454"/>
      <c r="F92" s="453"/>
      <c r="G92" s="454"/>
      <c r="H92" s="236"/>
    </row>
    <row r="93" spans="1:9" ht="24.95" customHeight="1">
      <c r="A93" s="141" t="s">
        <v>149</v>
      </c>
      <c r="B93" s="142">
        <v>257800</v>
      </c>
      <c r="C93" s="143"/>
      <c r="D93" s="451"/>
      <c r="E93" s="452"/>
      <c r="F93" s="451"/>
      <c r="G93" s="452"/>
      <c r="H93" s="235"/>
    </row>
    <row r="94" spans="1:9" ht="24.95" customHeight="1">
      <c r="A94" s="141" t="s">
        <v>150</v>
      </c>
      <c r="B94" s="142">
        <v>226800</v>
      </c>
      <c r="C94" s="145"/>
      <c r="D94" s="451"/>
      <c r="E94" s="452"/>
      <c r="F94" s="451"/>
      <c r="G94" s="452"/>
      <c r="H94" s="235"/>
    </row>
    <row r="95" spans="1:9" ht="24.95" customHeight="1">
      <c r="A95" s="199" t="s">
        <v>52</v>
      </c>
      <c r="B95" s="202">
        <v>217200</v>
      </c>
      <c r="C95" s="148"/>
      <c r="D95" s="130"/>
      <c r="E95" s="149"/>
      <c r="F95" s="130"/>
      <c r="G95" s="149"/>
      <c r="H95" s="236"/>
    </row>
    <row r="96" spans="1:9" ht="20.100000000000001" customHeight="1">
      <c r="A96" s="156" t="s">
        <v>212</v>
      </c>
      <c r="B96" s="156">
        <v>9600</v>
      </c>
      <c r="C96" s="233" t="s">
        <v>213</v>
      </c>
      <c r="D96" s="451">
        <f>[1]ตค52!F96+[1]พย52!F96+[1]ธค52!F96+[1]มค53!F96+[1]กพ53!F96+[1]มีค53!F96+[1]เมย53!F96+[1]พค53!F96+[1]มิย53!F96+[1]กค53!F96+สค53!F96</f>
        <v>33239</v>
      </c>
      <c r="E96" s="452"/>
      <c r="F96" s="451">
        <v>931</v>
      </c>
      <c r="G96" s="452"/>
      <c r="H96" s="235"/>
    </row>
    <row r="97" spans="1:8" s="11" customFormat="1" ht="20.100000000000001" customHeight="1">
      <c r="A97" s="156" t="s">
        <v>151</v>
      </c>
      <c r="B97" s="142"/>
      <c r="C97" s="233" t="s">
        <v>172</v>
      </c>
      <c r="D97" s="451">
        <f>[1]ตค52!F97+[1]พย52!F97+[1]ธค52!F97+[1]มค53!F97+[1]กพ53!F97+[1]มีค53!F97+[1]เมย53!F97+[1]พค53!F97+[1]มิย53!F97+[1]กค53!F97+สค53!F97</f>
        <v>24459</v>
      </c>
      <c r="E97" s="452"/>
      <c r="F97" s="451">
        <v>564</v>
      </c>
      <c r="G97" s="452"/>
      <c r="H97" s="245"/>
    </row>
    <row r="98" spans="1:8" s="11" customFormat="1" ht="20.100000000000001" customHeight="1">
      <c r="A98" s="143" t="s">
        <v>152</v>
      </c>
      <c r="B98" s="142"/>
      <c r="C98" s="203"/>
      <c r="D98" s="451">
        <f>[1]ตค52!F98+[1]พย52!F98+[1]ธค52!F98+[1]มค53!F98+[1]กพ53!F98+[1]มีค53!F98+[1]เมย53!F98+[1]พค53!F98+[1]มิย53!F98+[1]กค53!F98+สค53!F98</f>
        <v>8555</v>
      </c>
      <c r="E98" s="452"/>
      <c r="F98" s="459">
        <v>323</v>
      </c>
      <c r="G98" s="460"/>
      <c r="H98" s="245"/>
    </row>
    <row r="99" spans="1:8" s="11" customFormat="1" ht="20.100000000000001" customHeight="1">
      <c r="A99" s="143" t="s">
        <v>153</v>
      </c>
      <c r="B99" s="142"/>
      <c r="C99" s="145"/>
      <c r="D99" s="451">
        <f>[1]ตค52!F99+[1]พย52!F99+[1]ธค52!F99+[1]มค53!F99+[1]กพ53!F99+[1]มีค53!F99+[1]เมย53!F99+[1]พค53!F99+[1]มิย53!F99+[1]กค53!F99+สค53!F99</f>
        <v>2543</v>
      </c>
      <c r="E99" s="452"/>
      <c r="F99" s="451">
        <v>530</v>
      </c>
      <c r="G99" s="452"/>
      <c r="H99" s="245"/>
    </row>
    <row r="100" spans="1:8" ht="20.100000000000001" customHeight="1">
      <c r="A100" s="143" t="s">
        <v>154</v>
      </c>
      <c r="B100" s="142"/>
      <c r="C100" s="145"/>
      <c r="D100" s="451">
        <f>[1]ตค52!F100+[1]พย52!F100+[1]ธค52!F100+[1]มค53!F100+[1]กพ53!F100+[1]มีค53!F100+[1]เมย53!F100+[1]พค53!F100+[1]มิย53!F100+[1]กค53!F100+สค53!F100</f>
        <v>21916</v>
      </c>
      <c r="E100" s="452"/>
      <c r="F100" s="451">
        <v>34</v>
      </c>
      <c r="G100" s="452"/>
      <c r="H100" s="235"/>
    </row>
    <row r="101" spans="1:8" ht="20.100000000000001" customHeight="1">
      <c r="A101" s="143" t="s">
        <v>155</v>
      </c>
      <c r="B101" s="142"/>
      <c r="C101" s="145"/>
      <c r="D101" s="451">
        <f>[1]ตค52!F101+[1]พย52!F101+[1]ธค52!F101+[1]มค53!F101+[1]กพ53!F101+[1]มีค53!F101+[1]เมย53!F101+[1]พค53!F101+[1]มิย53!F101+[1]กค53!F101+สค53!F101</f>
        <v>3475</v>
      </c>
      <c r="E101" s="452"/>
      <c r="F101" s="451">
        <v>122</v>
      </c>
      <c r="G101" s="452"/>
      <c r="H101" s="235"/>
    </row>
    <row r="102" spans="1:8" ht="20.100000000000001" customHeight="1">
      <c r="A102" s="143" t="s">
        <v>156</v>
      </c>
      <c r="B102" s="142"/>
      <c r="C102" s="145"/>
      <c r="D102" s="451">
        <f>[1]ตค52!F102+[1]พย52!F102+[1]ธค52!F102+[1]มค53!F102+[1]กพ53!F102+[1]มีค53!F102+[1]เมย53!F102+[1]พค53!F102+[1]มิย53!F102+[1]กค53!F102+สค53!F102</f>
        <v>1</v>
      </c>
      <c r="E102" s="452"/>
      <c r="F102" s="451">
        <v>0</v>
      </c>
      <c r="G102" s="452"/>
      <c r="H102" s="235"/>
    </row>
    <row r="103" spans="1:8" ht="20.100000000000001" customHeight="1">
      <c r="A103" s="143" t="s">
        <v>157</v>
      </c>
      <c r="B103" s="142"/>
      <c r="C103" s="145"/>
      <c r="D103" s="451">
        <f>[1]ตค52!F103+[1]พย52!F103+[1]ธค52!F103+[1]มค53!F103+[1]กพ53!F103+[1]มีค53!F103+[1]เมย53!F103+[1]พค53!F103+[1]มิย53!F103+[1]กค53!F103+สค53!F103</f>
        <v>5304</v>
      </c>
      <c r="E103" s="452"/>
      <c r="F103" s="451">
        <v>245</v>
      </c>
      <c r="G103" s="452"/>
      <c r="H103" s="235"/>
    </row>
    <row r="104" spans="1:8" ht="20.100000000000001" customHeight="1">
      <c r="A104" s="143" t="s">
        <v>158</v>
      </c>
      <c r="B104" s="142"/>
      <c r="C104" s="145"/>
      <c r="D104" s="451">
        <f>[1]ตค52!F104+[1]พย52!F104+[1]ธค52!F104+[1]มค53!F104+[1]กพ53!F104+[1]มีค53!F104+[1]เมย53!F104+[1]พค53!F104+[1]มิย53!F104+[1]กค53!F104+สค53!F104</f>
        <v>28687450</v>
      </c>
      <c r="E104" s="452"/>
      <c r="F104" s="451">
        <v>583925</v>
      </c>
      <c r="G104" s="452"/>
      <c r="H104" s="235"/>
    </row>
    <row r="105" spans="1:8" ht="24.95" customHeight="1">
      <c r="A105" s="143" t="s">
        <v>214</v>
      </c>
      <c r="B105" s="136"/>
      <c r="C105" s="148"/>
      <c r="D105" s="130"/>
      <c r="E105" s="149"/>
      <c r="F105" s="130"/>
      <c r="G105" s="149"/>
      <c r="H105" s="236"/>
    </row>
    <row r="106" spans="1:8" ht="24.95" customHeight="1">
      <c r="A106" s="143" t="s">
        <v>215</v>
      </c>
      <c r="B106" s="136"/>
      <c r="C106" s="148"/>
      <c r="D106" s="130"/>
      <c r="E106" s="149"/>
      <c r="F106" s="130"/>
      <c r="G106" s="149"/>
      <c r="H106" s="236"/>
    </row>
    <row r="107" spans="1:8" ht="24.95" customHeight="1">
      <c r="A107" s="143" t="s">
        <v>216</v>
      </c>
      <c r="B107" s="136"/>
      <c r="C107" s="148"/>
      <c r="D107" s="130"/>
      <c r="E107" s="149"/>
      <c r="F107" s="130"/>
      <c r="G107" s="149"/>
      <c r="H107" s="236"/>
    </row>
    <row r="108" spans="1:8" ht="24.95" customHeight="1">
      <c r="A108" s="143" t="s">
        <v>217</v>
      </c>
      <c r="B108" s="136"/>
      <c r="C108" s="148"/>
      <c r="D108" s="130"/>
      <c r="E108" s="149"/>
      <c r="F108" s="130"/>
      <c r="G108" s="149"/>
      <c r="H108" s="236"/>
    </row>
    <row r="109" spans="1:8" ht="24.95" customHeight="1">
      <c r="A109" s="141" t="s">
        <v>123</v>
      </c>
      <c r="B109" s="142"/>
      <c r="C109" s="145"/>
      <c r="D109" s="451"/>
      <c r="E109" s="452"/>
      <c r="F109" s="451"/>
      <c r="G109" s="452"/>
      <c r="H109" s="235"/>
    </row>
    <row r="110" spans="1:8" ht="23.25" customHeight="1">
      <c r="A110" s="137" t="s">
        <v>52</v>
      </c>
      <c r="B110" s="202"/>
      <c r="C110" s="148"/>
      <c r="D110" s="453"/>
      <c r="E110" s="454"/>
      <c r="F110" s="453"/>
      <c r="G110" s="454"/>
      <c r="H110" s="236"/>
    </row>
    <row r="111" spans="1:8" ht="24.95" customHeight="1">
      <c r="A111" s="143" t="s">
        <v>104</v>
      </c>
      <c r="B111" s="163">
        <v>31000</v>
      </c>
      <c r="C111" s="145" t="s">
        <v>70</v>
      </c>
      <c r="D111" s="451">
        <f>[1]ตค52!F111+[1]พย52!F111+[1]ธค52!F111+[1]มค53!F111+[1]กพ53!F111+[1]มีค53!F111+[1]เมย53!F111+[1]พค53!F111+[1]มิย53!F111+[1]กค53!F111+สค53!F111</f>
        <v>6607</v>
      </c>
      <c r="E111" s="452"/>
      <c r="F111" s="455">
        <v>835</v>
      </c>
      <c r="G111" s="455"/>
      <c r="H111" s="235"/>
    </row>
    <row r="112" spans="1:8" ht="21.75" customHeight="1">
      <c r="A112" s="144"/>
      <c r="B112" s="156"/>
      <c r="C112" s="211" t="s">
        <v>218</v>
      </c>
      <c r="D112" s="451">
        <f>[1]ตค52!F112+[1]พย52!F112+[1]ธค52!F112+[1]มค53!F112+[1]กพ53!F112+[1]มีค53!F112+[1]เมย53!F112+[1]พค53!F112+[1]มิย53!F112+[1]กค53!F112+สค53!F112</f>
        <v>668</v>
      </c>
      <c r="E112" s="452"/>
      <c r="F112" s="455">
        <v>40</v>
      </c>
      <c r="G112" s="455"/>
      <c r="H112" s="235"/>
    </row>
    <row r="113" spans="1:8" ht="24.95" customHeight="1">
      <c r="A113" s="204" t="s">
        <v>112</v>
      </c>
      <c r="B113" s="205"/>
      <c r="C113" s="206" t="s">
        <v>228</v>
      </c>
      <c r="D113" s="207">
        <f>[1]ตค52!D113+[1]พย52!F113+[1]ธค52!F113+[1]มค53!F113+[1]กพ53!F113+[1]มีค53!F113+[1]เมย53!F113+[1]พค53!F113+[1]มิย53!F113+[1]กค53!F113+สค53!F113</f>
        <v>11</v>
      </c>
      <c r="E113" s="234">
        <f>[1]ตค52!E113+[1]พย52!G113+[1]ธค52!G113+[1]มค53!G113+[1]กพ53!G113+[1]มีค53!G113+[1]เมย53!G113+[1]พค53!G113+[1]มิย53!G113+[1]กค53!G113+สค53!G113</f>
        <v>5</v>
      </c>
      <c r="F113" s="209">
        <v>4</v>
      </c>
      <c r="G113" s="208">
        <v>3</v>
      </c>
      <c r="H113" s="246"/>
    </row>
    <row r="114" spans="1:8" ht="23.1" customHeight="1">
      <c r="A114" s="30"/>
      <c r="B114" s="50"/>
      <c r="C114" s="31"/>
      <c r="D114" s="14"/>
      <c r="E114" s="14"/>
      <c r="F114" s="14"/>
      <c r="G114" s="14"/>
      <c r="H114" s="8"/>
    </row>
    <row r="115" spans="1:8">
      <c r="A115" s="30"/>
      <c r="B115" s="42"/>
      <c r="C115" s="35"/>
      <c r="D115" s="43"/>
      <c r="E115" s="44"/>
      <c r="F115" s="43"/>
      <c r="G115" s="44"/>
      <c r="H115" s="8"/>
    </row>
    <row r="116" spans="1:8" ht="21" customHeight="1">
      <c r="A116" s="37"/>
      <c r="B116" s="45"/>
      <c r="C116" s="46"/>
      <c r="D116" s="43"/>
      <c r="E116" s="44"/>
      <c r="F116" s="43"/>
      <c r="G116" s="44"/>
      <c r="H116" s="8"/>
    </row>
    <row r="117" spans="1:8" ht="23.1" customHeight="1">
      <c r="A117" s="8"/>
      <c r="B117" s="34"/>
      <c r="C117" s="8"/>
      <c r="D117" s="43"/>
      <c r="E117" s="44"/>
      <c r="F117" s="8"/>
      <c r="G117" s="8"/>
      <c r="H117" s="8"/>
    </row>
    <row r="118" spans="1:8" ht="24.95" customHeight="1">
      <c r="A118" s="8"/>
      <c r="B118" s="34"/>
      <c r="C118" s="8"/>
      <c r="D118" s="8"/>
      <c r="E118" s="8"/>
      <c r="F118" s="8"/>
      <c r="G118" s="8"/>
      <c r="H118" s="8"/>
    </row>
    <row r="119" spans="1:8" ht="24.95" customHeight="1">
      <c r="A119" s="8"/>
      <c r="B119" s="34"/>
      <c r="C119" s="8"/>
      <c r="D119" s="8"/>
      <c r="E119" s="8"/>
      <c r="F119" s="8"/>
      <c r="G119" s="8"/>
      <c r="H119" s="8"/>
    </row>
    <row r="120" spans="1:8" ht="24.95" customHeight="1">
      <c r="A120" s="8"/>
      <c r="B120" s="34"/>
      <c r="C120" s="8"/>
      <c r="D120" s="8"/>
      <c r="E120" s="8"/>
      <c r="F120" s="8"/>
      <c r="G120" s="8"/>
      <c r="H120" s="8"/>
    </row>
    <row r="121" spans="1:8" ht="24.95" customHeight="1">
      <c r="A121" s="8"/>
      <c r="B121" s="34"/>
      <c r="C121" s="8"/>
      <c r="D121" s="8"/>
      <c r="E121" s="8"/>
      <c r="F121" s="8"/>
      <c r="G121" s="8"/>
      <c r="H121" s="8"/>
    </row>
    <row r="122" spans="1:8" ht="24.95" customHeight="1">
      <c r="A122" s="8"/>
      <c r="B122" s="34"/>
      <c r="C122" s="8"/>
      <c r="D122" s="8"/>
      <c r="E122" s="8"/>
      <c r="F122" s="8"/>
      <c r="G122" s="8"/>
      <c r="H122" s="8"/>
    </row>
    <row r="123" spans="1:8" ht="24.95" customHeight="1">
      <c r="A123" s="8"/>
      <c r="B123" s="34"/>
      <c r="C123" s="8"/>
      <c r="D123" s="8"/>
      <c r="E123" s="8"/>
      <c r="F123" s="8"/>
      <c r="G123" s="8"/>
      <c r="H123" s="8"/>
    </row>
    <row r="124" spans="1:8" ht="24.95" customHeight="1">
      <c r="A124" s="8"/>
      <c r="B124" s="8"/>
      <c r="C124" s="8"/>
      <c r="D124" s="8"/>
      <c r="E124" s="8"/>
      <c r="F124" s="8"/>
      <c r="G124" s="8"/>
      <c r="H124" s="8"/>
    </row>
    <row r="125" spans="1:8" ht="24.95" customHeight="1">
      <c r="A125" s="8"/>
      <c r="B125" s="8"/>
      <c r="C125" s="8"/>
      <c r="D125" s="8"/>
      <c r="E125" s="8"/>
      <c r="F125" s="8"/>
      <c r="G125" s="8"/>
      <c r="H125" s="8"/>
    </row>
    <row r="126" spans="1:8" ht="24.95" customHeight="1">
      <c r="A126" s="8"/>
      <c r="B126" s="8"/>
      <c r="C126" s="8"/>
      <c r="D126" s="8"/>
      <c r="E126" s="8"/>
      <c r="F126" s="8"/>
      <c r="G126" s="8"/>
      <c r="H126" s="8"/>
    </row>
    <row r="127" spans="1:8" ht="24.95" customHeight="1">
      <c r="A127" s="8"/>
      <c r="B127" s="8"/>
      <c r="C127" s="8"/>
      <c r="D127" s="8"/>
      <c r="E127" s="8"/>
      <c r="F127" s="8"/>
      <c r="G127" s="8"/>
      <c r="H127" s="8"/>
    </row>
    <row r="128" spans="1:8">
      <c r="A128" s="8"/>
      <c r="B128" s="8"/>
      <c r="C128" s="8"/>
      <c r="D128" s="8"/>
      <c r="E128" s="8"/>
      <c r="F128" s="8"/>
      <c r="G128" s="8"/>
      <c r="H128" s="8"/>
    </row>
    <row r="129" spans="1:8">
      <c r="A129" s="8"/>
      <c r="B129" s="8"/>
      <c r="C129" s="8"/>
      <c r="D129" s="8"/>
      <c r="E129" s="8"/>
      <c r="F129" s="8"/>
      <c r="G129" s="8"/>
      <c r="H129" s="8"/>
    </row>
    <row r="130" spans="1:8">
      <c r="A130" s="8"/>
      <c r="B130" s="8"/>
      <c r="C130" s="8"/>
      <c r="D130" s="8"/>
      <c r="E130" s="8"/>
      <c r="F130" s="8"/>
      <c r="G130" s="8"/>
      <c r="H130" s="8"/>
    </row>
    <row r="131" spans="1:8">
      <c r="A131" s="8"/>
      <c r="B131" s="8"/>
      <c r="C131" s="8"/>
      <c r="D131" s="8"/>
      <c r="E131" s="8"/>
      <c r="F131" s="8"/>
      <c r="G131" s="8"/>
      <c r="H131" s="8"/>
    </row>
    <row r="132" spans="1:8">
      <c r="A132" s="8"/>
      <c r="B132" s="8"/>
      <c r="C132" s="8"/>
      <c r="D132" s="8"/>
      <c r="E132" s="8"/>
      <c r="F132" s="8"/>
      <c r="G132" s="8"/>
      <c r="H132" s="8"/>
    </row>
    <row r="133" spans="1:8">
      <c r="A133" s="8"/>
      <c r="B133" s="8"/>
      <c r="C133" s="8"/>
      <c r="D133" s="8"/>
      <c r="E133" s="8"/>
      <c r="F133" s="8"/>
      <c r="G133" s="8"/>
      <c r="H133" s="8"/>
    </row>
    <row r="134" spans="1:8">
      <c r="A134" s="8"/>
      <c r="B134" s="8"/>
      <c r="C134" s="8"/>
      <c r="D134" s="8"/>
      <c r="E134" s="8"/>
      <c r="F134" s="8"/>
      <c r="G134" s="8"/>
      <c r="H134" s="8"/>
    </row>
    <row r="135" spans="1:8">
      <c r="A135" s="8"/>
      <c r="B135" s="8"/>
      <c r="C135" s="8"/>
      <c r="D135" s="8"/>
      <c r="E135" s="8"/>
      <c r="F135" s="8"/>
      <c r="G135" s="8"/>
      <c r="H135" s="8"/>
    </row>
    <row r="136" spans="1:8">
      <c r="A136" s="8"/>
      <c r="B136" s="8"/>
      <c r="C136" s="8"/>
      <c r="D136" s="8"/>
      <c r="E136" s="8"/>
      <c r="F136" s="8"/>
      <c r="G136" s="8"/>
      <c r="H136" s="8"/>
    </row>
    <row r="137" spans="1:8">
      <c r="A137" s="8"/>
      <c r="B137" s="8"/>
      <c r="C137" s="8"/>
      <c r="D137" s="8"/>
      <c r="E137" s="8"/>
      <c r="F137" s="8"/>
      <c r="G137" s="8"/>
      <c r="H137" s="8"/>
    </row>
    <row r="138" spans="1:8">
      <c r="A138" s="8"/>
      <c r="B138" s="8"/>
      <c r="C138" s="8"/>
      <c r="D138" s="8"/>
      <c r="E138" s="8"/>
      <c r="F138" s="8"/>
      <c r="G138" s="8"/>
      <c r="H138" s="8"/>
    </row>
    <row r="139" spans="1:8">
      <c r="A139" s="8"/>
      <c r="B139" s="8"/>
      <c r="C139" s="8"/>
      <c r="D139" s="8"/>
      <c r="E139" s="8"/>
      <c r="F139" s="8"/>
      <c r="G139" s="8"/>
      <c r="H139" s="8"/>
    </row>
    <row r="140" spans="1:8">
      <c r="A140" s="8"/>
      <c r="B140" s="8"/>
      <c r="C140" s="8"/>
      <c r="D140" s="8"/>
      <c r="E140" s="8"/>
      <c r="F140" s="8"/>
      <c r="G140" s="8"/>
      <c r="H140" s="8"/>
    </row>
    <row r="141" spans="1:8">
      <c r="A141" s="8"/>
      <c r="B141" s="8"/>
      <c r="C141" s="8"/>
      <c r="D141" s="8"/>
      <c r="E141" s="8"/>
      <c r="F141" s="8"/>
      <c r="G141" s="8"/>
      <c r="H141" s="8"/>
    </row>
    <row r="142" spans="1:8">
      <c r="A142" s="8"/>
      <c r="B142" s="8"/>
      <c r="C142" s="8"/>
      <c r="D142" s="8"/>
      <c r="E142" s="8"/>
      <c r="F142" s="8"/>
      <c r="G142" s="8"/>
      <c r="H142" s="8"/>
    </row>
    <row r="143" spans="1:8">
      <c r="A143" s="8"/>
      <c r="B143" s="8"/>
      <c r="C143" s="8"/>
      <c r="D143" s="8"/>
      <c r="E143" s="8"/>
      <c r="F143" s="8"/>
      <c r="G143" s="8"/>
      <c r="H143" s="8"/>
    </row>
    <row r="144" spans="1:8">
      <c r="A144" s="8"/>
      <c r="B144" s="8"/>
      <c r="C144" s="8"/>
      <c r="D144" s="8"/>
      <c r="E144" s="8"/>
      <c r="F144" s="8"/>
      <c r="G144" s="8"/>
      <c r="H144" s="8"/>
    </row>
    <row r="145" spans="1:8">
      <c r="A145" s="8"/>
      <c r="B145" s="8"/>
      <c r="C145" s="8"/>
      <c r="D145" s="8"/>
      <c r="E145" s="8"/>
      <c r="F145" s="8"/>
      <c r="G145" s="8"/>
      <c r="H145" s="8"/>
    </row>
    <row r="146" spans="1:8">
      <c r="A146" s="8"/>
      <c r="B146" s="8"/>
      <c r="C146" s="8"/>
      <c r="D146" s="8"/>
      <c r="E146" s="8"/>
      <c r="F146" s="8"/>
      <c r="G146" s="8"/>
      <c r="H146" s="8"/>
    </row>
    <row r="147" spans="1:8">
      <c r="A147" s="8"/>
      <c r="B147" s="8"/>
      <c r="C147" s="8"/>
      <c r="D147" s="8"/>
      <c r="E147" s="8"/>
      <c r="F147" s="8"/>
      <c r="G147" s="8"/>
      <c r="H147" s="8"/>
    </row>
    <row r="148" spans="1:8">
      <c r="A148" s="8"/>
      <c r="B148" s="8"/>
      <c r="C148" s="8"/>
      <c r="D148" s="8"/>
      <c r="E148" s="8"/>
      <c r="F148" s="8"/>
      <c r="G148" s="8"/>
      <c r="H148" s="8"/>
    </row>
    <row r="149" spans="1:8">
      <c r="A149" s="8"/>
      <c r="B149" s="8"/>
      <c r="C149" s="8"/>
      <c r="D149" s="8"/>
      <c r="E149" s="8"/>
      <c r="F149" s="8"/>
      <c r="G149" s="8"/>
      <c r="H149" s="8"/>
    </row>
    <row r="150" spans="1:8">
      <c r="A150" s="8"/>
      <c r="B150" s="8"/>
      <c r="C150" s="8"/>
      <c r="D150" s="8"/>
      <c r="E150" s="8"/>
      <c r="F150" s="8"/>
      <c r="G150" s="8"/>
      <c r="H150" s="8"/>
    </row>
    <row r="151" spans="1:8">
      <c r="C151" s="8"/>
      <c r="D151" s="8"/>
    </row>
    <row r="152" spans="1:8">
      <c r="C152" s="8"/>
      <c r="D152" s="8"/>
    </row>
  </sheetData>
  <mergeCells count="176">
    <mergeCell ref="D110:E110"/>
    <mergeCell ref="F110:G110"/>
    <mergeCell ref="D85:E85"/>
    <mergeCell ref="F85:G85"/>
    <mergeCell ref="D109:E109"/>
    <mergeCell ref="F91:G91"/>
    <mergeCell ref="F92:G92"/>
    <mergeCell ref="F93:G93"/>
    <mergeCell ref="D104:E104"/>
    <mergeCell ref="F100:G100"/>
    <mergeCell ref="D97:E97"/>
    <mergeCell ref="D93:E93"/>
    <mergeCell ref="D96:E96"/>
    <mergeCell ref="F74:G74"/>
    <mergeCell ref="F45:G45"/>
    <mergeCell ref="F46:G46"/>
    <mergeCell ref="F44:G44"/>
    <mergeCell ref="F50:G50"/>
    <mergeCell ref="F73:G73"/>
    <mergeCell ref="F42:G42"/>
    <mergeCell ref="D74:E74"/>
    <mergeCell ref="D61:E61"/>
    <mergeCell ref="D62:E62"/>
    <mergeCell ref="F43:G43"/>
    <mergeCell ref="F72:G72"/>
    <mergeCell ref="F60:G60"/>
    <mergeCell ref="F61:G61"/>
    <mergeCell ref="F62:G62"/>
    <mergeCell ref="F69:G69"/>
    <mergeCell ref="F70:G70"/>
    <mergeCell ref="D57:E57"/>
    <mergeCell ref="D68:E68"/>
    <mergeCell ref="D56:E56"/>
    <mergeCell ref="D44:E44"/>
    <mergeCell ref="F67:G67"/>
    <mergeCell ref="D67:E67"/>
    <mergeCell ref="D65:E65"/>
    <mergeCell ref="F78:G78"/>
    <mergeCell ref="F101:G101"/>
    <mergeCell ref="F84:G84"/>
    <mergeCell ref="D45:E45"/>
    <mergeCell ref="D46:E46"/>
    <mergeCell ref="D59:E59"/>
    <mergeCell ref="D60:E60"/>
    <mergeCell ref="D43:E43"/>
    <mergeCell ref="D36:E36"/>
    <mergeCell ref="D40:E40"/>
    <mergeCell ref="F83:G83"/>
    <mergeCell ref="F75:G75"/>
    <mergeCell ref="F76:G76"/>
    <mergeCell ref="F77:G77"/>
    <mergeCell ref="D84:E84"/>
    <mergeCell ref="D75:E75"/>
    <mergeCell ref="D69:E69"/>
    <mergeCell ref="D70:E70"/>
    <mergeCell ref="D76:E76"/>
    <mergeCell ref="D100:E100"/>
    <mergeCell ref="D87:E87"/>
    <mergeCell ref="D79:E79"/>
    <mergeCell ref="D78:E78"/>
    <mergeCell ref="D72:E72"/>
    <mergeCell ref="A1:H1"/>
    <mergeCell ref="D20:E20"/>
    <mergeCell ref="D19:E19"/>
    <mergeCell ref="D18:E18"/>
    <mergeCell ref="F18:G18"/>
    <mergeCell ref="F13:G13"/>
    <mergeCell ref="F14:G14"/>
    <mergeCell ref="A2:H2"/>
    <mergeCell ref="A3:H3"/>
    <mergeCell ref="A4:A6"/>
    <mergeCell ref="D15:E15"/>
    <mergeCell ref="D13:E13"/>
    <mergeCell ref="D14:E14"/>
    <mergeCell ref="C5:C6"/>
    <mergeCell ref="D5:E6"/>
    <mergeCell ref="F5:G6"/>
    <mergeCell ref="D12:E12"/>
    <mergeCell ref="D9:E9"/>
    <mergeCell ref="D10:E10"/>
    <mergeCell ref="B4:H4"/>
    <mergeCell ref="H5:H6"/>
    <mergeCell ref="D11:E11"/>
    <mergeCell ref="F9:G9"/>
    <mergeCell ref="F10:G10"/>
    <mergeCell ref="F55:G55"/>
    <mergeCell ref="F56:G56"/>
    <mergeCell ref="D48:E48"/>
    <mergeCell ref="D58:E58"/>
    <mergeCell ref="F64:G64"/>
    <mergeCell ref="D50:E50"/>
    <mergeCell ref="F12:G12"/>
    <mergeCell ref="F15:G15"/>
    <mergeCell ref="F34:G34"/>
    <mergeCell ref="F33:G33"/>
    <mergeCell ref="F37:G37"/>
    <mergeCell ref="F35:G35"/>
    <mergeCell ref="F48:G48"/>
    <mergeCell ref="F57:G57"/>
    <mergeCell ref="F40:G40"/>
    <mergeCell ref="F36:G36"/>
    <mergeCell ref="F59:G59"/>
    <mergeCell ref="F41:G41"/>
    <mergeCell ref="F58:G58"/>
    <mergeCell ref="B5:B6"/>
    <mergeCell ref="F19:G19"/>
    <mergeCell ref="F20:G20"/>
    <mergeCell ref="F22:G22"/>
    <mergeCell ref="D35:E35"/>
    <mergeCell ref="F31:G31"/>
    <mergeCell ref="D77:E77"/>
    <mergeCell ref="D23:E23"/>
    <mergeCell ref="D27:E27"/>
    <mergeCell ref="D28:E28"/>
    <mergeCell ref="D17:E17"/>
    <mergeCell ref="F17:G17"/>
    <mergeCell ref="D25:E25"/>
    <mergeCell ref="F25:G25"/>
    <mergeCell ref="F21:G21"/>
    <mergeCell ref="D22:E22"/>
    <mergeCell ref="D21:E21"/>
    <mergeCell ref="D37:E37"/>
    <mergeCell ref="D41:E41"/>
    <mergeCell ref="D66:E66"/>
    <mergeCell ref="F66:G66"/>
    <mergeCell ref="F65:G65"/>
    <mergeCell ref="D52:E52"/>
    <mergeCell ref="D55:E55"/>
    <mergeCell ref="D83:E83"/>
    <mergeCell ref="F27:G27"/>
    <mergeCell ref="F23:G23"/>
    <mergeCell ref="D42:E42"/>
    <mergeCell ref="F79:G79"/>
    <mergeCell ref="F68:G68"/>
    <mergeCell ref="F52:G52"/>
    <mergeCell ref="F104:G104"/>
    <mergeCell ref="D99:E99"/>
    <mergeCell ref="D101:E101"/>
    <mergeCell ref="F89:G89"/>
    <mergeCell ref="D90:E90"/>
    <mergeCell ref="F90:G90"/>
    <mergeCell ref="F102:G102"/>
    <mergeCell ref="D94:E94"/>
    <mergeCell ref="D89:E89"/>
    <mergeCell ref="D92:E92"/>
    <mergeCell ref="D26:E26"/>
    <mergeCell ref="F26:G26"/>
    <mergeCell ref="F28:G28"/>
    <mergeCell ref="F29:G29"/>
    <mergeCell ref="F30:G30"/>
    <mergeCell ref="D30:E30"/>
    <mergeCell ref="D29:E29"/>
    <mergeCell ref="D112:E112"/>
    <mergeCell ref="F109:G109"/>
    <mergeCell ref="F112:G112"/>
    <mergeCell ref="F97:G97"/>
    <mergeCell ref="F98:G98"/>
    <mergeCell ref="D98:E98"/>
    <mergeCell ref="F99:G99"/>
    <mergeCell ref="D31:E31"/>
    <mergeCell ref="D32:E32"/>
    <mergeCell ref="D34:E34"/>
    <mergeCell ref="D33:E33"/>
    <mergeCell ref="F32:G32"/>
    <mergeCell ref="D111:E111"/>
    <mergeCell ref="F111:G111"/>
    <mergeCell ref="F87:G87"/>
    <mergeCell ref="F88:G88"/>
    <mergeCell ref="D103:E103"/>
    <mergeCell ref="F94:G94"/>
    <mergeCell ref="D91:E91"/>
    <mergeCell ref="F96:G96"/>
    <mergeCell ref="F103:G103"/>
    <mergeCell ref="D102:E102"/>
    <mergeCell ref="D64:E64"/>
    <mergeCell ref="D88:E88"/>
  </mergeCells>
  <phoneticPr fontId="9" type="noConversion"/>
  <pageMargins left="0.37" right="0.18" top="0.25" bottom="0.2" header="0.196850393700787" footer="0.196850393700787"/>
  <pageSetup paperSize="9" scale="85" orientation="portrait" horizontalDpi="4294967293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indexed="11"/>
  </sheetPr>
  <dimension ref="A1:I152"/>
  <sheetViews>
    <sheetView zoomScaleSheetLayoutView="100" workbookViewId="0">
      <selection sqref="A1:XFD1048576"/>
    </sheetView>
  </sheetViews>
  <sheetFormatPr defaultRowHeight="23.25"/>
  <cols>
    <col min="1" max="1" width="63" style="1" customWidth="1"/>
    <col min="2" max="2" width="10" style="1" customWidth="1"/>
    <col min="3" max="3" width="13" style="1" customWidth="1"/>
    <col min="4" max="4" width="6.42578125" style="1" bestFit="1" customWidth="1"/>
    <col min="5" max="5" width="6.42578125" style="1" customWidth="1"/>
    <col min="6" max="7" width="5.28515625" style="1" customWidth="1"/>
    <col min="8" max="8" width="8.28515625" style="1" bestFit="1" customWidth="1"/>
    <col min="9" max="256" width="9.140625" style="1"/>
    <col min="257" max="257" width="63" style="1" customWidth="1"/>
    <col min="258" max="258" width="10" style="1" customWidth="1"/>
    <col min="259" max="259" width="13" style="1" customWidth="1"/>
    <col min="260" max="260" width="6.42578125" style="1" bestFit="1" customWidth="1"/>
    <col min="261" max="261" width="6.42578125" style="1" customWidth="1"/>
    <col min="262" max="263" width="5.28515625" style="1" customWidth="1"/>
    <col min="264" max="264" width="8.28515625" style="1" bestFit="1" customWidth="1"/>
    <col min="265" max="512" width="9.140625" style="1"/>
    <col min="513" max="513" width="63" style="1" customWidth="1"/>
    <col min="514" max="514" width="10" style="1" customWidth="1"/>
    <col min="515" max="515" width="13" style="1" customWidth="1"/>
    <col min="516" max="516" width="6.42578125" style="1" bestFit="1" customWidth="1"/>
    <col min="517" max="517" width="6.42578125" style="1" customWidth="1"/>
    <col min="518" max="519" width="5.28515625" style="1" customWidth="1"/>
    <col min="520" max="520" width="8.28515625" style="1" bestFit="1" customWidth="1"/>
    <col min="521" max="768" width="9.140625" style="1"/>
    <col min="769" max="769" width="63" style="1" customWidth="1"/>
    <col min="770" max="770" width="10" style="1" customWidth="1"/>
    <col min="771" max="771" width="13" style="1" customWidth="1"/>
    <col min="772" max="772" width="6.42578125" style="1" bestFit="1" customWidth="1"/>
    <col min="773" max="773" width="6.42578125" style="1" customWidth="1"/>
    <col min="774" max="775" width="5.28515625" style="1" customWidth="1"/>
    <col min="776" max="776" width="8.28515625" style="1" bestFit="1" customWidth="1"/>
    <col min="777" max="1024" width="9.140625" style="1"/>
    <col min="1025" max="1025" width="63" style="1" customWidth="1"/>
    <col min="1026" max="1026" width="10" style="1" customWidth="1"/>
    <col min="1027" max="1027" width="13" style="1" customWidth="1"/>
    <col min="1028" max="1028" width="6.42578125" style="1" bestFit="1" customWidth="1"/>
    <col min="1029" max="1029" width="6.42578125" style="1" customWidth="1"/>
    <col min="1030" max="1031" width="5.28515625" style="1" customWidth="1"/>
    <col min="1032" max="1032" width="8.28515625" style="1" bestFit="1" customWidth="1"/>
    <col min="1033" max="1280" width="9.140625" style="1"/>
    <col min="1281" max="1281" width="63" style="1" customWidth="1"/>
    <col min="1282" max="1282" width="10" style="1" customWidth="1"/>
    <col min="1283" max="1283" width="13" style="1" customWidth="1"/>
    <col min="1284" max="1284" width="6.42578125" style="1" bestFit="1" customWidth="1"/>
    <col min="1285" max="1285" width="6.42578125" style="1" customWidth="1"/>
    <col min="1286" max="1287" width="5.28515625" style="1" customWidth="1"/>
    <col min="1288" max="1288" width="8.28515625" style="1" bestFit="1" customWidth="1"/>
    <col min="1289" max="1536" width="9.140625" style="1"/>
    <col min="1537" max="1537" width="63" style="1" customWidth="1"/>
    <col min="1538" max="1538" width="10" style="1" customWidth="1"/>
    <col min="1539" max="1539" width="13" style="1" customWidth="1"/>
    <col min="1540" max="1540" width="6.42578125" style="1" bestFit="1" customWidth="1"/>
    <col min="1541" max="1541" width="6.42578125" style="1" customWidth="1"/>
    <col min="1542" max="1543" width="5.28515625" style="1" customWidth="1"/>
    <col min="1544" max="1544" width="8.28515625" style="1" bestFit="1" customWidth="1"/>
    <col min="1545" max="1792" width="9.140625" style="1"/>
    <col min="1793" max="1793" width="63" style="1" customWidth="1"/>
    <col min="1794" max="1794" width="10" style="1" customWidth="1"/>
    <col min="1795" max="1795" width="13" style="1" customWidth="1"/>
    <col min="1796" max="1796" width="6.42578125" style="1" bestFit="1" customWidth="1"/>
    <col min="1797" max="1797" width="6.42578125" style="1" customWidth="1"/>
    <col min="1798" max="1799" width="5.28515625" style="1" customWidth="1"/>
    <col min="1800" max="1800" width="8.28515625" style="1" bestFit="1" customWidth="1"/>
    <col min="1801" max="2048" width="9.140625" style="1"/>
    <col min="2049" max="2049" width="63" style="1" customWidth="1"/>
    <col min="2050" max="2050" width="10" style="1" customWidth="1"/>
    <col min="2051" max="2051" width="13" style="1" customWidth="1"/>
    <col min="2052" max="2052" width="6.42578125" style="1" bestFit="1" customWidth="1"/>
    <col min="2053" max="2053" width="6.42578125" style="1" customWidth="1"/>
    <col min="2054" max="2055" width="5.28515625" style="1" customWidth="1"/>
    <col min="2056" max="2056" width="8.28515625" style="1" bestFit="1" customWidth="1"/>
    <col min="2057" max="2304" width="9.140625" style="1"/>
    <col min="2305" max="2305" width="63" style="1" customWidth="1"/>
    <col min="2306" max="2306" width="10" style="1" customWidth="1"/>
    <col min="2307" max="2307" width="13" style="1" customWidth="1"/>
    <col min="2308" max="2308" width="6.42578125" style="1" bestFit="1" customWidth="1"/>
    <col min="2309" max="2309" width="6.42578125" style="1" customWidth="1"/>
    <col min="2310" max="2311" width="5.28515625" style="1" customWidth="1"/>
    <col min="2312" max="2312" width="8.28515625" style="1" bestFit="1" customWidth="1"/>
    <col min="2313" max="2560" width="9.140625" style="1"/>
    <col min="2561" max="2561" width="63" style="1" customWidth="1"/>
    <col min="2562" max="2562" width="10" style="1" customWidth="1"/>
    <col min="2563" max="2563" width="13" style="1" customWidth="1"/>
    <col min="2564" max="2564" width="6.42578125" style="1" bestFit="1" customWidth="1"/>
    <col min="2565" max="2565" width="6.42578125" style="1" customWidth="1"/>
    <col min="2566" max="2567" width="5.28515625" style="1" customWidth="1"/>
    <col min="2568" max="2568" width="8.28515625" style="1" bestFit="1" customWidth="1"/>
    <col min="2569" max="2816" width="9.140625" style="1"/>
    <col min="2817" max="2817" width="63" style="1" customWidth="1"/>
    <col min="2818" max="2818" width="10" style="1" customWidth="1"/>
    <col min="2819" max="2819" width="13" style="1" customWidth="1"/>
    <col min="2820" max="2820" width="6.42578125" style="1" bestFit="1" customWidth="1"/>
    <col min="2821" max="2821" width="6.42578125" style="1" customWidth="1"/>
    <col min="2822" max="2823" width="5.28515625" style="1" customWidth="1"/>
    <col min="2824" max="2824" width="8.28515625" style="1" bestFit="1" customWidth="1"/>
    <col min="2825" max="3072" width="9.140625" style="1"/>
    <col min="3073" max="3073" width="63" style="1" customWidth="1"/>
    <col min="3074" max="3074" width="10" style="1" customWidth="1"/>
    <col min="3075" max="3075" width="13" style="1" customWidth="1"/>
    <col min="3076" max="3076" width="6.42578125" style="1" bestFit="1" customWidth="1"/>
    <col min="3077" max="3077" width="6.42578125" style="1" customWidth="1"/>
    <col min="3078" max="3079" width="5.28515625" style="1" customWidth="1"/>
    <col min="3080" max="3080" width="8.28515625" style="1" bestFit="1" customWidth="1"/>
    <col min="3081" max="3328" width="9.140625" style="1"/>
    <col min="3329" max="3329" width="63" style="1" customWidth="1"/>
    <col min="3330" max="3330" width="10" style="1" customWidth="1"/>
    <col min="3331" max="3331" width="13" style="1" customWidth="1"/>
    <col min="3332" max="3332" width="6.42578125" style="1" bestFit="1" customWidth="1"/>
    <col min="3333" max="3333" width="6.42578125" style="1" customWidth="1"/>
    <col min="3334" max="3335" width="5.28515625" style="1" customWidth="1"/>
    <col min="3336" max="3336" width="8.28515625" style="1" bestFit="1" customWidth="1"/>
    <col min="3337" max="3584" width="9.140625" style="1"/>
    <col min="3585" max="3585" width="63" style="1" customWidth="1"/>
    <col min="3586" max="3586" width="10" style="1" customWidth="1"/>
    <col min="3587" max="3587" width="13" style="1" customWidth="1"/>
    <col min="3588" max="3588" width="6.42578125" style="1" bestFit="1" customWidth="1"/>
    <col min="3589" max="3589" width="6.42578125" style="1" customWidth="1"/>
    <col min="3590" max="3591" width="5.28515625" style="1" customWidth="1"/>
    <col min="3592" max="3592" width="8.28515625" style="1" bestFit="1" customWidth="1"/>
    <col min="3593" max="3840" width="9.140625" style="1"/>
    <col min="3841" max="3841" width="63" style="1" customWidth="1"/>
    <col min="3842" max="3842" width="10" style="1" customWidth="1"/>
    <col min="3843" max="3843" width="13" style="1" customWidth="1"/>
    <col min="3844" max="3844" width="6.42578125" style="1" bestFit="1" customWidth="1"/>
    <col min="3845" max="3845" width="6.42578125" style="1" customWidth="1"/>
    <col min="3846" max="3847" width="5.28515625" style="1" customWidth="1"/>
    <col min="3848" max="3848" width="8.28515625" style="1" bestFit="1" customWidth="1"/>
    <col min="3849" max="4096" width="9.140625" style="1"/>
    <col min="4097" max="4097" width="63" style="1" customWidth="1"/>
    <col min="4098" max="4098" width="10" style="1" customWidth="1"/>
    <col min="4099" max="4099" width="13" style="1" customWidth="1"/>
    <col min="4100" max="4100" width="6.42578125" style="1" bestFit="1" customWidth="1"/>
    <col min="4101" max="4101" width="6.42578125" style="1" customWidth="1"/>
    <col min="4102" max="4103" width="5.28515625" style="1" customWidth="1"/>
    <col min="4104" max="4104" width="8.28515625" style="1" bestFit="1" customWidth="1"/>
    <col min="4105" max="4352" width="9.140625" style="1"/>
    <col min="4353" max="4353" width="63" style="1" customWidth="1"/>
    <col min="4354" max="4354" width="10" style="1" customWidth="1"/>
    <col min="4355" max="4355" width="13" style="1" customWidth="1"/>
    <col min="4356" max="4356" width="6.42578125" style="1" bestFit="1" customWidth="1"/>
    <col min="4357" max="4357" width="6.42578125" style="1" customWidth="1"/>
    <col min="4358" max="4359" width="5.28515625" style="1" customWidth="1"/>
    <col min="4360" max="4360" width="8.28515625" style="1" bestFit="1" customWidth="1"/>
    <col min="4361" max="4608" width="9.140625" style="1"/>
    <col min="4609" max="4609" width="63" style="1" customWidth="1"/>
    <col min="4610" max="4610" width="10" style="1" customWidth="1"/>
    <col min="4611" max="4611" width="13" style="1" customWidth="1"/>
    <col min="4612" max="4612" width="6.42578125" style="1" bestFit="1" customWidth="1"/>
    <col min="4613" max="4613" width="6.42578125" style="1" customWidth="1"/>
    <col min="4614" max="4615" width="5.28515625" style="1" customWidth="1"/>
    <col min="4616" max="4616" width="8.28515625" style="1" bestFit="1" customWidth="1"/>
    <col min="4617" max="4864" width="9.140625" style="1"/>
    <col min="4865" max="4865" width="63" style="1" customWidth="1"/>
    <col min="4866" max="4866" width="10" style="1" customWidth="1"/>
    <col min="4867" max="4867" width="13" style="1" customWidth="1"/>
    <col min="4868" max="4868" width="6.42578125" style="1" bestFit="1" customWidth="1"/>
    <col min="4869" max="4869" width="6.42578125" style="1" customWidth="1"/>
    <col min="4870" max="4871" width="5.28515625" style="1" customWidth="1"/>
    <col min="4872" max="4872" width="8.28515625" style="1" bestFit="1" customWidth="1"/>
    <col min="4873" max="5120" width="9.140625" style="1"/>
    <col min="5121" max="5121" width="63" style="1" customWidth="1"/>
    <col min="5122" max="5122" width="10" style="1" customWidth="1"/>
    <col min="5123" max="5123" width="13" style="1" customWidth="1"/>
    <col min="5124" max="5124" width="6.42578125" style="1" bestFit="1" customWidth="1"/>
    <col min="5125" max="5125" width="6.42578125" style="1" customWidth="1"/>
    <col min="5126" max="5127" width="5.28515625" style="1" customWidth="1"/>
    <col min="5128" max="5128" width="8.28515625" style="1" bestFit="1" customWidth="1"/>
    <col min="5129" max="5376" width="9.140625" style="1"/>
    <col min="5377" max="5377" width="63" style="1" customWidth="1"/>
    <col min="5378" max="5378" width="10" style="1" customWidth="1"/>
    <col min="5379" max="5379" width="13" style="1" customWidth="1"/>
    <col min="5380" max="5380" width="6.42578125" style="1" bestFit="1" customWidth="1"/>
    <col min="5381" max="5381" width="6.42578125" style="1" customWidth="1"/>
    <col min="5382" max="5383" width="5.28515625" style="1" customWidth="1"/>
    <col min="5384" max="5384" width="8.28515625" style="1" bestFit="1" customWidth="1"/>
    <col min="5385" max="5632" width="9.140625" style="1"/>
    <col min="5633" max="5633" width="63" style="1" customWidth="1"/>
    <col min="5634" max="5634" width="10" style="1" customWidth="1"/>
    <col min="5635" max="5635" width="13" style="1" customWidth="1"/>
    <col min="5636" max="5636" width="6.42578125" style="1" bestFit="1" customWidth="1"/>
    <col min="5637" max="5637" width="6.42578125" style="1" customWidth="1"/>
    <col min="5638" max="5639" width="5.28515625" style="1" customWidth="1"/>
    <col min="5640" max="5640" width="8.28515625" style="1" bestFit="1" customWidth="1"/>
    <col min="5641" max="5888" width="9.140625" style="1"/>
    <col min="5889" max="5889" width="63" style="1" customWidth="1"/>
    <col min="5890" max="5890" width="10" style="1" customWidth="1"/>
    <col min="5891" max="5891" width="13" style="1" customWidth="1"/>
    <col min="5892" max="5892" width="6.42578125" style="1" bestFit="1" customWidth="1"/>
    <col min="5893" max="5893" width="6.42578125" style="1" customWidth="1"/>
    <col min="5894" max="5895" width="5.28515625" style="1" customWidth="1"/>
    <col min="5896" max="5896" width="8.28515625" style="1" bestFit="1" customWidth="1"/>
    <col min="5897" max="6144" width="9.140625" style="1"/>
    <col min="6145" max="6145" width="63" style="1" customWidth="1"/>
    <col min="6146" max="6146" width="10" style="1" customWidth="1"/>
    <col min="6147" max="6147" width="13" style="1" customWidth="1"/>
    <col min="6148" max="6148" width="6.42578125" style="1" bestFit="1" customWidth="1"/>
    <col min="6149" max="6149" width="6.42578125" style="1" customWidth="1"/>
    <col min="6150" max="6151" width="5.28515625" style="1" customWidth="1"/>
    <col min="6152" max="6152" width="8.28515625" style="1" bestFit="1" customWidth="1"/>
    <col min="6153" max="6400" width="9.140625" style="1"/>
    <col min="6401" max="6401" width="63" style="1" customWidth="1"/>
    <col min="6402" max="6402" width="10" style="1" customWidth="1"/>
    <col min="6403" max="6403" width="13" style="1" customWidth="1"/>
    <col min="6404" max="6404" width="6.42578125" style="1" bestFit="1" customWidth="1"/>
    <col min="6405" max="6405" width="6.42578125" style="1" customWidth="1"/>
    <col min="6406" max="6407" width="5.28515625" style="1" customWidth="1"/>
    <col min="6408" max="6408" width="8.28515625" style="1" bestFit="1" customWidth="1"/>
    <col min="6409" max="6656" width="9.140625" style="1"/>
    <col min="6657" max="6657" width="63" style="1" customWidth="1"/>
    <col min="6658" max="6658" width="10" style="1" customWidth="1"/>
    <col min="6659" max="6659" width="13" style="1" customWidth="1"/>
    <col min="6660" max="6660" width="6.42578125" style="1" bestFit="1" customWidth="1"/>
    <col min="6661" max="6661" width="6.42578125" style="1" customWidth="1"/>
    <col min="6662" max="6663" width="5.28515625" style="1" customWidth="1"/>
    <col min="6664" max="6664" width="8.28515625" style="1" bestFit="1" customWidth="1"/>
    <col min="6665" max="6912" width="9.140625" style="1"/>
    <col min="6913" max="6913" width="63" style="1" customWidth="1"/>
    <col min="6914" max="6914" width="10" style="1" customWidth="1"/>
    <col min="6915" max="6915" width="13" style="1" customWidth="1"/>
    <col min="6916" max="6916" width="6.42578125" style="1" bestFit="1" customWidth="1"/>
    <col min="6917" max="6917" width="6.42578125" style="1" customWidth="1"/>
    <col min="6918" max="6919" width="5.28515625" style="1" customWidth="1"/>
    <col min="6920" max="6920" width="8.28515625" style="1" bestFit="1" customWidth="1"/>
    <col min="6921" max="7168" width="9.140625" style="1"/>
    <col min="7169" max="7169" width="63" style="1" customWidth="1"/>
    <col min="7170" max="7170" width="10" style="1" customWidth="1"/>
    <col min="7171" max="7171" width="13" style="1" customWidth="1"/>
    <col min="7172" max="7172" width="6.42578125" style="1" bestFit="1" customWidth="1"/>
    <col min="7173" max="7173" width="6.42578125" style="1" customWidth="1"/>
    <col min="7174" max="7175" width="5.28515625" style="1" customWidth="1"/>
    <col min="7176" max="7176" width="8.28515625" style="1" bestFit="1" customWidth="1"/>
    <col min="7177" max="7424" width="9.140625" style="1"/>
    <col min="7425" max="7425" width="63" style="1" customWidth="1"/>
    <col min="7426" max="7426" width="10" style="1" customWidth="1"/>
    <col min="7427" max="7427" width="13" style="1" customWidth="1"/>
    <col min="7428" max="7428" width="6.42578125" style="1" bestFit="1" customWidth="1"/>
    <col min="7429" max="7429" width="6.42578125" style="1" customWidth="1"/>
    <col min="7430" max="7431" width="5.28515625" style="1" customWidth="1"/>
    <col min="7432" max="7432" width="8.28515625" style="1" bestFit="1" customWidth="1"/>
    <col min="7433" max="7680" width="9.140625" style="1"/>
    <col min="7681" max="7681" width="63" style="1" customWidth="1"/>
    <col min="7682" max="7682" width="10" style="1" customWidth="1"/>
    <col min="7683" max="7683" width="13" style="1" customWidth="1"/>
    <col min="7684" max="7684" width="6.42578125" style="1" bestFit="1" customWidth="1"/>
    <col min="7685" max="7685" width="6.42578125" style="1" customWidth="1"/>
    <col min="7686" max="7687" width="5.28515625" style="1" customWidth="1"/>
    <col min="7688" max="7688" width="8.28515625" style="1" bestFit="1" customWidth="1"/>
    <col min="7689" max="7936" width="9.140625" style="1"/>
    <col min="7937" max="7937" width="63" style="1" customWidth="1"/>
    <col min="7938" max="7938" width="10" style="1" customWidth="1"/>
    <col min="7939" max="7939" width="13" style="1" customWidth="1"/>
    <col min="7940" max="7940" width="6.42578125" style="1" bestFit="1" customWidth="1"/>
    <col min="7941" max="7941" width="6.42578125" style="1" customWidth="1"/>
    <col min="7942" max="7943" width="5.28515625" style="1" customWidth="1"/>
    <col min="7944" max="7944" width="8.28515625" style="1" bestFit="1" customWidth="1"/>
    <col min="7945" max="8192" width="9.140625" style="1"/>
    <col min="8193" max="8193" width="63" style="1" customWidth="1"/>
    <col min="8194" max="8194" width="10" style="1" customWidth="1"/>
    <col min="8195" max="8195" width="13" style="1" customWidth="1"/>
    <col min="8196" max="8196" width="6.42578125" style="1" bestFit="1" customWidth="1"/>
    <col min="8197" max="8197" width="6.42578125" style="1" customWidth="1"/>
    <col min="8198" max="8199" width="5.28515625" style="1" customWidth="1"/>
    <col min="8200" max="8200" width="8.28515625" style="1" bestFit="1" customWidth="1"/>
    <col min="8201" max="8448" width="9.140625" style="1"/>
    <col min="8449" max="8449" width="63" style="1" customWidth="1"/>
    <col min="8450" max="8450" width="10" style="1" customWidth="1"/>
    <col min="8451" max="8451" width="13" style="1" customWidth="1"/>
    <col min="8452" max="8452" width="6.42578125" style="1" bestFit="1" customWidth="1"/>
    <col min="8453" max="8453" width="6.42578125" style="1" customWidth="1"/>
    <col min="8454" max="8455" width="5.28515625" style="1" customWidth="1"/>
    <col min="8456" max="8456" width="8.28515625" style="1" bestFit="1" customWidth="1"/>
    <col min="8457" max="8704" width="9.140625" style="1"/>
    <col min="8705" max="8705" width="63" style="1" customWidth="1"/>
    <col min="8706" max="8706" width="10" style="1" customWidth="1"/>
    <col min="8707" max="8707" width="13" style="1" customWidth="1"/>
    <col min="8708" max="8708" width="6.42578125" style="1" bestFit="1" customWidth="1"/>
    <col min="8709" max="8709" width="6.42578125" style="1" customWidth="1"/>
    <col min="8710" max="8711" width="5.28515625" style="1" customWidth="1"/>
    <col min="8712" max="8712" width="8.28515625" style="1" bestFit="1" customWidth="1"/>
    <col min="8713" max="8960" width="9.140625" style="1"/>
    <col min="8961" max="8961" width="63" style="1" customWidth="1"/>
    <col min="8962" max="8962" width="10" style="1" customWidth="1"/>
    <col min="8963" max="8963" width="13" style="1" customWidth="1"/>
    <col min="8964" max="8964" width="6.42578125" style="1" bestFit="1" customWidth="1"/>
    <col min="8965" max="8965" width="6.42578125" style="1" customWidth="1"/>
    <col min="8966" max="8967" width="5.28515625" style="1" customWidth="1"/>
    <col min="8968" max="8968" width="8.28515625" style="1" bestFit="1" customWidth="1"/>
    <col min="8969" max="9216" width="9.140625" style="1"/>
    <col min="9217" max="9217" width="63" style="1" customWidth="1"/>
    <col min="9218" max="9218" width="10" style="1" customWidth="1"/>
    <col min="9219" max="9219" width="13" style="1" customWidth="1"/>
    <col min="9220" max="9220" width="6.42578125" style="1" bestFit="1" customWidth="1"/>
    <col min="9221" max="9221" width="6.42578125" style="1" customWidth="1"/>
    <col min="9222" max="9223" width="5.28515625" style="1" customWidth="1"/>
    <col min="9224" max="9224" width="8.28515625" style="1" bestFit="1" customWidth="1"/>
    <col min="9225" max="9472" width="9.140625" style="1"/>
    <col min="9473" max="9473" width="63" style="1" customWidth="1"/>
    <col min="9474" max="9474" width="10" style="1" customWidth="1"/>
    <col min="9475" max="9475" width="13" style="1" customWidth="1"/>
    <col min="9476" max="9476" width="6.42578125" style="1" bestFit="1" customWidth="1"/>
    <col min="9477" max="9477" width="6.42578125" style="1" customWidth="1"/>
    <col min="9478" max="9479" width="5.28515625" style="1" customWidth="1"/>
    <col min="9480" max="9480" width="8.28515625" style="1" bestFit="1" customWidth="1"/>
    <col min="9481" max="9728" width="9.140625" style="1"/>
    <col min="9729" max="9729" width="63" style="1" customWidth="1"/>
    <col min="9730" max="9730" width="10" style="1" customWidth="1"/>
    <col min="9731" max="9731" width="13" style="1" customWidth="1"/>
    <col min="9732" max="9732" width="6.42578125" style="1" bestFit="1" customWidth="1"/>
    <col min="9733" max="9733" width="6.42578125" style="1" customWidth="1"/>
    <col min="9734" max="9735" width="5.28515625" style="1" customWidth="1"/>
    <col min="9736" max="9736" width="8.28515625" style="1" bestFit="1" customWidth="1"/>
    <col min="9737" max="9984" width="9.140625" style="1"/>
    <col min="9985" max="9985" width="63" style="1" customWidth="1"/>
    <col min="9986" max="9986" width="10" style="1" customWidth="1"/>
    <col min="9987" max="9987" width="13" style="1" customWidth="1"/>
    <col min="9988" max="9988" width="6.42578125" style="1" bestFit="1" customWidth="1"/>
    <col min="9989" max="9989" width="6.42578125" style="1" customWidth="1"/>
    <col min="9990" max="9991" width="5.28515625" style="1" customWidth="1"/>
    <col min="9992" max="9992" width="8.28515625" style="1" bestFit="1" customWidth="1"/>
    <col min="9993" max="10240" width="9.140625" style="1"/>
    <col min="10241" max="10241" width="63" style="1" customWidth="1"/>
    <col min="10242" max="10242" width="10" style="1" customWidth="1"/>
    <col min="10243" max="10243" width="13" style="1" customWidth="1"/>
    <col min="10244" max="10244" width="6.42578125" style="1" bestFit="1" customWidth="1"/>
    <col min="10245" max="10245" width="6.42578125" style="1" customWidth="1"/>
    <col min="10246" max="10247" width="5.28515625" style="1" customWidth="1"/>
    <col min="10248" max="10248" width="8.28515625" style="1" bestFit="1" customWidth="1"/>
    <col min="10249" max="10496" width="9.140625" style="1"/>
    <col min="10497" max="10497" width="63" style="1" customWidth="1"/>
    <col min="10498" max="10498" width="10" style="1" customWidth="1"/>
    <col min="10499" max="10499" width="13" style="1" customWidth="1"/>
    <col min="10500" max="10500" width="6.42578125" style="1" bestFit="1" customWidth="1"/>
    <col min="10501" max="10501" width="6.42578125" style="1" customWidth="1"/>
    <col min="10502" max="10503" width="5.28515625" style="1" customWidth="1"/>
    <col min="10504" max="10504" width="8.28515625" style="1" bestFit="1" customWidth="1"/>
    <col min="10505" max="10752" width="9.140625" style="1"/>
    <col min="10753" max="10753" width="63" style="1" customWidth="1"/>
    <col min="10754" max="10754" width="10" style="1" customWidth="1"/>
    <col min="10755" max="10755" width="13" style="1" customWidth="1"/>
    <col min="10756" max="10756" width="6.42578125" style="1" bestFit="1" customWidth="1"/>
    <col min="10757" max="10757" width="6.42578125" style="1" customWidth="1"/>
    <col min="10758" max="10759" width="5.28515625" style="1" customWidth="1"/>
    <col min="10760" max="10760" width="8.28515625" style="1" bestFit="1" customWidth="1"/>
    <col min="10761" max="11008" width="9.140625" style="1"/>
    <col min="11009" max="11009" width="63" style="1" customWidth="1"/>
    <col min="11010" max="11010" width="10" style="1" customWidth="1"/>
    <col min="11011" max="11011" width="13" style="1" customWidth="1"/>
    <col min="11012" max="11012" width="6.42578125" style="1" bestFit="1" customWidth="1"/>
    <col min="11013" max="11013" width="6.42578125" style="1" customWidth="1"/>
    <col min="11014" max="11015" width="5.28515625" style="1" customWidth="1"/>
    <col min="11016" max="11016" width="8.28515625" style="1" bestFit="1" customWidth="1"/>
    <col min="11017" max="11264" width="9.140625" style="1"/>
    <col min="11265" max="11265" width="63" style="1" customWidth="1"/>
    <col min="11266" max="11266" width="10" style="1" customWidth="1"/>
    <col min="11267" max="11267" width="13" style="1" customWidth="1"/>
    <col min="11268" max="11268" width="6.42578125" style="1" bestFit="1" customWidth="1"/>
    <col min="11269" max="11269" width="6.42578125" style="1" customWidth="1"/>
    <col min="11270" max="11271" width="5.28515625" style="1" customWidth="1"/>
    <col min="11272" max="11272" width="8.28515625" style="1" bestFit="1" customWidth="1"/>
    <col min="11273" max="11520" width="9.140625" style="1"/>
    <col min="11521" max="11521" width="63" style="1" customWidth="1"/>
    <col min="11522" max="11522" width="10" style="1" customWidth="1"/>
    <col min="11523" max="11523" width="13" style="1" customWidth="1"/>
    <col min="11524" max="11524" width="6.42578125" style="1" bestFit="1" customWidth="1"/>
    <col min="11525" max="11525" width="6.42578125" style="1" customWidth="1"/>
    <col min="11526" max="11527" width="5.28515625" style="1" customWidth="1"/>
    <col min="11528" max="11528" width="8.28515625" style="1" bestFit="1" customWidth="1"/>
    <col min="11529" max="11776" width="9.140625" style="1"/>
    <col min="11777" max="11777" width="63" style="1" customWidth="1"/>
    <col min="11778" max="11778" width="10" style="1" customWidth="1"/>
    <col min="11779" max="11779" width="13" style="1" customWidth="1"/>
    <col min="11780" max="11780" width="6.42578125" style="1" bestFit="1" customWidth="1"/>
    <col min="11781" max="11781" width="6.42578125" style="1" customWidth="1"/>
    <col min="11782" max="11783" width="5.28515625" style="1" customWidth="1"/>
    <col min="11784" max="11784" width="8.28515625" style="1" bestFit="1" customWidth="1"/>
    <col min="11785" max="12032" width="9.140625" style="1"/>
    <col min="12033" max="12033" width="63" style="1" customWidth="1"/>
    <col min="12034" max="12034" width="10" style="1" customWidth="1"/>
    <col min="12035" max="12035" width="13" style="1" customWidth="1"/>
    <col min="12036" max="12036" width="6.42578125" style="1" bestFit="1" customWidth="1"/>
    <col min="12037" max="12037" width="6.42578125" style="1" customWidth="1"/>
    <col min="12038" max="12039" width="5.28515625" style="1" customWidth="1"/>
    <col min="12040" max="12040" width="8.28515625" style="1" bestFit="1" customWidth="1"/>
    <col min="12041" max="12288" width="9.140625" style="1"/>
    <col min="12289" max="12289" width="63" style="1" customWidth="1"/>
    <col min="12290" max="12290" width="10" style="1" customWidth="1"/>
    <col min="12291" max="12291" width="13" style="1" customWidth="1"/>
    <col min="12292" max="12292" width="6.42578125" style="1" bestFit="1" customWidth="1"/>
    <col min="12293" max="12293" width="6.42578125" style="1" customWidth="1"/>
    <col min="12294" max="12295" width="5.28515625" style="1" customWidth="1"/>
    <col min="12296" max="12296" width="8.28515625" style="1" bestFit="1" customWidth="1"/>
    <col min="12297" max="12544" width="9.140625" style="1"/>
    <col min="12545" max="12545" width="63" style="1" customWidth="1"/>
    <col min="12546" max="12546" width="10" style="1" customWidth="1"/>
    <col min="12547" max="12547" width="13" style="1" customWidth="1"/>
    <col min="12548" max="12548" width="6.42578125" style="1" bestFit="1" customWidth="1"/>
    <col min="12549" max="12549" width="6.42578125" style="1" customWidth="1"/>
    <col min="12550" max="12551" width="5.28515625" style="1" customWidth="1"/>
    <col min="12552" max="12552" width="8.28515625" style="1" bestFit="1" customWidth="1"/>
    <col min="12553" max="12800" width="9.140625" style="1"/>
    <col min="12801" max="12801" width="63" style="1" customWidth="1"/>
    <col min="12802" max="12802" width="10" style="1" customWidth="1"/>
    <col min="12803" max="12803" width="13" style="1" customWidth="1"/>
    <col min="12804" max="12804" width="6.42578125" style="1" bestFit="1" customWidth="1"/>
    <col min="12805" max="12805" width="6.42578125" style="1" customWidth="1"/>
    <col min="12806" max="12807" width="5.28515625" style="1" customWidth="1"/>
    <col min="12808" max="12808" width="8.28515625" style="1" bestFit="1" customWidth="1"/>
    <col min="12809" max="13056" width="9.140625" style="1"/>
    <col min="13057" max="13057" width="63" style="1" customWidth="1"/>
    <col min="13058" max="13058" width="10" style="1" customWidth="1"/>
    <col min="13059" max="13059" width="13" style="1" customWidth="1"/>
    <col min="13060" max="13060" width="6.42578125" style="1" bestFit="1" customWidth="1"/>
    <col min="13061" max="13061" width="6.42578125" style="1" customWidth="1"/>
    <col min="13062" max="13063" width="5.28515625" style="1" customWidth="1"/>
    <col min="13064" max="13064" width="8.28515625" style="1" bestFit="1" customWidth="1"/>
    <col min="13065" max="13312" width="9.140625" style="1"/>
    <col min="13313" max="13313" width="63" style="1" customWidth="1"/>
    <col min="13314" max="13314" width="10" style="1" customWidth="1"/>
    <col min="13315" max="13315" width="13" style="1" customWidth="1"/>
    <col min="13316" max="13316" width="6.42578125" style="1" bestFit="1" customWidth="1"/>
    <col min="13317" max="13317" width="6.42578125" style="1" customWidth="1"/>
    <col min="13318" max="13319" width="5.28515625" style="1" customWidth="1"/>
    <col min="13320" max="13320" width="8.28515625" style="1" bestFit="1" customWidth="1"/>
    <col min="13321" max="13568" width="9.140625" style="1"/>
    <col min="13569" max="13569" width="63" style="1" customWidth="1"/>
    <col min="13570" max="13570" width="10" style="1" customWidth="1"/>
    <col min="13571" max="13571" width="13" style="1" customWidth="1"/>
    <col min="13572" max="13572" width="6.42578125" style="1" bestFit="1" customWidth="1"/>
    <col min="13573" max="13573" width="6.42578125" style="1" customWidth="1"/>
    <col min="13574" max="13575" width="5.28515625" style="1" customWidth="1"/>
    <col min="13576" max="13576" width="8.28515625" style="1" bestFit="1" customWidth="1"/>
    <col min="13577" max="13824" width="9.140625" style="1"/>
    <col min="13825" max="13825" width="63" style="1" customWidth="1"/>
    <col min="13826" max="13826" width="10" style="1" customWidth="1"/>
    <col min="13827" max="13827" width="13" style="1" customWidth="1"/>
    <col min="13828" max="13828" width="6.42578125" style="1" bestFit="1" customWidth="1"/>
    <col min="13829" max="13829" width="6.42578125" style="1" customWidth="1"/>
    <col min="13830" max="13831" width="5.28515625" style="1" customWidth="1"/>
    <col min="13832" max="13832" width="8.28515625" style="1" bestFit="1" customWidth="1"/>
    <col min="13833" max="14080" width="9.140625" style="1"/>
    <col min="14081" max="14081" width="63" style="1" customWidth="1"/>
    <col min="14082" max="14082" width="10" style="1" customWidth="1"/>
    <col min="14083" max="14083" width="13" style="1" customWidth="1"/>
    <col min="14084" max="14084" width="6.42578125" style="1" bestFit="1" customWidth="1"/>
    <col min="14085" max="14085" width="6.42578125" style="1" customWidth="1"/>
    <col min="14086" max="14087" width="5.28515625" style="1" customWidth="1"/>
    <col min="14088" max="14088" width="8.28515625" style="1" bestFit="1" customWidth="1"/>
    <col min="14089" max="14336" width="9.140625" style="1"/>
    <col min="14337" max="14337" width="63" style="1" customWidth="1"/>
    <col min="14338" max="14338" width="10" style="1" customWidth="1"/>
    <col min="14339" max="14339" width="13" style="1" customWidth="1"/>
    <col min="14340" max="14340" width="6.42578125" style="1" bestFit="1" customWidth="1"/>
    <col min="14341" max="14341" width="6.42578125" style="1" customWidth="1"/>
    <col min="14342" max="14343" width="5.28515625" style="1" customWidth="1"/>
    <col min="14344" max="14344" width="8.28515625" style="1" bestFit="1" customWidth="1"/>
    <col min="14345" max="14592" width="9.140625" style="1"/>
    <col min="14593" max="14593" width="63" style="1" customWidth="1"/>
    <col min="14594" max="14594" width="10" style="1" customWidth="1"/>
    <col min="14595" max="14595" width="13" style="1" customWidth="1"/>
    <col min="14596" max="14596" width="6.42578125" style="1" bestFit="1" customWidth="1"/>
    <col min="14597" max="14597" width="6.42578125" style="1" customWidth="1"/>
    <col min="14598" max="14599" width="5.28515625" style="1" customWidth="1"/>
    <col min="14600" max="14600" width="8.28515625" style="1" bestFit="1" customWidth="1"/>
    <col min="14601" max="14848" width="9.140625" style="1"/>
    <col min="14849" max="14849" width="63" style="1" customWidth="1"/>
    <col min="14850" max="14850" width="10" style="1" customWidth="1"/>
    <col min="14851" max="14851" width="13" style="1" customWidth="1"/>
    <col min="14852" max="14852" width="6.42578125" style="1" bestFit="1" customWidth="1"/>
    <col min="14853" max="14853" width="6.42578125" style="1" customWidth="1"/>
    <col min="14854" max="14855" width="5.28515625" style="1" customWidth="1"/>
    <col min="14856" max="14856" width="8.28515625" style="1" bestFit="1" customWidth="1"/>
    <col min="14857" max="15104" width="9.140625" style="1"/>
    <col min="15105" max="15105" width="63" style="1" customWidth="1"/>
    <col min="15106" max="15106" width="10" style="1" customWidth="1"/>
    <col min="15107" max="15107" width="13" style="1" customWidth="1"/>
    <col min="15108" max="15108" width="6.42578125" style="1" bestFit="1" customWidth="1"/>
    <col min="15109" max="15109" width="6.42578125" style="1" customWidth="1"/>
    <col min="15110" max="15111" width="5.28515625" style="1" customWidth="1"/>
    <col min="15112" max="15112" width="8.28515625" style="1" bestFit="1" customWidth="1"/>
    <col min="15113" max="15360" width="9.140625" style="1"/>
    <col min="15361" max="15361" width="63" style="1" customWidth="1"/>
    <col min="15362" max="15362" width="10" style="1" customWidth="1"/>
    <col min="15363" max="15363" width="13" style="1" customWidth="1"/>
    <col min="15364" max="15364" width="6.42578125" style="1" bestFit="1" customWidth="1"/>
    <col min="15365" max="15365" width="6.42578125" style="1" customWidth="1"/>
    <col min="15366" max="15367" width="5.28515625" style="1" customWidth="1"/>
    <col min="15368" max="15368" width="8.28515625" style="1" bestFit="1" customWidth="1"/>
    <col min="15369" max="15616" width="9.140625" style="1"/>
    <col min="15617" max="15617" width="63" style="1" customWidth="1"/>
    <col min="15618" max="15618" width="10" style="1" customWidth="1"/>
    <col min="15619" max="15619" width="13" style="1" customWidth="1"/>
    <col min="15620" max="15620" width="6.42578125" style="1" bestFit="1" customWidth="1"/>
    <col min="15621" max="15621" width="6.42578125" style="1" customWidth="1"/>
    <col min="15622" max="15623" width="5.28515625" style="1" customWidth="1"/>
    <col min="15624" max="15624" width="8.28515625" style="1" bestFit="1" customWidth="1"/>
    <col min="15625" max="15872" width="9.140625" style="1"/>
    <col min="15873" max="15873" width="63" style="1" customWidth="1"/>
    <col min="15874" max="15874" width="10" style="1" customWidth="1"/>
    <col min="15875" max="15875" width="13" style="1" customWidth="1"/>
    <col min="15876" max="15876" width="6.42578125" style="1" bestFit="1" customWidth="1"/>
    <col min="15877" max="15877" width="6.42578125" style="1" customWidth="1"/>
    <col min="15878" max="15879" width="5.28515625" style="1" customWidth="1"/>
    <col min="15880" max="15880" width="8.28515625" style="1" bestFit="1" customWidth="1"/>
    <col min="15881" max="16128" width="9.140625" style="1"/>
    <col min="16129" max="16129" width="63" style="1" customWidth="1"/>
    <col min="16130" max="16130" width="10" style="1" customWidth="1"/>
    <col min="16131" max="16131" width="13" style="1" customWidth="1"/>
    <col min="16132" max="16132" width="6.42578125" style="1" bestFit="1" customWidth="1"/>
    <col min="16133" max="16133" width="6.42578125" style="1" customWidth="1"/>
    <col min="16134" max="16135" width="5.28515625" style="1" customWidth="1"/>
    <col min="16136" max="16136" width="8.28515625" style="1" bestFit="1" customWidth="1"/>
    <col min="16137" max="16384" width="9.140625" style="1"/>
  </cols>
  <sheetData>
    <row r="1" spans="1:8" s="17" customFormat="1" ht="24.95" customHeight="1">
      <c r="A1" s="422" t="s">
        <v>18</v>
      </c>
      <c r="B1" s="422"/>
      <c r="C1" s="422"/>
      <c r="D1" s="422"/>
      <c r="E1" s="422"/>
      <c r="F1" s="422"/>
      <c r="G1" s="422"/>
      <c r="H1" s="422"/>
    </row>
    <row r="2" spans="1:8" s="17" customFormat="1" ht="24.95" customHeight="1">
      <c r="A2" s="422" t="s">
        <v>238</v>
      </c>
      <c r="B2" s="422"/>
      <c r="C2" s="422"/>
      <c r="D2" s="422"/>
      <c r="E2" s="422"/>
      <c r="F2" s="422"/>
      <c r="G2" s="422"/>
      <c r="H2" s="422"/>
    </row>
    <row r="3" spans="1:8" s="17" customFormat="1" ht="24.95" customHeight="1">
      <c r="A3" s="499" t="s">
        <v>268</v>
      </c>
      <c r="B3" s="499"/>
      <c r="C3" s="499"/>
      <c r="D3" s="499"/>
      <c r="E3" s="499"/>
      <c r="F3" s="499"/>
      <c r="G3" s="499"/>
      <c r="H3" s="499"/>
    </row>
    <row r="4" spans="1:8" s="9" customFormat="1" ht="21" customHeight="1">
      <c r="A4" s="424" t="s">
        <v>10</v>
      </c>
      <c r="B4" s="439" t="s">
        <v>11</v>
      </c>
      <c r="C4" s="440"/>
      <c r="D4" s="440"/>
      <c r="E4" s="440"/>
      <c r="F4" s="440"/>
      <c r="G4" s="440"/>
      <c r="H4" s="441"/>
    </row>
    <row r="5" spans="1:8" s="9" customFormat="1" ht="21.75" customHeight="1">
      <c r="A5" s="425"/>
      <c r="B5" s="427" t="s">
        <v>12</v>
      </c>
      <c r="C5" s="429" t="s">
        <v>13</v>
      </c>
      <c r="D5" s="470" t="s">
        <v>269</v>
      </c>
      <c r="E5" s="500"/>
      <c r="F5" s="435">
        <v>19603</v>
      </c>
      <c r="G5" s="436"/>
      <c r="H5" s="449" t="s">
        <v>0</v>
      </c>
    </row>
    <row r="6" spans="1:8" s="9" customFormat="1" ht="20.25" customHeight="1">
      <c r="A6" s="426"/>
      <c r="B6" s="428"/>
      <c r="C6" s="430"/>
      <c r="D6" s="501"/>
      <c r="E6" s="502"/>
      <c r="F6" s="437"/>
      <c r="G6" s="438"/>
      <c r="H6" s="450"/>
    </row>
    <row r="7" spans="1:8" s="9" customFormat="1" ht="24.95" customHeight="1">
      <c r="A7" s="128" t="s">
        <v>21</v>
      </c>
      <c r="B7" s="129">
        <v>2682130</v>
      </c>
      <c r="C7" s="131"/>
      <c r="D7" s="132"/>
      <c r="E7" s="133"/>
      <c r="F7" s="132"/>
      <c r="G7" s="133"/>
      <c r="H7" s="134"/>
    </row>
    <row r="8" spans="1:8" s="9" customFormat="1" ht="24.95" customHeight="1">
      <c r="A8" s="135" t="s">
        <v>159</v>
      </c>
      <c r="B8" s="136">
        <v>1517800</v>
      </c>
      <c r="C8" s="137"/>
      <c r="D8" s="138"/>
      <c r="E8" s="139"/>
      <c r="F8" s="138"/>
      <c r="G8" s="139"/>
      <c r="H8" s="140"/>
    </row>
    <row r="9" spans="1:8" ht="24.95" customHeight="1">
      <c r="A9" s="141" t="s">
        <v>160</v>
      </c>
      <c r="B9" s="142">
        <v>1517800</v>
      </c>
      <c r="C9" s="143"/>
      <c r="D9" s="451"/>
      <c r="E9" s="492"/>
      <c r="F9" s="451"/>
      <c r="G9" s="452"/>
      <c r="H9" s="144"/>
    </row>
    <row r="10" spans="1:8" ht="24.95" customHeight="1">
      <c r="A10" s="141" t="s">
        <v>161</v>
      </c>
      <c r="B10" s="142">
        <v>1002380</v>
      </c>
      <c r="C10" s="145"/>
      <c r="D10" s="451"/>
      <c r="E10" s="492"/>
      <c r="F10" s="451"/>
      <c r="G10" s="452"/>
      <c r="H10" s="144"/>
    </row>
    <row r="11" spans="1:8" ht="24.95" customHeight="1">
      <c r="A11" s="146" t="s">
        <v>52</v>
      </c>
      <c r="B11" s="301">
        <v>347500</v>
      </c>
      <c r="C11" s="148"/>
      <c r="D11" s="453"/>
      <c r="E11" s="492"/>
      <c r="F11" s="138"/>
      <c r="G11" s="139"/>
      <c r="H11" s="150"/>
    </row>
    <row r="12" spans="1:8" ht="24.95" customHeight="1">
      <c r="A12" s="151" t="s">
        <v>189</v>
      </c>
      <c r="B12" s="152"/>
      <c r="C12" s="145" t="s">
        <v>162</v>
      </c>
      <c r="D12" s="451">
        <f>[2]ตค52!F12+[2]พย52!F12+[2]ธค52!F12+[2]มค53!F12+[2]กพ53!F12+[2]มีค53!F12+[2]เมย53!F12+[2]พค53!F12+[2]มิย53!F12+[2]กค53!F12+[2]สค53!F12+กย53!F12</f>
        <v>2372</v>
      </c>
      <c r="E12" s="492"/>
      <c r="F12" s="451">
        <v>604</v>
      </c>
      <c r="G12" s="452"/>
      <c r="H12" s="235"/>
    </row>
    <row r="13" spans="1:8" ht="24.95" customHeight="1">
      <c r="A13" s="153" t="s">
        <v>223</v>
      </c>
      <c r="B13" s="152"/>
      <c r="C13" s="154" t="s">
        <v>125</v>
      </c>
      <c r="D13" s="451">
        <f>[2]ตค52!F13+[2]พย52!F13+[2]ธค52!F13+[2]มค53!F13+[2]กพ53!F13+[2]มีค53!F13+[2]เมย53!F13+[2]พค53!F13+[2]มิย53!F13+[2]กค53!F13+[2]สค53!F13+กย53!F13</f>
        <v>2912</v>
      </c>
      <c r="E13" s="492"/>
      <c r="F13" s="451">
        <v>480</v>
      </c>
      <c r="G13" s="452"/>
      <c r="H13" s="235"/>
    </row>
    <row r="14" spans="1:8" ht="24.95" customHeight="1">
      <c r="A14" s="155" t="s">
        <v>116</v>
      </c>
      <c r="B14" s="152"/>
      <c r="C14" s="145" t="s">
        <v>125</v>
      </c>
      <c r="D14" s="451">
        <f>[2]ตค52!F14+[2]พย52!F14+[2]ธค52!F14+[2]มค53!F14+[2]กพ53!F14+[2]มีค53!F14+[2]เมย53!F14+[2]พค53!F14+[2]มิย53!F14+[2]กค53!F14+[2]สค53!F14+กย53!F14</f>
        <v>5130</v>
      </c>
      <c r="E14" s="492"/>
      <c r="F14" s="451">
        <v>1026</v>
      </c>
      <c r="G14" s="452"/>
      <c r="H14" s="235"/>
    </row>
    <row r="15" spans="1:8" ht="24.95" customHeight="1">
      <c r="A15" s="153" t="s">
        <v>23</v>
      </c>
      <c r="B15" s="152"/>
      <c r="C15" s="145" t="s">
        <v>125</v>
      </c>
      <c r="D15" s="451">
        <f>[2]ตค52!F15+[2]พย52!F15+[2]ธค52!F15+[2]มค53!F15+[2]กพ53!F15+[2]มีค53!F15+[2]เมย53!F15+[2]พค53!F15+[2]มิย53!F15+[2]กค53!F15+[2]สค53!F15+กย53!F15</f>
        <v>3266</v>
      </c>
      <c r="E15" s="492"/>
      <c r="F15" s="451">
        <v>246</v>
      </c>
      <c r="G15" s="452"/>
      <c r="H15" s="235"/>
    </row>
    <row r="16" spans="1:8" ht="24.95" customHeight="1">
      <c r="A16" s="156" t="s">
        <v>128</v>
      </c>
      <c r="B16" s="144"/>
      <c r="C16" s="157" t="s">
        <v>124</v>
      </c>
      <c r="D16" s="158">
        <f>[2]ตค52!D16+[2]พย52!F16+[2]ธค52!F16+[2]มค53!F16+[2]กพ53!F16+[2]มีค53!F16+[2]เมย53!F16+[2]พค53!F16+[2]มิย53!F16+[2]กค53!F16+[2]สค53!F16+กย53!F16</f>
        <v>11107</v>
      </c>
      <c r="E16" s="159">
        <f>[2]ตค52!E16+[2]พย52!G16+[2]ธค52!G16+[2]มค53!G16+[2]กพ53!G16+[2]มีค53!G16+[2]เมย53!G16+[2]พค53!G16+[2]มิย53!G16+[2]กค53!G16+[2]สค53!G16+กย53!G16</f>
        <v>14575</v>
      </c>
      <c r="F16" s="158">
        <v>1101</v>
      </c>
      <c r="G16" s="159">
        <v>1367</v>
      </c>
      <c r="H16" s="235"/>
    </row>
    <row r="17" spans="1:8" ht="24.95" customHeight="1">
      <c r="A17" s="143" t="s">
        <v>29</v>
      </c>
      <c r="B17" s="152">
        <v>251900</v>
      </c>
      <c r="C17" s="145" t="s">
        <v>163</v>
      </c>
      <c r="D17" s="451">
        <f>[2]ตค52!F17+[2]พย52!F17+[2]ธค52!F17+[2]มค53!F17+[2]กพ53!F17+[2]มีค53!F17+[2]เมย53!F17+[2]พค53!F17+[2]มิย53!F17+[2]กค53!F17+[2]สค53!F17+กย53!F17</f>
        <v>458</v>
      </c>
      <c r="E17" s="492"/>
      <c r="F17" s="451">
        <v>0</v>
      </c>
      <c r="G17" s="452"/>
      <c r="H17" s="235"/>
    </row>
    <row r="18" spans="1:8" ht="24.95" customHeight="1">
      <c r="A18" s="160" t="s">
        <v>51</v>
      </c>
      <c r="B18" s="161"/>
      <c r="C18" s="162"/>
      <c r="D18" s="453"/>
      <c r="E18" s="492"/>
      <c r="F18" s="453"/>
      <c r="G18" s="454"/>
      <c r="H18" s="236"/>
    </row>
    <row r="19" spans="1:8" ht="24.95" customHeight="1">
      <c r="A19" s="143" t="s">
        <v>132</v>
      </c>
      <c r="B19" s="163">
        <v>9400</v>
      </c>
      <c r="C19" s="145" t="s">
        <v>15</v>
      </c>
      <c r="D19" s="451">
        <f>[2]ตค52!F19+[2]พย52!F19+[2]ธค52!F19+[2]มค53!F19+[2]กพ53!F19+[2]มีค53!F19+[2]เมย53!F19+[2]พค53!F19+[2]มิย53!F19+[2]กค53!F19+[2]สค53!F19+กย53!F19</f>
        <v>179</v>
      </c>
      <c r="E19" s="492"/>
      <c r="F19" s="451">
        <v>0</v>
      </c>
      <c r="G19" s="452"/>
      <c r="H19" s="235"/>
    </row>
    <row r="20" spans="1:8" ht="24.95" customHeight="1">
      <c r="A20" s="164" t="s">
        <v>133</v>
      </c>
      <c r="B20" s="161"/>
      <c r="C20" s="148"/>
      <c r="D20" s="453"/>
      <c r="E20" s="492"/>
      <c r="F20" s="453"/>
      <c r="G20" s="454"/>
      <c r="H20" s="236"/>
    </row>
    <row r="21" spans="1:8" ht="24.95" customHeight="1">
      <c r="A21" s="164" t="s">
        <v>134</v>
      </c>
      <c r="B21" s="152">
        <v>13500</v>
      </c>
      <c r="C21" s="145" t="s">
        <v>15</v>
      </c>
      <c r="D21" s="451">
        <f>[2]ตค52!F21+[2]พย52!F21+[2]ธค52!F21+[2]มค53!F21+[2]กพ53!F21+[2]มีค53!F21+[2]เมย53!F21+[2]พค53!F21+[2]มิย53!F21+[2]กค53!F21+[2]สค53!F21+กย53!F21</f>
        <v>181</v>
      </c>
      <c r="E21" s="492"/>
      <c r="F21" s="451">
        <v>0</v>
      </c>
      <c r="G21" s="452"/>
      <c r="H21" s="235"/>
    </row>
    <row r="22" spans="1:8" ht="24.95" customHeight="1">
      <c r="A22" s="143" t="s">
        <v>135</v>
      </c>
      <c r="B22" s="152">
        <v>4500</v>
      </c>
      <c r="C22" s="165" t="s">
        <v>41</v>
      </c>
      <c r="D22" s="451">
        <f>[2]ตค52!F22+[2]พย52!F22+[2]ธค52!F22+[2]มค53!F22+[2]กพ53!F22+[2]มีค53!F22+[2]เมย53!F22+[2]พค53!F22+[2]มิย53!F22+[2]กค53!F22+[2]สค53!F22+กย53!F22</f>
        <v>34</v>
      </c>
      <c r="E22" s="492"/>
      <c r="F22" s="451">
        <v>1</v>
      </c>
      <c r="G22" s="452"/>
      <c r="H22" s="235"/>
    </row>
    <row r="23" spans="1:8" ht="24.95" customHeight="1">
      <c r="A23" s="143" t="s">
        <v>136</v>
      </c>
      <c r="B23" s="152">
        <v>15000</v>
      </c>
      <c r="C23" s="165" t="s">
        <v>15</v>
      </c>
      <c r="D23" s="451">
        <f>[2]ตค52!F23+[2]พย52!F23+[2]ธค52!F23+[2]มค53!F23+[2]กพ53!F23+[2]มีค53!F23+[2]เมย53!F23+[2]พค53!F23+[2]มิย53!F23+[2]กค53!F23+[2]สค53!F23+กย53!F23</f>
        <v>243</v>
      </c>
      <c r="E23" s="492"/>
      <c r="F23" s="451">
        <v>0</v>
      </c>
      <c r="G23" s="452"/>
      <c r="H23" s="235"/>
    </row>
    <row r="24" spans="1:8" ht="24.95" customHeight="1">
      <c r="A24" s="143" t="s">
        <v>129</v>
      </c>
      <c r="B24" s="161"/>
      <c r="C24" s="162"/>
      <c r="D24" s="394"/>
      <c r="E24" s="395"/>
      <c r="F24" s="394"/>
      <c r="G24" s="395"/>
      <c r="H24" s="236"/>
    </row>
    <row r="25" spans="1:8" ht="24.95" customHeight="1">
      <c r="A25" s="143" t="s">
        <v>137</v>
      </c>
      <c r="B25" s="152">
        <v>22000</v>
      </c>
      <c r="C25" s="165" t="s">
        <v>42</v>
      </c>
      <c r="D25" s="451">
        <f>[2]ตค52!F25+[2]พย52!F25+[2]ธค52!F25+[2]มค53!F25+[2]กพ53!F25+[2]มีค53!F25+[2]เมย53!F25+[2]พค53!F25+[2]มิย53!F25+[2]กค53!F25+[2]สค53!F25+กย53!F25</f>
        <v>112</v>
      </c>
      <c r="E25" s="492"/>
      <c r="F25" s="451">
        <v>0</v>
      </c>
      <c r="G25" s="452"/>
      <c r="H25" s="235"/>
    </row>
    <row r="26" spans="1:8" ht="24.95" customHeight="1">
      <c r="A26" s="143" t="s">
        <v>138</v>
      </c>
      <c r="B26" s="152">
        <v>95280</v>
      </c>
      <c r="C26" s="165" t="s">
        <v>17</v>
      </c>
      <c r="D26" s="451">
        <f>[2]ตค52!F26+[2]พย52!F26+[2]ธค52!F26+[2]มค53!F26+[2]กพ53!F26+[2]มีค53!F26+[2]เมย53!F26+[2]พค53!F26+[2]มิย53!F26+[2]กค53!F26+[2]สค53!F26+กย53!F26</f>
        <v>1</v>
      </c>
      <c r="E26" s="492"/>
      <c r="F26" s="451">
        <v>0</v>
      </c>
      <c r="G26" s="452"/>
      <c r="H26" s="235"/>
    </row>
    <row r="27" spans="1:8" ht="24.95" customHeight="1">
      <c r="A27" s="143" t="s">
        <v>139</v>
      </c>
      <c r="B27" s="152">
        <v>148400</v>
      </c>
      <c r="C27" s="154" t="s">
        <v>14</v>
      </c>
      <c r="D27" s="453"/>
      <c r="E27" s="492"/>
      <c r="F27" s="453"/>
      <c r="G27" s="454"/>
      <c r="H27" s="236"/>
    </row>
    <row r="28" spans="1:8" ht="24.95" customHeight="1">
      <c r="A28" s="143" t="s">
        <v>2</v>
      </c>
      <c r="B28" s="152"/>
      <c r="C28" s="145" t="s">
        <v>14</v>
      </c>
      <c r="D28" s="451">
        <f>[2]ตค52!F28+[2]พย52!F28+[2]ธค52!F28+[2]มค53!F28+[2]กพ53!F28+[2]มีค53!F28+[2]เมย53!F28+[2]พค53!F28+[2]มิย53!F28+[2]กค53!F28+[2]สค53!F28+กย53!F28</f>
        <v>1635</v>
      </c>
      <c r="E28" s="492"/>
      <c r="F28" s="451">
        <v>120</v>
      </c>
      <c r="G28" s="452"/>
      <c r="H28" s="235"/>
    </row>
    <row r="29" spans="1:8" ht="24.95" customHeight="1">
      <c r="A29" s="164" t="s">
        <v>3</v>
      </c>
      <c r="B29" s="152"/>
      <c r="C29" s="145"/>
      <c r="D29" s="451">
        <f>[2]ตค52!F29+[2]พย52!F29+[2]ธค52!F29+[2]มค53!F29+[2]กพ53!F29+[2]มีค53!F29+[2]เมย53!F29+[2]พค53!F29+[2]มิย53!F29+[2]กค53!F29+[2]สค53!F29+กย53!F29</f>
        <v>807</v>
      </c>
      <c r="E29" s="492"/>
      <c r="F29" s="451">
        <f>F30+F31</f>
        <v>203</v>
      </c>
      <c r="G29" s="452"/>
      <c r="H29" s="235"/>
    </row>
    <row r="30" spans="1:8" ht="24.95" customHeight="1">
      <c r="A30" s="143" t="s">
        <v>4</v>
      </c>
      <c r="B30" s="152"/>
      <c r="C30" s="145"/>
      <c r="D30" s="451">
        <f>[2]ตค52!F30+[2]พย52!F30+[2]ธค52!F30+[2]มค53!F30+[2]กพ53!F30+[2]มีค53!F30+[2]เมย53!F30+[2]พค53!F30+[2]มิย53!F30+[2]กค53!F30+[2]สค53!F30+กย53!F30</f>
        <v>778</v>
      </c>
      <c r="E30" s="492"/>
      <c r="F30" s="451">
        <v>203</v>
      </c>
      <c r="G30" s="452"/>
      <c r="H30" s="235"/>
    </row>
    <row r="31" spans="1:8" ht="24.95" customHeight="1">
      <c r="A31" s="143" t="s">
        <v>5</v>
      </c>
      <c r="B31" s="152"/>
      <c r="C31" s="145"/>
      <c r="D31" s="451">
        <f>[2]ตค52!F31+[2]พย52!F31+[2]ธค52!F31+[2]มค53!F31+[2]กพ53!F31+[2]มีค53!F31+[2]เมย53!F31+[2]พค53!F31+[2]มิย53!F31+[2]กค53!F31+[2]สค53!F31+กย53!F31</f>
        <v>29</v>
      </c>
      <c r="E31" s="492"/>
      <c r="F31" s="451">
        <v>0</v>
      </c>
      <c r="G31" s="452"/>
      <c r="H31" s="235"/>
    </row>
    <row r="32" spans="1:8" ht="24.95" customHeight="1">
      <c r="A32" s="143" t="s">
        <v>6</v>
      </c>
      <c r="B32" s="152"/>
      <c r="C32" s="145"/>
      <c r="D32" s="451">
        <f>[2]ตค52!F32+[2]พย52!F32+[2]ธค52!F32+[2]มค53!F32+[2]กพ53!F32+[2]มีค53!F32+[2]เมย53!F32+[2]พค53!F32+[2]มิย53!F32+[2]กค53!F32+[2]สค53!F32+กย53!F32</f>
        <v>5</v>
      </c>
      <c r="E32" s="492"/>
      <c r="F32" s="451">
        <v>0</v>
      </c>
      <c r="G32" s="452"/>
      <c r="H32" s="235"/>
    </row>
    <row r="33" spans="1:8" ht="24.95" customHeight="1">
      <c r="A33" s="143" t="s">
        <v>7</v>
      </c>
      <c r="B33" s="152"/>
      <c r="C33" s="145"/>
      <c r="D33" s="451">
        <f>[2]ตค52!F33+[2]พย52!F33+[2]ธค52!F33+[2]มค53!F33+[2]กพ53!F33+[2]มีค53!F33+[2]เมย53!F33+[2]พค53!F33+[2]มิย53!F33+[2]กค53!F33+[2]สค53!F33+กย53!F33</f>
        <v>1</v>
      </c>
      <c r="E33" s="492"/>
      <c r="F33" s="451">
        <v>0</v>
      </c>
      <c r="G33" s="452"/>
      <c r="H33" s="235"/>
    </row>
    <row r="34" spans="1:8" ht="24.95" customHeight="1">
      <c r="A34" s="143" t="s">
        <v>8</v>
      </c>
      <c r="B34" s="166"/>
      <c r="C34" s="167"/>
      <c r="D34" s="451">
        <f>[2]ตค52!F34+[2]พย52!F34+[2]ธค52!F34+[2]มค53!F34+[2]กพ53!F34+[2]มีค53!F34+[2]เมย53!F34+[2]พค53!F34+[2]มิย53!F34+[2]กค53!F34+[2]สค53!F34+กย53!F34</f>
        <v>4</v>
      </c>
      <c r="E34" s="492"/>
      <c r="F34" s="451">
        <v>0</v>
      </c>
      <c r="G34" s="452"/>
      <c r="H34" s="235"/>
    </row>
    <row r="35" spans="1:8" ht="24.95" customHeight="1">
      <c r="A35" s="169" t="s">
        <v>9</v>
      </c>
      <c r="B35" s="170"/>
      <c r="C35" s="170"/>
      <c r="D35" s="451">
        <f>[2]ตค52!F35+[2]พย52!F35+[2]ธค52!F35+[2]มค53!F35+[2]กพ53!F35+[2]มีค53!F35+[2]เมย53!F35+[2]พค53!F35+[2]มิย53!F35+[2]กค53!F35+[2]สค53!F35+กย53!F35</f>
        <v>725</v>
      </c>
      <c r="E35" s="492"/>
      <c r="F35" s="451">
        <v>47</v>
      </c>
      <c r="G35" s="452"/>
      <c r="H35" s="235"/>
    </row>
    <row r="36" spans="1:8" ht="24.95" customHeight="1">
      <c r="A36" s="143" t="s">
        <v>55</v>
      </c>
      <c r="B36" s="152">
        <v>94900</v>
      </c>
      <c r="C36" s="171" t="s">
        <v>164</v>
      </c>
      <c r="D36" s="451">
        <f>[2]ตค52!F36+[2]พย52!F36+[2]ธค52!F36+[2]มค53!F36+[2]กพ53!F36+[2]มีค53!F36+[2]เมย53!F36+[2]พค53!F36+[2]มิย53!F36+[2]กค53!F36+[2]สค53!F36+กย53!F36</f>
        <v>1635</v>
      </c>
      <c r="E36" s="492"/>
      <c r="F36" s="451">
        <v>2</v>
      </c>
      <c r="G36" s="452"/>
      <c r="H36" s="235"/>
    </row>
    <row r="37" spans="1:8" ht="24.95" customHeight="1">
      <c r="A37" s="143" t="s">
        <v>56</v>
      </c>
      <c r="B37" s="161"/>
      <c r="C37" s="172"/>
      <c r="D37" s="453"/>
      <c r="E37" s="492"/>
      <c r="F37" s="453"/>
      <c r="G37" s="454"/>
      <c r="H37" s="236"/>
    </row>
    <row r="38" spans="1:8" ht="24.95" customHeight="1">
      <c r="A38" s="173" t="s">
        <v>141</v>
      </c>
      <c r="B38" s="161"/>
      <c r="C38" s="172"/>
      <c r="D38" s="394"/>
      <c r="E38" s="395"/>
      <c r="F38" s="394"/>
      <c r="G38" s="395"/>
      <c r="H38" s="236"/>
    </row>
    <row r="39" spans="1:8" ht="24.75" customHeight="1">
      <c r="A39" s="219"/>
      <c r="B39" s="220"/>
      <c r="C39" s="221"/>
      <c r="D39" s="222"/>
      <c r="E39" s="223"/>
      <c r="F39" s="222"/>
      <c r="G39" s="223"/>
      <c r="H39" s="237"/>
    </row>
    <row r="40" spans="1:8" ht="24" customHeight="1">
      <c r="A40" s="215" t="s">
        <v>140</v>
      </c>
      <c r="B40" s="302">
        <v>515420</v>
      </c>
      <c r="C40" s="217"/>
      <c r="D40" s="497"/>
      <c r="E40" s="495"/>
      <c r="F40" s="497"/>
      <c r="G40" s="498"/>
      <c r="H40" s="238"/>
    </row>
    <row r="41" spans="1:8" ht="24" customHeight="1">
      <c r="A41" s="137" t="s">
        <v>52</v>
      </c>
      <c r="B41" s="161"/>
      <c r="C41" s="148"/>
      <c r="D41" s="453"/>
      <c r="E41" s="492"/>
      <c r="F41" s="453"/>
      <c r="G41" s="454"/>
      <c r="H41" s="236"/>
    </row>
    <row r="42" spans="1:8" ht="24" customHeight="1">
      <c r="A42" s="212" t="s">
        <v>173</v>
      </c>
      <c r="B42" s="174"/>
      <c r="C42" s="183" t="s">
        <v>70</v>
      </c>
      <c r="D42" s="451">
        <f>[2]ตค52!F42+[2]พย52!F42+[2]ธค52!F42+[2]มค53!F42+[2]กพ53!F42+[2]มีค53!F42+[2]เมย53!F42+[2]พค53!F42+[2]มิย53!F42+[2]กค53!F42+[2]สค53!F42+กย53!F42</f>
        <v>5307</v>
      </c>
      <c r="E42" s="492"/>
      <c r="F42" s="459">
        <v>0</v>
      </c>
      <c r="G42" s="460"/>
      <c r="H42" s="239"/>
    </row>
    <row r="43" spans="1:8" ht="24" customHeight="1">
      <c r="A43" s="178" t="s">
        <v>174</v>
      </c>
      <c r="B43" s="179">
        <v>168720</v>
      </c>
      <c r="C43" s="180" t="s">
        <v>70</v>
      </c>
      <c r="D43" s="451">
        <f>[2]ตค52!F43+[2]พย52!F43+[2]ธค52!F43+[2]มค53!F43+[2]กพ53!F43+[2]มีค53!F43+[2]เมย53!F43+[2]พค53!F43+[2]มิย53!F43+[2]กค53!F43+[2]สค53!F43+กย53!F43</f>
        <v>5266</v>
      </c>
      <c r="E43" s="492"/>
      <c r="F43" s="451">
        <v>0</v>
      </c>
      <c r="G43" s="452"/>
      <c r="H43" s="235"/>
    </row>
    <row r="44" spans="1:8" ht="24" customHeight="1">
      <c r="A44" s="178" t="s">
        <v>175</v>
      </c>
      <c r="B44" s="179">
        <v>40500</v>
      </c>
      <c r="C44" s="180" t="s">
        <v>162</v>
      </c>
      <c r="D44" s="451">
        <f>[2]ตค52!F44+[2]พย52!F44+[2]ธค52!F44+[2]มค53!F44+[2]กพ53!F44+[2]มีค53!F44+[2]เมย53!F44+[2]พค53!F44+[2]มิย53!F44+[2]กค53!F44+[2]สค53!F44+กย53!F44</f>
        <v>1046</v>
      </c>
      <c r="E44" s="492"/>
      <c r="F44" s="451">
        <v>0</v>
      </c>
      <c r="G44" s="452"/>
      <c r="H44" s="235"/>
    </row>
    <row r="45" spans="1:8" ht="24" customHeight="1">
      <c r="A45" s="178" t="s">
        <v>176</v>
      </c>
      <c r="B45" s="181"/>
      <c r="C45" s="182"/>
      <c r="D45" s="453"/>
      <c r="E45" s="492"/>
      <c r="F45" s="453"/>
      <c r="G45" s="454"/>
      <c r="H45" s="236"/>
    </row>
    <row r="46" spans="1:8" ht="24" customHeight="1">
      <c r="A46" s="178" t="s">
        <v>177</v>
      </c>
      <c r="B46" s="179">
        <v>30400</v>
      </c>
      <c r="C46" s="180" t="s">
        <v>219</v>
      </c>
      <c r="D46" s="451">
        <f>[2]ตค52!F46+[2]พย52!F46+[2]ธค52!F46+[2]มค53!F46+[2]กพ53!F46+[2]มีค53!F46+[2]เมย53!F46+[2]พค53!F46+[2]มิย53!F46+[2]กค53!F46+[2]สค53!F46+กย53!F46</f>
        <v>65</v>
      </c>
      <c r="E46" s="492"/>
      <c r="F46" s="451">
        <v>0</v>
      </c>
      <c r="G46" s="452"/>
      <c r="H46" s="235"/>
    </row>
    <row r="47" spans="1:8" ht="24" customHeight="1">
      <c r="A47" s="178" t="s">
        <v>178</v>
      </c>
      <c r="B47" s="181"/>
      <c r="C47" s="182"/>
      <c r="D47" s="394"/>
      <c r="E47" s="395"/>
      <c r="F47" s="394"/>
      <c r="G47" s="395"/>
      <c r="H47" s="236"/>
    </row>
    <row r="48" spans="1:8" ht="24" customHeight="1">
      <c r="A48" s="143" t="s">
        <v>179</v>
      </c>
      <c r="B48" s="152">
        <v>5000</v>
      </c>
      <c r="C48" s="145" t="s">
        <v>47</v>
      </c>
      <c r="D48" s="451">
        <f>[2]ตค52!F48+[2]พย52!F48+[2]ธค52!F48+[2]มค53!F48+[2]กพ53!F48+[2]มีค53!F48+[2]เมย53!F48+[2]พค53!F48+[2]มิย53!F48+[2]กค53!F48+[2]สค53!F48+กย53!F48</f>
        <v>1</v>
      </c>
      <c r="E48" s="492"/>
      <c r="F48" s="451">
        <v>0</v>
      </c>
      <c r="G48" s="452"/>
      <c r="H48" s="235"/>
    </row>
    <row r="49" spans="1:8" ht="24" customHeight="1">
      <c r="A49" s="143" t="s">
        <v>180</v>
      </c>
      <c r="B49" s="161"/>
      <c r="C49" s="148"/>
      <c r="D49" s="394"/>
      <c r="E49" s="395"/>
      <c r="F49" s="394"/>
      <c r="G49" s="395"/>
      <c r="H49" s="236"/>
    </row>
    <row r="50" spans="1:8" ht="24" customHeight="1">
      <c r="A50" s="143" t="s">
        <v>181</v>
      </c>
      <c r="B50" s="174">
        <v>11200</v>
      </c>
      <c r="C50" s="183" t="s">
        <v>165</v>
      </c>
      <c r="D50" s="451">
        <f>[2]ตค52!F50+[2]พย52!F50+[2]ธค52!F50+[2]มค53!F50+[2]กพ53!F50+[2]มีค53!F50+[2]เมย53!F50+[2]พค53!F50+[2]มิย53!F50+[2]กค53!F50+[2]สค53!F50+กย53!F50</f>
        <v>91</v>
      </c>
      <c r="E50" s="492"/>
      <c r="F50" s="451">
        <v>0</v>
      </c>
      <c r="G50" s="452"/>
      <c r="H50" s="239"/>
    </row>
    <row r="51" spans="1:8" ht="24" customHeight="1">
      <c r="A51" s="143" t="s">
        <v>182</v>
      </c>
      <c r="B51" s="174"/>
      <c r="C51" s="183"/>
      <c r="D51" s="399"/>
      <c r="E51" s="400"/>
      <c r="F51" s="399"/>
      <c r="G51" s="400"/>
      <c r="H51" s="239"/>
    </row>
    <row r="52" spans="1:8" ht="24" customHeight="1">
      <c r="A52" s="143" t="s">
        <v>183</v>
      </c>
      <c r="B52" s="163">
        <v>17600</v>
      </c>
      <c r="C52" s="145" t="s">
        <v>166</v>
      </c>
      <c r="D52" s="451">
        <f>[2]ตค52!F52+[2]พย52!F52+[2]ธค52!F52+[2]มค53!F52+[2]กพ53!F52+[2]มีค53!F52+[2]เมย53!F52+[2]พค53!F52+[2]มิย53!F52+[2]กค53!F52+[2]สค53!F52+กย53!F52</f>
        <v>347</v>
      </c>
      <c r="E52" s="492"/>
      <c r="F52" s="451">
        <v>0</v>
      </c>
      <c r="G52" s="452"/>
      <c r="H52" s="239"/>
    </row>
    <row r="53" spans="1:8" ht="24" customHeight="1">
      <c r="A53" s="143" t="s">
        <v>184</v>
      </c>
      <c r="B53" s="152">
        <v>29600</v>
      </c>
      <c r="C53" s="145" t="s">
        <v>167</v>
      </c>
      <c r="D53" s="158">
        <f>[2]ตค52!D53+[2]พย52!F53+[2]ธค52!F53+[2]มค53!F53+[2]กพ53!F53+[2]มีค53!F53+[2]เมย53!F53+[2]พค53!F53+[2]มิย53!F53+[2]กค53!F53+[2]สค53!F53+กย53!F53</f>
        <v>1</v>
      </c>
      <c r="E53" s="159">
        <f>[2]ตค52!E53+[2]พย52!G53+[2]ธค52!G53+[2]มค53!G53+[2]กพ53!G53+[2]มีค53!G53+[2]เมย53!G53+[2]พค53!G53+[2]มิย53!G53+[2]กค53!G53+[2]สค53!G53+กย53!G53</f>
        <v>21</v>
      </c>
      <c r="F53" s="158">
        <v>0</v>
      </c>
      <c r="G53" s="159">
        <v>0</v>
      </c>
      <c r="H53" s="239"/>
    </row>
    <row r="54" spans="1:8" ht="24" customHeight="1">
      <c r="A54" s="143" t="s">
        <v>185</v>
      </c>
      <c r="B54" s="152">
        <v>64000</v>
      </c>
      <c r="C54" s="165" t="s">
        <v>169</v>
      </c>
      <c r="D54" s="158">
        <f>[2]ตค52!D54+[2]พย52!F54+[2]ธค52!F54+[2]มค53!F54+[2]กพ53!F54+[2]มีค53!F54+[2]เมย53!F54+[2]พค53!F54+[2]มิย53!F54+[2]กค53!F54+[2]สค53!F54+กย53!F54</f>
        <v>2</v>
      </c>
      <c r="E54" s="159">
        <f>[2]ตค52!E54+[2]พย52!G54+[2]ธค52!G54+[2]มค53!G54+[2]กพ53!G54+[2]มีค53!G54+[2]เมย53!G54+[2]พค53!G54+[2]มิย53!G54+[2]กค53!G54+[2]สค53!G54+กย53!G54</f>
        <v>41</v>
      </c>
      <c r="F54" s="158">
        <v>0</v>
      </c>
      <c r="G54" s="159">
        <v>0</v>
      </c>
      <c r="H54" s="239"/>
    </row>
    <row r="55" spans="1:8" ht="24" customHeight="1">
      <c r="A55" s="143" t="s">
        <v>186</v>
      </c>
      <c r="B55" s="174">
        <v>0</v>
      </c>
      <c r="C55" s="183" t="s">
        <v>42</v>
      </c>
      <c r="D55" s="451">
        <f>[2]ตค52!F55+[2]พย52!F55+[2]ธค52!F55+[2]มค53!F55+[2]กพ53!F55+[2]มีค53!F55+[2]เมย53!F55+[2]พค53!F55+[2]มิย53!F55+[2]กค53!F55+[2]สค53!F55+กย53!F55</f>
        <v>102</v>
      </c>
      <c r="E55" s="492"/>
      <c r="F55" s="459">
        <v>10</v>
      </c>
      <c r="G55" s="460"/>
      <c r="H55" s="239"/>
    </row>
    <row r="56" spans="1:8" ht="24" customHeight="1">
      <c r="A56" s="143" t="s">
        <v>187</v>
      </c>
      <c r="B56" s="152">
        <v>148400</v>
      </c>
      <c r="C56" s="145" t="s">
        <v>17</v>
      </c>
      <c r="D56" s="451">
        <f>[2]ตค52!F56+[2]พย52!F56+[2]ธค52!F56+[2]มค53!F56+[2]กพ53!F56+[2]มีค53!F56+[2]เมย53!F56+[2]พค53!F56+[2]มิย53!F56+[2]กค53!F56+[2]สค53!F56+กย53!F56</f>
        <v>1</v>
      </c>
      <c r="E56" s="492"/>
      <c r="F56" s="459">
        <v>0</v>
      </c>
      <c r="G56" s="460"/>
      <c r="H56" s="235"/>
    </row>
    <row r="57" spans="1:8" ht="24" customHeight="1">
      <c r="A57" s="143" t="s">
        <v>188</v>
      </c>
      <c r="B57" s="161"/>
      <c r="C57" s="162"/>
      <c r="D57" s="453"/>
      <c r="E57" s="492"/>
      <c r="F57" s="453"/>
      <c r="G57" s="454"/>
      <c r="H57" s="236"/>
    </row>
    <row r="58" spans="1:8" ht="24" customHeight="1">
      <c r="A58" s="141" t="s">
        <v>142</v>
      </c>
      <c r="B58" s="142"/>
      <c r="C58" s="145"/>
      <c r="D58" s="451"/>
      <c r="E58" s="492"/>
      <c r="F58" s="451"/>
      <c r="G58" s="452"/>
      <c r="H58" s="235"/>
    </row>
    <row r="59" spans="1:8" ht="24" customHeight="1">
      <c r="A59" s="184" t="s">
        <v>52</v>
      </c>
      <c r="B59" s="185"/>
      <c r="C59" s="186"/>
      <c r="D59" s="453"/>
      <c r="E59" s="492"/>
      <c r="F59" s="453"/>
      <c r="G59" s="454"/>
      <c r="H59" s="236"/>
    </row>
    <row r="60" spans="1:8" ht="24" customHeight="1">
      <c r="A60" s="143" t="s">
        <v>190</v>
      </c>
      <c r="B60" s="136"/>
      <c r="C60" s="148"/>
      <c r="D60" s="453"/>
      <c r="E60" s="492"/>
      <c r="F60" s="453"/>
      <c r="G60" s="454"/>
      <c r="H60" s="236"/>
    </row>
    <row r="61" spans="1:8" ht="24" customHeight="1">
      <c r="A61" s="143" t="s">
        <v>191</v>
      </c>
      <c r="B61" s="174"/>
      <c r="C61" s="183" t="s">
        <v>42</v>
      </c>
      <c r="D61" s="451" t="e">
        <f>[2]ตค52!F61+[2]พย52!F61+[2]ธค52!F61+[2]มค53!F61+[2]กพ53!F61+[2]มีค53!F61+[2]เมย53!F61+[2]พค53!F61+[2]มิย53!F61+[2]กค53!F61+[2]สค53!F61+กย53!F61</f>
        <v>#REF!</v>
      </c>
      <c r="E61" s="492"/>
      <c r="F61" s="459">
        <v>0</v>
      </c>
      <c r="G61" s="460"/>
      <c r="H61" s="239"/>
    </row>
    <row r="62" spans="1:8" ht="24" customHeight="1">
      <c r="A62" s="187" t="s">
        <v>192</v>
      </c>
      <c r="B62" s="188"/>
      <c r="C62" s="214"/>
      <c r="D62" s="453"/>
      <c r="E62" s="492"/>
      <c r="F62" s="453"/>
      <c r="G62" s="454"/>
      <c r="H62" s="236"/>
    </row>
    <row r="63" spans="1:8" s="9" customFormat="1" ht="24" customHeight="1">
      <c r="A63" s="135" t="s">
        <v>22</v>
      </c>
      <c r="B63" s="136">
        <v>1164330</v>
      </c>
      <c r="C63" s="137"/>
      <c r="D63" s="138"/>
      <c r="E63" s="139"/>
      <c r="F63" s="138"/>
      <c r="G63" s="139"/>
      <c r="H63" s="240"/>
    </row>
    <row r="64" spans="1:8" ht="24" customHeight="1">
      <c r="A64" s="141" t="s">
        <v>143</v>
      </c>
      <c r="B64" s="142">
        <v>871430</v>
      </c>
      <c r="C64" s="143"/>
      <c r="D64" s="451"/>
      <c r="E64" s="492"/>
      <c r="F64" s="451"/>
      <c r="G64" s="452"/>
      <c r="H64" s="235"/>
    </row>
    <row r="65" spans="1:8" ht="24" customHeight="1">
      <c r="A65" s="141" t="s">
        <v>144</v>
      </c>
      <c r="B65" s="142">
        <v>149980</v>
      </c>
      <c r="C65" s="145"/>
      <c r="D65" s="451"/>
      <c r="E65" s="492"/>
      <c r="F65" s="451"/>
      <c r="G65" s="452"/>
      <c r="H65" s="235"/>
    </row>
    <row r="66" spans="1:8" ht="24" customHeight="1">
      <c r="A66" s="143" t="s">
        <v>145</v>
      </c>
      <c r="B66" s="152"/>
      <c r="C66" s="145"/>
      <c r="D66" s="451"/>
      <c r="E66" s="492"/>
      <c r="F66" s="451"/>
      <c r="G66" s="452"/>
      <c r="H66" s="235"/>
    </row>
    <row r="67" spans="1:8" ht="24" customHeight="1">
      <c r="A67" s="184" t="s">
        <v>52</v>
      </c>
      <c r="B67" s="185"/>
      <c r="C67" s="186"/>
      <c r="D67" s="453"/>
      <c r="E67" s="492"/>
      <c r="F67" s="453"/>
      <c r="G67" s="454"/>
      <c r="H67" s="236"/>
    </row>
    <row r="68" spans="1:8" ht="24" customHeight="1">
      <c r="A68" s="143" t="s">
        <v>193</v>
      </c>
      <c r="B68" s="152">
        <v>7700</v>
      </c>
      <c r="C68" s="145" t="s">
        <v>168</v>
      </c>
      <c r="D68" s="451">
        <f>[2]ตค52!F68+[2]พย52!F68+[2]ธค52!F68+[2]มค53!F68+[2]กพ53!F68+[2]มีค53!F68+[2]เมย53!F68+[2]พค53!F68+[2]มิย53!F68+[2]กค53!F68+[2]สค53!F68+กย53!F68</f>
        <v>17</v>
      </c>
      <c r="E68" s="492"/>
      <c r="F68" s="451">
        <v>1</v>
      </c>
      <c r="G68" s="452"/>
      <c r="H68" s="235"/>
    </row>
    <row r="69" spans="1:8" ht="24" customHeight="1">
      <c r="A69" s="143" t="s">
        <v>194</v>
      </c>
      <c r="B69" s="152">
        <v>95280</v>
      </c>
      <c r="C69" s="145" t="s">
        <v>17</v>
      </c>
      <c r="D69" s="451">
        <f>[2]ตค52!F69+[2]พย52!F69+[2]ธค52!F69+[2]มค53!F69+[2]กพ53!F69+[2]มีค53!F69+[2]เมย53!F69+[2]พค53!F69+[2]มิย53!F69+[2]กค53!F69+[2]สค53!F69+กย53!F69</f>
        <v>1</v>
      </c>
      <c r="E69" s="492"/>
      <c r="F69" s="451">
        <v>0</v>
      </c>
      <c r="G69" s="452"/>
      <c r="H69" s="235"/>
    </row>
    <row r="70" spans="1:8" ht="24" customHeight="1">
      <c r="A70" s="143" t="s">
        <v>220</v>
      </c>
      <c r="B70" s="188"/>
      <c r="C70" s="189"/>
      <c r="D70" s="453"/>
      <c r="E70" s="492"/>
      <c r="F70" s="453"/>
      <c r="G70" s="454"/>
      <c r="H70" s="236"/>
    </row>
    <row r="71" spans="1:8" ht="24" customHeight="1">
      <c r="A71" s="143" t="s">
        <v>195</v>
      </c>
      <c r="B71" s="190">
        <v>47000</v>
      </c>
      <c r="C71" s="191" t="s">
        <v>169</v>
      </c>
      <c r="D71" s="158">
        <f>[2]ตค52!D71+[2]พย52!F71+[2]ธค52!F71+[2]มค53!F71+[2]กพ53!F71+[2]มีค53!F71+[2]เมย53!F71+[2]พค53!F71+[2]มิย53!F71+[2]กค53!F71+[2]สค53!F71+กย53!F71</f>
        <v>2</v>
      </c>
      <c r="E71" s="159" t="e">
        <f>[2]ตค52!E71+[2]พย52!G71+[2]ธค52!G71+[2]มค53!G71+[2]กพ53!G71+[2]มีค53!G71+[2]เมย53!G71+[2]พค53!G71+[2]มิย53!G71+[2]กค53!G71+[2]สค53!G71+กย53!G71</f>
        <v>#REF!</v>
      </c>
      <c r="F71" s="158">
        <v>0</v>
      </c>
      <c r="G71" s="159">
        <v>0</v>
      </c>
      <c r="H71" s="235"/>
    </row>
    <row r="72" spans="1:8" ht="24" customHeight="1">
      <c r="A72" s="192" t="s">
        <v>146</v>
      </c>
      <c r="B72" s="193"/>
      <c r="C72" s="165"/>
      <c r="D72" s="451"/>
      <c r="E72" s="492"/>
      <c r="F72" s="451"/>
      <c r="G72" s="452"/>
      <c r="H72" s="235"/>
    </row>
    <row r="73" spans="1:8" ht="24" customHeight="1">
      <c r="A73" s="194" t="s">
        <v>52</v>
      </c>
      <c r="B73" s="195"/>
      <c r="C73" s="196"/>
      <c r="D73" s="394"/>
      <c r="E73" s="395"/>
      <c r="F73" s="453"/>
      <c r="G73" s="454"/>
      <c r="H73" s="236"/>
    </row>
    <row r="74" spans="1:8" ht="24" customHeight="1">
      <c r="A74" s="169" t="s">
        <v>196</v>
      </c>
      <c r="B74" s="161"/>
      <c r="C74" s="213"/>
      <c r="D74" s="453"/>
      <c r="E74" s="492"/>
      <c r="F74" s="453"/>
      <c r="G74" s="454"/>
      <c r="H74" s="241"/>
    </row>
    <row r="75" spans="1:8" ht="24" customHeight="1">
      <c r="A75" s="169" t="s">
        <v>197</v>
      </c>
      <c r="B75" s="161"/>
      <c r="C75" s="213"/>
      <c r="D75" s="453"/>
      <c r="E75" s="492"/>
      <c r="F75" s="453"/>
      <c r="G75" s="454"/>
      <c r="H75" s="241"/>
    </row>
    <row r="76" spans="1:8" ht="24" customHeight="1">
      <c r="A76" s="229" t="s">
        <v>198</v>
      </c>
      <c r="B76" s="230"/>
      <c r="C76" s="231" t="s">
        <v>125</v>
      </c>
      <c r="D76" s="461">
        <f>[2]ตค52!F76+[2]พย52!F76+[2]ธค52!F76+[2]มค53!F76+[2]กพ53!F76+[2]มีค53!F76+[2]เมย53!F76+[2]พค53!F76+[2]มิย53!F76+[2]กค53!F76+[2]สค53!F76+กย53!F76</f>
        <v>42</v>
      </c>
      <c r="E76" s="493"/>
      <c r="F76" s="461">
        <v>5</v>
      </c>
      <c r="G76" s="462"/>
      <c r="H76" s="242"/>
    </row>
    <row r="77" spans="1:8" ht="24" customHeight="1">
      <c r="A77" s="225" t="s">
        <v>199</v>
      </c>
      <c r="B77" s="226"/>
      <c r="C77" s="227"/>
      <c r="D77" s="494"/>
      <c r="E77" s="495"/>
      <c r="F77" s="494"/>
      <c r="G77" s="496"/>
      <c r="H77" s="243"/>
    </row>
    <row r="78" spans="1:8" ht="24" customHeight="1">
      <c r="A78" s="169" t="s">
        <v>202</v>
      </c>
      <c r="B78" s="188"/>
      <c r="C78" s="196"/>
      <c r="D78" s="453"/>
      <c r="E78" s="492"/>
      <c r="F78" s="453"/>
      <c r="G78" s="454"/>
      <c r="H78" s="236"/>
    </row>
    <row r="79" spans="1:8" ht="24.95" customHeight="1">
      <c r="A79" s="169" t="s">
        <v>200</v>
      </c>
      <c r="B79" s="161"/>
      <c r="C79" s="213"/>
      <c r="D79" s="453"/>
      <c r="E79" s="492"/>
      <c r="F79" s="453"/>
      <c r="G79" s="454"/>
      <c r="H79" s="236"/>
    </row>
    <row r="80" spans="1:8" ht="24.95" customHeight="1">
      <c r="A80" s="169" t="s">
        <v>203</v>
      </c>
      <c r="B80" s="161"/>
      <c r="C80" s="213"/>
      <c r="D80" s="394"/>
      <c r="E80" s="395"/>
      <c r="F80" s="394"/>
      <c r="G80" s="395"/>
      <c r="H80" s="236"/>
    </row>
    <row r="81" spans="1:9" ht="24.95" customHeight="1">
      <c r="A81" s="169" t="s">
        <v>201</v>
      </c>
      <c r="B81" s="161"/>
      <c r="C81" s="213"/>
      <c r="D81" s="394"/>
      <c r="E81" s="395"/>
      <c r="F81" s="394"/>
      <c r="G81" s="395"/>
      <c r="H81" s="236"/>
    </row>
    <row r="82" spans="1:9" ht="24.95" customHeight="1">
      <c r="A82" s="169" t="s">
        <v>204</v>
      </c>
      <c r="B82" s="161"/>
      <c r="C82" s="213"/>
      <c r="D82" s="394"/>
      <c r="E82" s="395"/>
      <c r="F82" s="394"/>
      <c r="G82" s="395"/>
      <c r="H82" s="236"/>
    </row>
    <row r="83" spans="1:9" ht="24.95" customHeight="1">
      <c r="A83" s="169" t="s">
        <v>205</v>
      </c>
      <c r="B83" s="161"/>
      <c r="C83" s="213"/>
      <c r="D83" s="453"/>
      <c r="E83" s="492"/>
      <c r="F83" s="453"/>
      <c r="G83" s="454"/>
      <c r="H83" s="236"/>
    </row>
    <row r="84" spans="1:9" ht="24.95" customHeight="1">
      <c r="A84" s="141" t="s">
        <v>147</v>
      </c>
      <c r="B84" s="247">
        <v>721450</v>
      </c>
      <c r="C84" s="165"/>
      <c r="D84" s="451"/>
      <c r="E84" s="492"/>
      <c r="F84" s="451"/>
      <c r="G84" s="452"/>
      <c r="H84" s="244"/>
      <c r="I84" s="28"/>
    </row>
    <row r="85" spans="1:9" ht="24.95" customHeight="1">
      <c r="A85" s="169" t="s">
        <v>148</v>
      </c>
      <c r="B85" s="163"/>
      <c r="C85" s="165"/>
      <c r="D85" s="451"/>
      <c r="E85" s="492"/>
      <c r="F85" s="451"/>
      <c r="G85" s="452"/>
      <c r="H85" s="244"/>
      <c r="I85" s="28"/>
    </row>
    <row r="86" spans="1:9" ht="24.95" customHeight="1">
      <c r="A86" s="199" t="s">
        <v>52</v>
      </c>
      <c r="B86" s="161">
        <v>682500</v>
      </c>
      <c r="C86" s="137"/>
      <c r="D86" s="394"/>
      <c r="E86" s="395"/>
      <c r="F86" s="394"/>
      <c r="G86" s="395"/>
      <c r="H86" s="236"/>
    </row>
    <row r="87" spans="1:9" s="11" customFormat="1" ht="24.95" customHeight="1">
      <c r="A87" s="156" t="s">
        <v>206</v>
      </c>
      <c r="B87" s="152">
        <v>5200</v>
      </c>
      <c r="C87" s="145" t="s">
        <v>170</v>
      </c>
      <c r="D87" s="451">
        <f>[2]ตค52!F87+[2]พย52!F87+[2]ธค52!F87+[2]มค53!F87+[2]กพ53!F87+[2]มีค53!F87+[2]เมย53!F87+[2]พค53!F87+[2]มิย53!F87+[2]กค53!F87+[2]สค53!F87+กย53!F87</f>
        <v>4072</v>
      </c>
      <c r="E87" s="492"/>
      <c r="F87" s="451">
        <v>0</v>
      </c>
      <c r="G87" s="452"/>
      <c r="H87" s="245"/>
    </row>
    <row r="88" spans="1:9" s="11" customFormat="1" ht="24.95" customHeight="1">
      <c r="A88" s="143" t="s">
        <v>207</v>
      </c>
      <c r="B88" s="136"/>
      <c r="C88" s="200"/>
      <c r="D88" s="453"/>
      <c r="E88" s="492"/>
      <c r="F88" s="453"/>
      <c r="G88" s="454"/>
      <c r="H88" s="241"/>
    </row>
    <row r="89" spans="1:9" s="11" customFormat="1" ht="24.95" customHeight="1">
      <c r="A89" s="143" t="s">
        <v>208</v>
      </c>
      <c r="B89" s="152">
        <v>8250</v>
      </c>
      <c r="C89" s="145" t="s">
        <v>42</v>
      </c>
      <c r="D89" s="451">
        <f>[2]ตค52!F89+[2]พย52!F89+[2]ธค52!F89+[2]มค53!F89+[2]กพ53!F89+[2]มีค53!F89+[2]เมย53!F89+[2]พค53!F89+[2]มิย53!F89+[2]กค53!F89+[2]สค53!F89+กย53!F89</f>
        <v>103</v>
      </c>
      <c r="E89" s="492"/>
      <c r="F89" s="451">
        <v>0</v>
      </c>
      <c r="G89" s="452"/>
      <c r="H89" s="245"/>
    </row>
    <row r="90" spans="1:9" ht="24.95" customHeight="1">
      <c r="A90" s="143" t="s">
        <v>209</v>
      </c>
      <c r="B90" s="152">
        <v>25500</v>
      </c>
      <c r="C90" s="145" t="s">
        <v>91</v>
      </c>
      <c r="D90" s="451">
        <f>[2]ตค52!F90+[2]พย52!F90+[2]ธค52!F90+[2]มค53!F90+[2]กพ53!F90+[2]มีค53!F90+[2]เมย53!F90+[2]พค53!F90+[2]มิย53!F90+[2]กค53!F90+[2]สค53!F90+กย53!F90</f>
        <v>304</v>
      </c>
      <c r="E90" s="492"/>
      <c r="F90" s="451">
        <v>0</v>
      </c>
      <c r="G90" s="452"/>
      <c r="H90" s="235"/>
    </row>
    <row r="91" spans="1:9" ht="24.95" customHeight="1">
      <c r="A91" s="143" t="s">
        <v>210</v>
      </c>
      <c r="B91" s="136"/>
      <c r="C91" s="148"/>
      <c r="D91" s="453"/>
      <c r="E91" s="492"/>
      <c r="F91" s="453"/>
      <c r="G91" s="454"/>
      <c r="H91" s="236"/>
    </row>
    <row r="92" spans="1:9" ht="24.95" customHeight="1">
      <c r="A92" s="143" t="s">
        <v>211</v>
      </c>
      <c r="B92" s="136"/>
      <c r="C92" s="148"/>
      <c r="D92" s="453"/>
      <c r="E92" s="492"/>
      <c r="F92" s="453"/>
      <c r="G92" s="454"/>
      <c r="H92" s="236"/>
    </row>
    <row r="93" spans="1:9" ht="24.95" customHeight="1">
      <c r="A93" s="141" t="s">
        <v>149</v>
      </c>
      <c r="B93" s="142">
        <v>292900</v>
      </c>
      <c r="C93" s="143"/>
      <c r="D93" s="451"/>
      <c r="E93" s="492"/>
      <c r="F93" s="451"/>
      <c r="G93" s="452"/>
      <c r="H93" s="235"/>
    </row>
    <row r="94" spans="1:9" ht="24.95" customHeight="1">
      <c r="A94" s="141" t="s">
        <v>150</v>
      </c>
      <c r="B94" s="142">
        <v>261900</v>
      </c>
      <c r="C94" s="145"/>
      <c r="D94" s="451"/>
      <c r="E94" s="492"/>
      <c r="F94" s="451"/>
      <c r="G94" s="452"/>
      <c r="H94" s="235"/>
    </row>
    <row r="95" spans="1:9" ht="24.95" customHeight="1">
      <c r="A95" s="199" t="s">
        <v>52</v>
      </c>
      <c r="B95" s="303">
        <v>252300</v>
      </c>
      <c r="C95" s="148"/>
      <c r="D95" s="394"/>
      <c r="E95" s="395"/>
      <c r="F95" s="394"/>
      <c r="G95" s="395"/>
      <c r="H95" s="236"/>
    </row>
    <row r="96" spans="1:9" ht="20.100000000000001" customHeight="1">
      <c r="A96" s="156" t="s">
        <v>212</v>
      </c>
      <c r="B96" s="304">
        <v>9600</v>
      </c>
      <c r="C96" s="401" t="s">
        <v>213</v>
      </c>
      <c r="D96" s="451">
        <f>[2]ตค52!F96+[2]พย52!F96+[2]ธค52!F96+[2]มค53!F96+[2]กพ53!F96+[2]มีค53!F96+[2]เมย53!F96+[2]พค53!F96+[2]มิย53!F96+[2]กค53!F96+[2]สค53!F96+กย53!F96</f>
        <v>33861</v>
      </c>
      <c r="E96" s="492"/>
      <c r="F96" s="451">
        <v>622</v>
      </c>
      <c r="G96" s="452"/>
      <c r="H96" s="235"/>
    </row>
    <row r="97" spans="1:8" s="11" customFormat="1" ht="20.100000000000001" customHeight="1">
      <c r="A97" s="156" t="s">
        <v>151</v>
      </c>
      <c r="B97" s="142"/>
      <c r="C97" s="401" t="s">
        <v>172</v>
      </c>
      <c r="D97" s="451">
        <f>[2]ตค52!F97+[2]พย52!F97+[2]ธค52!F97+[2]มค53!F97+[2]กพ53!F97+[2]มีค53!F97+[2]เมย53!F97+[2]พค53!F97+[2]มิย53!F97+[2]กค53!F97+[2]สค53!F97+กย53!F97</f>
        <v>24626</v>
      </c>
      <c r="E97" s="492"/>
      <c r="F97" s="451">
        <v>167</v>
      </c>
      <c r="G97" s="452"/>
      <c r="H97" s="245"/>
    </row>
    <row r="98" spans="1:8" s="11" customFormat="1" ht="20.100000000000001" customHeight="1">
      <c r="A98" s="143" t="s">
        <v>152</v>
      </c>
      <c r="B98" s="142"/>
      <c r="C98" s="203"/>
      <c r="D98" s="451">
        <f>[2]ตค52!F98+[2]พย52!F98+[2]ธค52!F98+[2]มค53!F98+[2]กพ53!F98+[2]มีค53!F98+[2]เมย53!F98+[2]พค53!F98+[2]มิย53!F98+[2]กค53!F98+[2]สค53!F98+กย53!F98</f>
        <v>8790</v>
      </c>
      <c r="E98" s="492"/>
      <c r="F98" s="459">
        <v>235</v>
      </c>
      <c r="G98" s="460"/>
      <c r="H98" s="245"/>
    </row>
    <row r="99" spans="1:8" s="11" customFormat="1" ht="20.100000000000001" customHeight="1">
      <c r="A99" s="143" t="s">
        <v>153</v>
      </c>
      <c r="B99" s="142"/>
      <c r="C99" s="145"/>
      <c r="D99" s="451">
        <f>[2]ตค52!F99+[2]พย52!F99+[2]ธค52!F99+[2]มค53!F99+[2]กพ53!F99+[2]มีค53!F99+[2]เมย53!F99+[2]พค53!F99+[2]มิย53!F99+[2]กค53!F99+[2]สค53!F99+กย53!F99</f>
        <v>2705</v>
      </c>
      <c r="E99" s="492"/>
      <c r="F99" s="451">
        <v>162</v>
      </c>
      <c r="G99" s="452"/>
      <c r="H99" s="245"/>
    </row>
    <row r="100" spans="1:8" ht="20.100000000000001" customHeight="1">
      <c r="A100" s="143" t="s">
        <v>154</v>
      </c>
      <c r="B100" s="142"/>
      <c r="C100" s="145"/>
      <c r="D100" s="451">
        <f>[2]ตค52!F100+[2]พย52!F100+[2]ธค52!F100+[2]มค53!F100+[2]กพ53!F100+[2]มีค53!F100+[2]เมย53!F100+[2]พค53!F100+[2]มิย53!F100+[2]กค53!F100+[2]สค53!F100+กย53!F100</f>
        <v>21921</v>
      </c>
      <c r="E100" s="492"/>
      <c r="F100" s="451">
        <v>5</v>
      </c>
      <c r="G100" s="452"/>
      <c r="H100" s="235"/>
    </row>
    <row r="101" spans="1:8" ht="20.100000000000001" customHeight="1">
      <c r="A101" s="143" t="s">
        <v>155</v>
      </c>
      <c r="B101" s="142"/>
      <c r="C101" s="145"/>
      <c r="D101" s="451">
        <f>[2]ตค52!F101+[2]พย52!F101+[2]ธค52!F101+[2]มค53!F101+[2]กพ53!F101+[2]มีค53!F101+[2]เมย53!F101+[2]พค53!F101+[2]มิย53!F101+[2]กค53!F101+[2]สค53!F101+กย53!F101</f>
        <v>3644</v>
      </c>
      <c r="E101" s="492"/>
      <c r="F101" s="451">
        <v>169</v>
      </c>
      <c r="G101" s="452"/>
      <c r="H101" s="235"/>
    </row>
    <row r="102" spans="1:8" ht="20.100000000000001" customHeight="1">
      <c r="A102" s="143" t="s">
        <v>156</v>
      </c>
      <c r="B102" s="142"/>
      <c r="C102" s="145"/>
      <c r="D102" s="451">
        <f>[2]ตค52!F102+[2]พย52!F102+[2]ธค52!F102+[2]มค53!F102+[2]กพ53!F102+[2]มีค53!F102+[2]เมย53!F102+[2]พค53!F102+[2]มิย53!F102+[2]กค53!F102+[2]สค53!F102+กย53!F102</f>
        <v>1</v>
      </c>
      <c r="E102" s="492"/>
      <c r="F102" s="451">
        <v>0</v>
      </c>
      <c r="G102" s="452"/>
      <c r="H102" s="235"/>
    </row>
    <row r="103" spans="1:8" ht="20.100000000000001" customHeight="1">
      <c r="A103" s="143" t="s">
        <v>157</v>
      </c>
      <c r="B103" s="142"/>
      <c r="C103" s="145"/>
      <c r="D103" s="451">
        <f>[2]ตค52!F103+[2]พย52!F103+[2]ธค52!F103+[2]มค53!F103+[2]กพ53!F103+[2]มีค53!F103+[2]เมย53!F103+[2]พค53!F103+[2]มิย53!F103+[2]กค53!F103+[2]สค53!F103+กย53!F103</f>
        <v>5590</v>
      </c>
      <c r="E103" s="492"/>
      <c r="F103" s="451">
        <v>286</v>
      </c>
      <c r="G103" s="452"/>
      <c r="H103" s="235"/>
    </row>
    <row r="104" spans="1:8" ht="20.100000000000001" customHeight="1">
      <c r="A104" s="143" t="s">
        <v>158</v>
      </c>
      <c r="B104" s="142"/>
      <c r="C104" s="145"/>
      <c r="D104" s="451">
        <f>[2]ตค52!F104+[2]พย52!F104+[2]ธค52!F104+[2]มค53!F104+[2]กพ53!F104+[2]มีค53!F104+[2]เมย53!F104+[2]พค53!F104+[2]มิย53!F104+[2]กค53!F104+[2]สค53!F104+กย53!F104</f>
        <v>28970650</v>
      </c>
      <c r="E104" s="492"/>
      <c r="F104" s="451">
        <v>283200</v>
      </c>
      <c r="G104" s="452"/>
      <c r="H104" s="235"/>
    </row>
    <row r="105" spans="1:8" ht="24.95" customHeight="1">
      <c r="A105" s="143" t="s">
        <v>214</v>
      </c>
      <c r="B105" s="136"/>
      <c r="C105" s="148"/>
      <c r="D105" s="397"/>
      <c r="E105" s="398"/>
      <c r="F105" s="394"/>
      <c r="G105" s="395"/>
      <c r="H105" s="236"/>
    </row>
    <row r="106" spans="1:8" ht="24.95" customHeight="1">
      <c r="A106" s="143" t="s">
        <v>215</v>
      </c>
      <c r="B106" s="136"/>
      <c r="C106" s="148"/>
      <c r="D106" s="394"/>
      <c r="E106" s="395"/>
      <c r="F106" s="394"/>
      <c r="G106" s="395"/>
      <c r="H106" s="236"/>
    </row>
    <row r="107" spans="1:8" ht="24.95" customHeight="1">
      <c r="A107" s="143" t="s">
        <v>216</v>
      </c>
      <c r="B107" s="136"/>
      <c r="C107" s="148"/>
      <c r="D107" s="394"/>
      <c r="E107" s="395"/>
      <c r="F107" s="394"/>
      <c r="G107" s="395"/>
      <c r="H107" s="236"/>
    </row>
    <row r="108" spans="1:8" ht="24.95" customHeight="1">
      <c r="A108" s="143" t="s">
        <v>217</v>
      </c>
      <c r="B108" s="136"/>
      <c r="C108" s="148"/>
      <c r="D108" s="394"/>
      <c r="E108" s="395"/>
      <c r="F108" s="394"/>
      <c r="G108" s="395"/>
      <c r="H108" s="236"/>
    </row>
    <row r="109" spans="1:8" ht="24.95" customHeight="1">
      <c r="A109" s="141" t="s">
        <v>123</v>
      </c>
      <c r="B109" s="142">
        <v>31000</v>
      </c>
      <c r="C109" s="145"/>
      <c r="D109" s="451"/>
      <c r="E109" s="492"/>
      <c r="F109" s="451"/>
      <c r="G109" s="452"/>
      <c r="H109" s="235"/>
    </row>
    <row r="110" spans="1:8" ht="23.25" customHeight="1">
      <c r="A110" s="137" t="s">
        <v>52</v>
      </c>
      <c r="B110" s="202"/>
      <c r="C110" s="148"/>
      <c r="D110" s="453"/>
      <c r="E110" s="492"/>
      <c r="F110" s="453"/>
      <c r="G110" s="454"/>
      <c r="H110" s="236"/>
    </row>
    <row r="111" spans="1:8" ht="24.95" customHeight="1">
      <c r="A111" s="143" t="s">
        <v>104</v>
      </c>
      <c r="B111" s="163">
        <v>31000</v>
      </c>
      <c r="C111" s="145" t="s">
        <v>70</v>
      </c>
      <c r="D111" s="451">
        <f>[2]ตค52!F111+[2]พย52!F111+[2]ธค52!F111+[2]มค53!F111+[2]กพ53!F111+[2]มีค53!F111+[2]เมย53!F111+[2]พค53!F111+[2]มิย53!F111+[2]กค53!F111+[2]สค53!F111+กย53!F111</f>
        <v>6732</v>
      </c>
      <c r="E111" s="492"/>
      <c r="F111" s="451">
        <v>125</v>
      </c>
      <c r="G111" s="452"/>
      <c r="H111" s="235"/>
    </row>
    <row r="112" spans="1:8" ht="21.75" customHeight="1">
      <c r="A112" s="144"/>
      <c r="B112" s="156"/>
      <c r="C112" s="396" t="s">
        <v>218</v>
      </c>
      <c r="D112" s="451">
        <f>[2]ตค52!F112+[2]พย52!F112+[2]ธค52!F112+[2]มค53!F112+[2]กพ53!F112+[2]มีค53!F112+[2]เมย53!F112+[2]พค53!F112+[2]มิย53!F112+[2]กค53!F112+[2]สค53!F112+กย53!F112</f>
        <v>680</v>
      </c>
      <c r="E112" s="492"/>
      <c r="F112" s="451">
        <v>12</v>
      </c>
      <c r="G112" s="452"/>
      <c r="H112" s="235"/>
    </row>
    <row r="113" spans="1:8" ht="24.95" customHeight="1">
      <c r="A113" s="204" t="s">
        <v>112</v>
      </c>
      <c r="B113" s="205"/>
      <c r="C113" s="206" t="s">
        <v>228</v>
      </c>
      <c r="D113" s="158">
        <f>[2]ตค52!D113+[2]พย52!F113+[2]ธค52!F113+[2]มค53!F113+[2]กพ53!F113+[2]มีค53!F113+[2]เมย53!F113+[2]พค53!F113+[2]มิย53!F113+[2]กค53!F113+[2]สค53!F113+กย53!F113</f>
        <v>39</v>
      </c>
      <c r="E113" s="159">
        <f>[2]ตค52!E113+[2]พย52!G113+[2]ธค52!G113+[2]มค53!G113+[2]กพ53!G113+[2]มีค53!G113+[2]เมย53!G113+[2]พค53!G113+[2]มิย53!G113+[2]กค53!G113+[2]สค53!G113+กย53!G113</f>
        <v>7</v>
      </c>
      <c r="F113" s="209">
        <v>28</v>
      </c>
      <c r="G113" s="208">
        <v>2</v>
      </c>
      <c r="H113" s="246"/>
    </row>
    <row r="114" spans="1:8" ht="23.1" customHeight="1">
      <c r="A114" s="30"/>
      <c r="B114" s="50"/>
      <c r="C114" s="31"/>
      <c r="D114" s="393"/>
      <c r="E114" s="393"/>
      <c r="F114" s="393"/>
      <c r="G114" s="393"/>
      <c r="H114" s="8"/>
    </row>
    <row r="115" spans="1:8">
      <c r="A115" s="30"/>
      <c r="B115" s="42"/>
      <c r="C115" s="35"/>
      <c r="D115" s="43"/>
      <c r="E115" s="44"/>
      <c r="F115" s="43"/>
      <c r="G115" s="44"/>
      <c r="H115" s="8"/>
    </row>
    <row r="116" spans="1:8" ht="21" customHeight="1">
      <c r="A116" s="37"/>
      <c r="B116" s="45"/>
      <c r="C116" s="46"/>
      <c r="D116" s="43"/>
      <c r="E116" s="44"/>
      <c r="F116" s="43"/>
      <c r="G116" s="44"/>
      <c r="H116" s="8"/>
    </row>
    <row r="117" spans="1:8" ht="23.1" customHeight="1">
      <c r="A117" s="8"/>
      <c r="B117" s="34"/>
      <c r="C117" s="8"/>
      <c r="D117" s="43"/>
      <c r="E117" s="44"/>
      <c r="F117" s="8"/>
      <c r="G117" s="8"/>
      <c r="H117" s="8"/>
    </row>
    <row r="118" spans="1:8" ht="24.95" customHeight="1">
      <c r="A118" s="8"/>
      <c r="B118" s="34"/>
      <c r="C118" s="8"/>
      <c r="D118" s="8"/>
      <c r="E118" s="8"/>
      <c r="F118" s="8"/>
      <c r="G118" s="8"/>
      <c r="H118" s="8"/>
    </row>
    <row r="119" spans="1:8" ht="24.95" customHeight="1">
      <c r="A119" s="8"/>
      <c r="B119" s="34"/>
      <c r="C119" s="8"/>
      <c r="D119" s="8"/>
      <c r="E119" s="8"/>
      <c r="F119" s="8"/>
      <c r="G119" s="8"/>
      <c r="H119" s="8"/>
    </row>
    <row r="120" spans="1:8" ht="24.95" customHeight="1">
      <c r="A120" s="8"/>
      <c r="B120" s="34"/>
      <c r="C120" s="8"/>
      <c r="D120" s="8"/>
      <c r="E120" s="8"/>
      <c r="F120" s="8"/>
      <c r="G120" s="8"/>
      <c r="H120" s="8"/>
    </row>
    <row r="121" spans="1:8" ht="24.95" customHeight="1">
      <c r="A121" s="8"/>
      <c r="B121" s="34"/>
      <c r="C121" s="8"/>
      <c r="D121" s="8"/>
      <c r="E121" s="8"/>
      <c r="F121" s="8"/>
      <c r="G121" s="8"/>
      <c r="H121" s="8"/>
    </row>
    <row r="122" spans="1:8" ht="24.95" customHeight="1">
      <c r="A122" s="8"/>
      <c r="B122" s="34"/>
      <c r="C122" s="8"/>
      <c r="D122" s="8"/>
      <c r="E122" s="8"/>
      <c r="F122" s="8"/>
      <c r="G122" s="8"/>
      <c r="H122" s="8"/>
    </row>
    <row r="123" spans="1:8" ht="24.95" customHeight="1">
      <c r="A123" s="8"/>
      <c r="B123" s="34"/>
      <c r="C123" s="8"/>
      <c r="D123" s="8"/>
      <c r="E123" s="8"/>
      <c r="F123" s="8"/>
      <c r="G123" s="8"/>
      <c r="H123" s="8"/>
    </row>
    <row r="124" spans="1:8" ht="24.95" customHeight="1">
      <c r="A124" s="8"/>
      <c r="B124" s="8"/>
      <c r="C124" s="8"/>
      <c r="D124" s="8"/>
      <c r="E124" s="8"/>
      <c r="F124" s="8"/>
      <c r="G124" s="8"/>
      <c r="H124" s="8"/>
    </row>
    <row r="125" spans="1:8" ht="24.95" customHeight="1">
      <c r="A125" s="8"/>
      <c r="B125" s="8"/>
      <c r="C125" s="8"/>
      <c r="D125" s="8"/>
      <c r="E125" s="8"/>
      <c r="F125" s="8"/>
      <c r="G125" s="8"/>
      <c r="H125" s="8"/>
    </row>
    <row r="126" spans="1:8" ht="24.95" customHeight="1">
      <c r="A126" s="8"/>
      <c r="B126" s="8"/>
      <c r="C126" s="8"/>
      <c r="D126" s="8"/>
      <c r="E126" s="8"/>
      <c r="F126" s="8"/>
      <c r="G126" s="8"/>
      <c r="H126" s="8"/>
    </row>
    <row r="127" spans="1:8" ht="24.95" customHeight="1">
      <c r="A127" s="8"/>
      <c r="B127" s="8"/>
      <c r="C127" s="8"/>
      <c r="D127" s="8"/>
      <c r="E127" s="8"/>
      <c r="F127" s="8"/>
      <c r="G127" s="8"/>
      <c r="H127" s="8"/>
    </row>
    <row r="128" spans="1:8">
      <c r="A128" s="8"/>
      <c r="B128" s="8"/>
      <c r="C128" s="8"/>
      <c r="D128" s="8"/>
      <c r="E128" s="8"/>
      <c r="F128" s="8"/>
      <c r="G128" s="8"/>
      <c r="H128" s="8"/>
    </row>
    <row r="129" spans="1:8">
      <c r="A129" s="8"/>
      <c r="B129" s="8"/>
      <c r="C129" s="8"/>
      <c r="D129" s="8"/>
      <c r="E129" s="8"/>
      <c r="F129" s="8"/>
      <c r="G129" s="8"/>
      <c r="H129" s="8"/>
    </row>
    <row r="130" spans="1:8">
      <c r="A130" s="8"/>
      <c r="B130" s="8"/>
      <c r="C130" s="8"/>
      <c r="D130" s="8"/>
      <c r="E130" s="8"/>
      <c r="F130" s="8"/>
      <c r="G130" s="8"/>
      <c r="H130" s="8"/>
    </row>
    <row r="131" spans="1:8">
      <c r="A131" s="8"/>
      <c r="B131" s="8"/>
      <c r="C131" s="8"/>
      <c r="D131" s="8"/>
      <c r="E131" s="8"/>
      <c r="F131" s="8"/>
      <c r="G131" s="8"/>
      <c r="H131" s="8"/>
    </row>
    <row r="132" spans="1:8">
      <c r="A132" s="8"/>
      <c r="B132" s="8"/>
      <c r="C132" s="8"/>
      <c r="D132" s="8"/>
      <c r="E132" s="8"/>
      <c r="F132" s="8"/>
      <c r="G132" s="8"/>
      <c r="H132" s="8"/>
    </row>
    <row r="133" spans="1:8">
      <c r="A133" s="8"/>
      <c r="B133" s="8"/>
      <c r="C133" s="8"/>
      <c r="D133" s="8"/>
      <c r="E133" s="8"/>
      <c r="F133" s="8"/>
      <c r="G133" s="8"/>
      <c r="H133" s="8"/>
    </row>
    <row r="134" spans="1:8">
      <c r="A134" s="8"/>
      <c r="B134" s="8"/>
      <c r="C134" s="8"/>
      <c r="D134" s="8"/>
      <c r="E134" s="8"/>
      <c r="F134" s="8"/>
      <c r="G134" s="8"/>
      <c r="H134" s="8"/>
    </row>
    <row r="135" spans="1:8">
      <c r="A135" s="8"/>
      <c r="B135" s="8"/>
      <c r="C135" s="8"/>
      <c r="D135" s="8"/>
      <c r="E135" s="8"/>
      <c r="F135" s="8"/>
      <c r="G135" s="8"/>
      <c r="H135" s="8"/>
    </row>
    <row r="136" spans="1:8">
      <c r="A136" s="8"/>
      <c r="B136" s="8"/>
      <c r="C136" s="8"/>
      <c r="D136" s="8"/>
      <c r="E136" s="8"/>
      <c r="F136" s="8"/>
      <c r="G136" s="8"/>
      <c r="H136" s="8"/>
    </row>
    <row r="137" spans="1:8">
      <c r="A137" s="8"/>
      <c r="B137" s="8"/>
      <c r="C137" s="8"/>
      <c r="D137" s="8"/>
      <c r="E137" s="8"/>
      <c r="F137" s="8"/>
      <c r="G137" s="8"/>
      <c r="H137" s="8"/>
    </row>
    <row r="138" spans="1:8">
      <c r="A138" s="8"/>
      <c r="B138" s="8"/>
      <c r="C138" s="8"/>
      <c r="D138" s="8"/>
      <c r="E138" s="8"/>
      <c r="F138" s="8"/>
      <c r="G138" s="8"/>
      <c r="H138" s="8"/>
    </row>
    <row r="139" spans="1:8">
      <c r="A139" s="8"/>
      <c r="B139" s="8"/>
      <c r="C139" s="8"/>
      <c r="D139" s="8"/>
      <c r="E139" s="8"/>
      <c r="F139" s="8"/>
      <c r="G139" s="8"/>
      <c r="H139" s="8"/>
    </row>
    <row r="140" spans="1:8">
      <c r="A140" s="8"/>
      <c r="B140" s="8"/>
      <c r="C140" s="8"/>
      <c r="D140" s="8"/>
      <c r="E140" s="8"/>
      <c r="F140" s="8"/>
      <c r="G140" s="8"/>
      <c r="H140" s="8"/>
    </row>
    <row r="141" spans="1:8">
      <c r="A141" s="8"/>
      <c r="B141" s="8"/>
      <c r="C141" s="8"/>
      <c r="D141" s="8"/>
      <c r="E141" s="8"/>
      <c r="F141" s="8"/>
      <c r="G141" s="8"/>
      <c r="H141" s="8"/>
    </row>
    <row r="142" spans="1:8">
      <c r="A142" s="8"/>
      <c r="B142" s="8"/>
      <c r="C142" s="8"/>
      <c r="D142" s="8"/>
      <c r="E142" s="8"/>
      <c r="F142" s="8"/>
      <c r="G142" s="8"/>
      <c r="H142" s="8"/>
    </row>
    <row r="143" spans="1:8">
      <c r="A143" s="8"/>
      <c r="B143" s="8"/>
      <c r="C143" s="8"/>
      <c r="D143" s="8"/>
      <c r="E143" s="8"/>
      <c r="F143" s="8"/>
      <c r="G143" s="8"/>
      <c r="H143" s="8"/>
    </row>
    <row r="144" spans="1:8">
      <c r="A144" s="8"/>
      <c r="B144" s="8"/>
      <c r="C144" s="8"/>
      <c r="D144" s="8"/>
      <c r="E144" s="8"/>
      <c r="F144" s="8"/>
      <c r="G144" s="8"/>
      <c r="H144" s="8"/>
    </row>
    <row r="145" spans="1:8">
      <c r="A145" s="8"/>
      <c r="B145" s="8"/>
      <c r="C145" s="8"/>
      <c r="D145" s="8"/>
      <c r="E145" s="8"/>
      <c r="F145" s="8"/>
      <c r="G145" s="8"/>
      <c r="H145" s="8"/>
    </row>
    <row r="146" spans="1:8">
      <c r="A146" s="8"/>
      <c r="B146" s="8"/>
      <c r="C146" s="8"/>
      <c r="D146" s="8"/>
      <c r="E146" s="8"/>
      <c r="F146" s="8"/>
      <c r="G146" s="8"/>
      <c r="H146" s="8"/>
    </row>
    <row r="147" spans="1:8">
      <c r="A147" s="8"/>
      <c r="B147" s="8"/>
      <c r="C147" s="8"/>
      <c r="D147" s="8"/>
      <c r="E147" s="8"/>
      <c r="F147" s="8"/>
      <c r="G147" s="8"/>
      <c r="H147" s="8"/>
    </row>
    <row r="148" spans="1:8">
      <c r="A148" s="8"/>
      <c r="B148" s="8"/>
      <c r="C148" s="8"/>
      <c r="D148" s="8"/>
      <c r="E148" s="8"/>
      <c r="F148" s="8"/>
      <c r="G148" s="8"/>
      <c r="H148" s="8"/>
    </row>
    <row r="149" spans="1:8">
      <c r="A149" s="8"/>
      <c r="B149" s="8"/>
      <c r="C149" s="8"/>
      <c r="D149" s="8"/>
      <c r="E149" s="8"/>
      <c r="F149" s="8"/>
      <c r="G149" s="8"/>
      <c r="H149" s="8"/>
    </row>
    <row r="150" spans="1:8">
      <c r="A150" s="8"/>
      <c r="B150" s="8"/>
      <c r="C150" s="8"/>
      <c r="D150" s="8"/>
      <c r="E150" s="8"/>
      <c r="F150" s="8"/>
      <c r="G150" s="8"/>
      <c r="H150" s="8"/>
    </row>
    <row r="151" spans="1:8">
      <c r="C151" s="8"/>
      <c r="D151" s="8"/>
    </row>
    <row r="152" spans="1:8">
      <c r="C152" s="8"/>
      <c r="D152" s="8"/>
    </row>
  </sheetData>
  <mergeCells count="176">
    <mergeCell ref="D9:E9"/>
    <mergeCell ref="F9:G9"/>
    <mergeCell ref="D10:E10"/>
    <mergeCell ref="F10:G10"/>
    <mergeCell ref="D11:E11"/>
    <mergeCell ref="D12:E12"/>
    <mergeCell ref="F12:G12"/>
    <mergeCell ref="A1:H1"/>
    <mergeCell ref="A2:H2"/>
    <mergeCell ref="A3:H3"/>
    <mergeCell ref="A4:A6"/>
    <mergeCell ref="B4:H4"/>
    <mergeCell ref="B5:B6"/>
    <mergeCell ref="C5:C6"/>
    <mergeCell ref="D5:E6"/>
    <mergeCell ref="F5:G6"/>
    <mergeCell ref="H5:H6"/>
    <mergeCell ref="D17:E17"/>
    <mergeCell ref="F17:G17"/>
    <mergeCell ref="D18:E18"/>
    <mergeCell ref="F18:G18"/>
    <mergeCell ref="D19:E19"/>
    <mergeCell ref="F19:G19"/>
    <mergeCell ref="D13:E13"/>
    <mergeCell ref="F13:G13"/>
    <mergeCell ref="D14:E14"/>
    <mergeCell ref="F14:G14"/>
    <mergeCell ref="D15:E15"/>
    <mergeCell ref="F15:G15"/>
    <mergeCell ref="D23:E23"/>
    <mergeCell ref="F23:G23"/>
    <mergeCell ref="D25:E25"/>
    <mergeCell ref="F25:G25"/>
    <mergeCell ref="D26:E26"/>
    <mergeCell ref="F26:G26"/>
    <mergeCell ref="D20:E20"/>
    <mergeCell ref="F20:G20"/>
    <mergeCell ref="D21:E21"/>
    <mergeCell ref="F21:G21"/>
    <mergeCell ref="D22:E22"/>
    <mergeCell ref="F22:G22"/>
    <mergeCell ref="D30:E30"/>
    <mergeCell ref="F30:G30"/>
    <mergeCell ref="D31:E31"/>
    <mergeCell ref="F31:G31"/>
    <mergeCell ref="D32:E32"/>
    <mergeCell ref="F32:G32"/>
    <mergeCell ref="D27:E27"/>
    <mergeCell ref="F27:G27"/>
    <mergeCell ref="D28:E28"/>
    <mergeCell ref="F28:G28"/>
    <mergeCell ref="D29:E29"/>
    <mergeCell ref="F29:G29"/>
    <mergeCell ref="D36:E36"/>
    <mergeCell ref="F36:G36"/>
    <mergeCell ref="D37:E37"/>
    <mergeCell ref="F37:G37"/>
    <mergeCell ref="D40:E40"/>
    <mergeCell ref="F40:G40"/>
    <mergeCell ref="D33:E33"/>
    <mergeCell ref="F33:G33"/>
    <mergeCell ref="D34:E34"/>
    <mergeCell ref="F34:G34"/>
    <mergeCell ref="D35:E35"/>
    <mergeCell ref="F35:G35"/>
    <mergeCell ref="D44:E44"/>
    <mergeCell ref="F44:G44"/>
    <mergeCell ref="D45:E45"/>
    <mergeCell ref="F45:G45"/>
    <mergeCell ref="D46:E46"/>
    <mergeCell ref="F46:G46"/>
    <mergeCell ref="D41:E41"/>
    <mergeCell ref="F41:G41"/>
    <mergeCell ref="D42:E42"/>
    <mergeCell ref="F42:G42"/>
    <mergeCell ref="D43:E43"/>
    <mergeCell ref="F43:G43"/>
    <mergeCell ref="D55:E55"/>
    <mergeCell ref="F55:G55"/>
    <mergeCell ref="D56:E56"/>
    <mergeCell ref="F56:G56"/>
    <mergeCell ref="D57:E57"/>
    <mergeCell ref="F57:G57"/>
    <mergeCell ref="D48:E48"/>
    <mergeCell ref="F48:G48"/>
    <mergeCell ref="D50:E50"/>
    <mergeCell ref="F50:G50"/>
    <mergeCell ref="D52:E52"/>
    <mergeCell ref="F52:G52"/>
    <mergeCell ref="D61:E61"/>
    <mergeCell ref="F61:G61"/>
    <mergeCell ref="D62:E62"/>
    <mergeCell ref="F62:G62"/>
    <mergeCell ref="D64:E64"/>
    <mergeCell ref="F64:G64"/>
    <mergeCell ref="D58:E58"/>
    <mergeCell ref="F58:G58"/>
    <mergeCell ref="D59:E59"/>
    <mergeCell ref="F59:G59"/>
    <mergeCell ref="D60:E60"/>
    <mergeCell ref="F60:G60"/>
    <mergeCell ref="D68:E68"/>
    <mergeCell ref="F68:G68"/>
    <mergeCell ref="D69:E69"/>
    <mergeCell ref="F69:G69"/>
    <mergeCell ref="D70:E70"/>
    <mergeCell ref="F70:G70"/>
    <mergeCell ref="D65:E65"/>
    <mergeCell ref="F65:G65"/>
    <mergeCell ref="D66:E66"/>
    <mergeCell ref="F66:G66"/>
    <mergeCell ref="D67:E67"/>
    <mergeCell ref="F67:G67"/>
    <mergeCell ref="D76:E76"/>
    <mergeCell ref="F76:G76"/>
    <mergeCell ref="D77:E77"/>
    <mergeCell ref="F77:G77"/>
    <mergeCell ref="D78:E78"/>
    <mergeCell ref="F78:G78"/>
    <mergeCell ref="D72:E72"/>
    <mergeCell ref="F72:G72"/>
    <mergeCell ref="F73:G73"/>
    <mergeCell ref="D74:E74"/>
    <mergeCell ref="F74:G74"/>
    <mergeCell ref="D75:E75"/>
    <mergeCell ref="F75:G75"/>
    <mergeCell ref="D85:E85"/>
    <mergeCell ref="F85:G85"/>
    <mergeCell ref="D87:E87"/>
    <mergeCell ref="F87:G87"/>
    <mergeCell ref="D88:E88"/>
    <mergeCell ref="F88:G88"/>
    <mergeCell ref="D79:E79"/>
    <mergeCell ref="F79:G79"/>
    <mergeCell ref="D83:E83"/>
    <mergeCell ref="F83:G83"/>
    <mergeCell ref="D84:E84"/>
    <mergeCell ref="F84:G84"/>
    <mergeCell ref="D92:E92"/>
    <mergeCell ref="F92:G92"/>
    <mergeCell ref="D93:E93"/>
    <mergeCell ref="F93:G93"/>
    <mergeCell ref="D94:E94"/>
    <mergeCell ref="F94:G94"/>
    <mergeCell ref="D89:E89"/>
    <mergeCell ref="F89:G89"/>
    <mergeCell ref="D90:E90"/>
    <mergeCell ref="F90:G90"/>
    <mergeCell ref="D91:E91"/>
    <mergeCell ref="F91:G91"/>
    <mergeCell ref="D99:E99"/>
    <mergeCell ref="F99:G99"/>
    <mergeCell ref="D100:E100"/>
    <mergeCell ref="F100:G100"/>
    <mergeCell ref="D101:E101"/>
    <mergeCell ref="F101:G101"/>
    <mergeCell ref="D96:E96"/>
    <mergeCell ref="F96:G96"/>
    <mergeCell ref="D97:E97"/>
    <mergeCell ref="F97:G97"/>
    <mergeCell ref="D98:E98"/>
    <mergeCell ref="F98:G98"/>
    <mergeCell ref="D112:E112"/>
    <mergeCell ref="F112:G112"/>
    <mergeCell ref="D109:E109"/>
    <mergeCell ref="F109:G109"/>
    <mergeCell ref="D110:E110"/>
    <mergeCell ref="F110:G110"/>
    <mergeCell ref="D111:E111"/>
    <mergeCell ref="F111:G111"/>
    <mergeCell ref="D102:E102"/>
    <mergeCell ref="F102:G102"/>
    <mergeCell ref="D103:E103"/>
    <mergeCell ref="F103:G103"/>
    <mergeCell ref="D104:E104"/>
    <mergeCell ref="F104:G104"/>
  </mergeCells>
  <pageMargins left="0.37" right="0.18" top="0.25" bottom="0.2" header="0.196850393700787" footer="0.196850393700787"/>
  <pageSetup paperSize="9" scale="85" orientation="portrait" horizontalDpi="4294967293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>
  <sheetPr enableFormatConditionsCalculation="0">
    <tabColor indexed="10"/>
  </sheetPr>
  <dimension ref="A1:AE151"/>
  <sheetViews>
    <sheetView view="pageBreakPreview" topLeftCell="E1" zoomScaleSheetLayoutView="100" workbookViewId="0">
      <pane ySplit="4" topLeftCell="A5" activePane="bottomLeft" state="frozen"/>
      <selection pane="bottomLeft" activeCell="V11" sqref="V11:W11"/>
    </sheetView>
  </sheetViews>
  <sheetFormatPr defaultRowHeight="23.25"/>
  <cols>
    <col min="1" max="1" width="63" style="1" customWidth="1"/>
    <col min="2" max="2" width="10" style="1" customWidth="1"/>
    <col min="3" max="3" width="13.42578125" style="1" customWidth="1"/>
    <col min="4" max="5" width="6.42578125" style="1" bestFit="1" customWidth="1"/>
    <col min="6" max="29" width="4.5703125" style="1" customWidth="1"/>
    <col min="30" max="30" width="9" style="1" customWidth="1"/>
    <col min="31" max="16384" width="9.140625" style="1"/>
  </cols>
  <sheetData>
    <row r="1" spans="1:30">
      <c r="A1" s="523" t="s">
        <v>235</v>
      </c>
      <c r="B1" s="523"/>
      <c r="C1" s="523"/>
      <c r="D1" s="523"/>
      <c r="E1" s="523"/>
      <c r="F1" s="523"/>
      <c r="G1" s="523"/>
      <c r="H1" s="523"/>
      <c r="I1" s="523"/>
      <c r="J1" s="523"/>
      <c r="K1" s="523"/>
      <c r="L1" s="523"/>
      <c r="M1" s="523"/>
      <c r="N1" s="523"/>
      <c r="O1" s="523"/>
      <c r="P1" s="523"/>
      <c r="Q1" s="523"/>
      <c r="R1" s="523"/>
      <c r="S1" s="523"/>
      <c r="T1" s="523"/>
      <c r="U1" s="523"/>
      <c r="V1" s="523"/>
      <c r="W1" s="523"/>
      <c r="X1" s="523"/>
      <c r="Y1" s="523"/>
      <c r="Z1" s="523"/>
      <c r="AA1" s="523"/>
      <c r="AB1" s="523"/>
      <c r="AC1" s="523"/>
      <c r="AD1" s="523"/>
    </row>
    <row r="2" spans="1:30">
      <c r="A2" s="524" t="s">
        <v>236</v>
      </c>
      <c r="B2" s="524"/>
      <c r="C2" s="524"/>
      <c r="D2" s="524"/>
      <c r="E2" s="524"/>
      <c r="F2" s="524"/>
      <c r="G2" s="524"/>
      <c r="H2" s="524"/>
      <c r="I2" s="524"/>
      <c r="J2" s="524"/>
      <c r="K2" s="524"/>
      <c r="L2" s="524"/>
      <c r="M2" s="524"/>
      <c r="N2" s="524"/>
      <c r="O2" s="524"/>
      <c r="P2" s="524"/>
      <c r="Q2" s="524"/>
      <c r="R2" s="524"/>
      <c r="S2" s="524"/>
      <c r="T2" s="524"/>
      <c r="U2" s="524"/>
      <c r="V2" s="524"/>
      <c r="W2" s="524"/>
      <c r="X2" s="524"/>
      <c r="Y2" s="524"/>
      <c r="Z2" s="524"/>
      <c r="AA2" s="524"/>
      <c r="AB2" s="524"/>
      <c r="AC2" s="524"/>
      <c r="AD2" s="524"/>
    </row>
    <row r="3" spans="1:30" s="9" customFormat="1" ht="21.75" customHeight="1">
      <c r="A3" s="424" t="s">
        <v>234</v>
      </c>
      <c r="B3" s="427" t="s">
        <v>12</v>
      </c>
      <c r="C3" s="429" t="s">
        <v>237</v>
      </c>
      <c r="D3" s="431" t="s">
        <v>267</v>
      </c>
      <c r="E3" s="432"/>
      <c r="F3" s="435" t="s">
        <v>131</v>
      </c>
      <c r="G3" s="436"/>
      <c r="H3" s="435" t="s">
        <v>222</v>
      </c>
      <c r="I3" s="436"/>
      <c r="J3" s="435" t="s">
        <v>225</v>
      </c>
      <c r="K3" s="436"/>
      <c r="L3" s="435" t="s">
        <v>227</v>
      </c>
      <c r="M3" s="436"/>
      <c r="N3" s="435">
        <v>19391</v>
      </c>
      <c r="O3" s="436"/>
      <c r="P3" s="435">
        <v>19419</v>
      </c>
      <c r="Q3" s="436"/>
      <c r="R3" s="435">
        <v>19450</v>
      </c>
      <c r="S3" s="436"/>
      <c r="T3" s="435">
        <v>19480</v>
      </c>
      <c r="U3" s="436"/>
      <c r="V3" s="435">
        <v>19511</v>
      </c>
      <c r="W3" s="436"/>
      <c r="X3" s="487">
        <v>19541</v>
      </c>
      <c r="Y3" s="488"/>
      <c r="Z3" s="487">
        <v>19572</v>
      </c>
      <c r="AA3" s="488"/>
      <c r="AB3" s="487">
        <v>19603</v>
      </c>
      <c r="AC3" s="488"/>
      <c r="AD3" s="449" t="s">
        <v>0</v>
      </c>
    </row>
    <row r="4" spans="1:30" s="9" customFormat="1" ht="20.25" customHeight="1">
      <c r="A4" s="531"/>
      <c r="B4" s="428"/>
      <c r="C4" s="430"/>
      <c r="D4" s="433"/>
      <c r="E4" s="434"/>
      <c r="F4" s="437"/>
      <c r="G4" s="438"/>
      <c r="H4" s="437"/>
      <c r="I4" s="438"/>
      <c r="J4" s="437"/>
      <c r="K4" s="438"/>
      <c r="L4" s="437"/>
      <c r="M4" s="438"/>
      <c r="N4" s="437"/>
      <c r="O4" s="438"/>
      <c r="P4" s="437"/>
      <c r="Q4" s="438"/>
      <c r="R4" s="437"/>
      <c r="S4" s="438"/>
      <c r="T4" s="437"/>
      <c r="U4" s="438"/>
      <c r="V4" s="437"/>
      <c r="W4" s="438"/>
      <c r="X4" s="489"/>
      <c r="Y4" s="490"/>
      <c r="Z4" s="489"/>
      <c r="AA4" s="490"/>
      <c r="AB4" s="489"/>
      <c r="AC4" s="490"/>
      <c r="AD4" s="450"/>
    </row>
    <row r="5" spans="1:30" s="9" customFormat="1" ht="21" customHeight="1">
      <c r="A5" s="128" t="s">
        <v>21</v>
      </c>
      <c r="B5" s="305">
        <v>2314930</v>
      </c>
      <c r="C5" s="306"/>
      <c r="D5" s="307"/>
      <c r="E5" s="308"/>
      <c r="F5" s="307"/>
      <c r="G5" s="308"/>
      <c r="H5" s="307"/>
      <c r="I5" s="308"/>
      <c r="J5" s="307"/>
      <c r="K5" s="308"/>
      <c r="L5" s="307"/>
      <c r="M5" s="308"/>
      <c r="N5" s="307"/>
      <c r="O5" s="308"/>
      <c r="P5" s="307"/>
      <c r="Q5" s="308"/>
      <c r="R5" s="307"/>
      <c r="S5" s="308"/>
      <c r="T5" s="307"/>
      <c r="U5" s="308"/>
      <c r="V5" s="307"/>
      <c r="W5" s="308"/>
      <c r="X5" s="309"/>
      <c r="Y5" s="310"/>
      <c r="Z5" s="309"/>
      <c r="AA5" s="310"/>
      <c r="AB5" s="309"/>
      <c r="AC5" s="310"/>
      <c r="AD5" s="311"/>
    </row>
    <row r="6" spans="1:30" s="9" customFormat="1" ht="21" customHeight="1">
      <c r="A6" s="135" t="s">
        <v>159</v>
      </c>
      <c r="B6" s="312">
        <v>1150600</v>
      </c>
      <c r="C6" s="313"/>
      <c r="D6" s="314"/>
      <c r="E6" s="315"/>
      <c r="F6" s="314"/>
      <c r="G6" s="315"/>
      <c r="H6" s="314"/>
      <c r="I6" s="315"/>
      <c r="J6" s="314"/>
      <c r="K6" s="315"/>
      <c r="L6" s="314"/>
      <c r="M6" s="315"/>
      <c r="N6" s="314"/>
      <c r="O6" s="315"/>
      <c r="P6" s="314"/>
      <c r="Q6" s="315"/>
      <c r="R6" s="314"/>
      <c r="S6" s="315"/>
      <c r="T6" s="314"/>
      <c r="U6" s="315"/>
      <c r="V6" s="314"/>
      <c r="W6" s="315"/>
      <c r="X6" s="316"/>
      <c r="Y6" s="317"/>
      <c r="Z6" s="316"/>
      <c r="AA6" s="317"/>
      <c r="AB6" s="316"/>
      <c r="AC6" s="317"/>
      <c r="AD6" s="318"/>
    </row>
    <row r="7" spans="1:30" ht="24.95" customHeight="1">
      <c r="A7" s="141" t="s">
        <v>160</v>
      </c>
      <c r="B7" s="319">
        <v>1150600</v>
      </c>
      <c r="C7" s="320"/>
      <c r="D7" s="505"/>
      <c r="E7" s="506"/>
      <c r="F7" s="505"/>
      <c r="G7" s="506"/>
      <c r="H7" s="505"/>
      <c r="I7" s="506"/>
      <c r="J7" s="505"/>
      <c r="K7" s="506"/>
      <c r="L7" s="505"/>
      <c r="M7" s="506"/>
      <c r="N7" s="505"/>
      <c r="O7" s="506"/>
      <c r="P7" s="505"/>
      <c r="Q7" s="506"/>
      <c r="R7" s="505"/>
      <c r="S7" s="506"/>
      <c r="T7" s="505"/>
      <c r="U7" s="506"/>
      <c r="V7" s="505"/>
      <c r="W7" s="506"/>
      <c r="X7" s="519"/>
      <c r="Y7" s="520"/>
      <c r="Z7" s="519"/>
      <c r="AA7" s="520"/>
      <c r="AB7" s="519"/>
      <c r="AC7" s="520"/>
      <c r="AD7" s="321"/>
    </row>
    <row r="8" spans="1:30" ht="24.95" customHeight="1">
      <c r="A8" s="141" t="s">
        <v>161</v>
      </c>
      <c r="B8" s="319">
        <v>654880</v>
      </c>
      <c r="C8" s="322"/>
      <c r="D8" s="505"/>
      <c r="E8" s="506"/>
      <c r="F8" s="505"/>
      <c r="G8" s="506"/>
      <c r="H8" s="505"/>
      <c r="I8" s="506"/>
      <c r="J8" s="505"/>
      <c r="K8" s="506"/>
      <c r="L8" s="505"/>
      <c r="M8" s="506"/>
      <c r="N8" s="505"/>
      <c r="O8" s="506"/>
      <c r="P8" s="505"/>
      <c r="Q8" s="506"/>
      <c r="R8" s="505"/>
      <c r="S8" s="506"/>
      <c r="T8" s="505"/>
      <c r="U8" s="506"/>
      <c r="V8" s="505"/>
      <c r="W8" s="506"/>
      <c r="X8" s="519"/>
      <c r="Y8" s="520"/>
      <c r="Z8" s="519"/>
      <c r="AA8" s="520"/>
      <c r="AB8" s="519"/>
      <c r="AC8" s="520"/>
      <c r="AD8" s="321"/>
    </row>
    <row r="9" spans="1:30" ht="24.95" customHeight="1">
      <c r="A9" s="146" t="s">
        <v>52</v>
      </c>
      <c r="B9" s="323"/>
      <c r="C9" s="324"/>
      <c r="D9" s="525"/>
      <c r="E9" s="504"/>
      <c r="F9" s="314"/>
      <c r="G9" s="315"/>
      <c r="H9" s="314"/>
      <c r="I9" s="315"/>
      <c r="J9" s="314"/>
      <c r="K9" s="315"/>
      <c r="L9" s="314"/>
      <c r="M9" s="315"/>
      <c r="N9" s="314"/>
      <c r="O9" s="315"/>
      <c r="P9" s="314"/>
      <c r="Q9" s="315"/>
      <c r="R9" s="314"/>
      <c r="S9" s="315"/>
      <c r="T9" s="314"/>
      <c r="U9" s="315"/>
      <c r="V9" s="314"/>
      <c r="W9" s="315"/>
      <c r="X9" s="316"/>
      <c r="Y9" s="317"/>
      <c r="Z9" s="316"/>
      <c r="AA9" s="317"/>
      <c r="AB9" s="316"/>
      <c r="AC9" s="317"/>
      <c r="AD9" s="318"/>
    </row>
    <row r="10" spans="1:30" ht="24.95" customHeight="1">
      <c r="A10" s="151" t="s">
        <v>189</v>
      </c>
      <c r="B10" s="325"/>
      <c r="C10" s="322" t="s">
        <v>162</v>
      </c>
      <c r="D10" s="505">
        <f>SUM(F10:AC10)</f>
        <v>2372</v>
      </c>
      <c r="E10" s="506"/>
      <c r="F10" s="505">
        <v>344</v>
      </c>
      <c r="G10" s="506"/>
      <c r="H10" s="505">
        <v>345</v>
      </c>
      <c r="I10" s="506"/>
      <c r="J10" s="505">
        <v>241</v>
      </c>
      <c r="K10" s="506"/>
      <c r="L10" s="505">
        <v>216</v>
      </c>
      <c r="M10" s="506"/>
      <c r="N10" s="505">
        <v>231</v>
      </c>
      <c r="O10" s="506"/>
      <c r="P10" s="505">
        <v>223</v>
      </c>
      <c r="Q10" s="506"/>
      <c r="R10" s="505">
        <v>36</v>
      </c>
      <c r="S10" s="506"/>
      <c r="T10" s="505">
        <v>6</v>
      </c>
      <c r="U10" s="506"/>
      <c r="V10" s="505">
        <v>46</v>
      </c>
      <c r="W10" s="506"/>
      <c r="X10" s="519">
        <v>42</v>
      </c>
      <c r="Y10" s="520"/>
      <c r="Z10" s="505">
        <v>38</v>
      </c>
      <c r="AA10" s="506"/>
      <c r="AB10" s="505">
        <v>604</v>
      </c>
      <c r="AC10" s="506"/>
      <c r="AD10" s="321"/>
    </row>
    <row r="11" spans="1:30" ht="24.95" customHeight="1">
      <c r="A11" s="153" t="s">
        <v>126</v>
      </c>
      <c r="B11" s="325"/>
      <c r="C11" s="233" t="s">
        <v>125</v>
      </c>
      <c r="D11" s="505">
        <f t="shared" ref="D11:D13" si="0">SUM(F11:AC11)</f>
        <v>2912</v>
      </c>
      <c r="E11" s="506"/>
      <c r="F11" s="505">
        <v>156</v>
      </c>
      <c r="G11" s="506"/>
      <c r="H11" s="505">
        <v>360</v>
      </c>
      <c r="I11" s="506"/>
      <c r="J11" s="505">
        <v>173</v>
      </c>
      <c r="K11" s="506"/>
      <c r="L11" s="505">
        <v>243</v>
      </c>
      <c r="M11" s="506"/>
      <c r="N11" s="505">
        <v>208</v>
      </c>
      <c r="O11" s="506"/>
      <c r="P11" s="505">
        <v>203</v>
      </c>
      <c r="Q11" s="506"/>
      <c r="R11" s="505">
        <v>347</v>
      </c>
      <c r="S11" s="506"/>
      <c r="T11" s="505">
        <v>294</v>
      </c>
      <c r="U11" s="506"/>
      <c r="V11" s="505">
        <v>220</v>
      </c>
      <c r="W11" s="506"/>
      <c r="X11" s="519">
        <v>108</v>
      </c>
      <c r="Y11" s="520"/>
      <c r="Z11" s="505">
        <v>120</v>
      </c>
      <c r="AA11" s="506"/>
      <c r="AB11" s="505">
        <v>480</v>
      </c>
      <c r="AC11" s="506"/>
      <c r="AD11" s="321"/>
    </row>
    <row r="12" spans="1:30" ht="24.95" customHeight="1">
      <c r="A12" s="155" t="s">
        <v>116</v>
      </c>
      <c r="B12" s="325"/>
      <c r="C12" s="322" t="s">
        <v>125</v>
      </c>
      <c r="D12" s="505">
        <f t="shared" si="0"/>
        <v>5130</v>
      </c>
      <c r="E12" s="506"/>
      <c r="F12" s="505">
        <v>153</v>
      </c>
      <c r="G12" s="506"/>
      <c r="H12" s="505">
        <v>264</v>
      </c>
      <c r="I12" s="506"/>
      <c r="J12" s="505">
        <v>173</v>
      </c>
      <c r="K12" s="506"/>
      <c r="L12" s="505">
        <v>365</v>
      </c>
      <c r="M12" s="506"/>
      <c r="N12" s="505">
        <v>238</v>
      </c>
      <c r="O12" s="506"/>
      <c r="P12" s="505">
        <v>676</v>
      </c>
      <c r="Q12" s="506"/>
      <c r="R12" s="505">
        <v>587</v>
      </c>
      <c r="S12" s="506"/>
      <c r="T12" s="505">
        <v>453</v>
      </c>
      <c r="U12" s="506"/>
      <c r="V12" s="505">
        <v>369</v>
      </c>
      <c r="W12" s="506"/>
      <c r="X12" s="519">
        <v>360</v>
      </c>
      <c r="Y12" s="520"/>
      <c r="Z12" s="505">
        <v>466</v>
      </c>
      <c r="AA12" s="506"/>
      <c r="AB12" s="505">
        <v>1026</v>
      </c>
      <c r="AC12" s="506"/>
      <c r="AD12" s="321"/>
    </row>
    <row r="13" spans="1:30" ht="24.95" customHeight="1">
      <c r="A13" s="153" t="s">
        <v>23</v>
      </c>
      <c r="B13" s="325"/>
      <c r="C13" s="322" t="s">
        <v>125</v>
      </c>
      <c r="D13" s="505">
        <f t="shared" si="0"/>
        <v>3266</v>
      </c>
      <c r="E13" s="506"/>
      <c r="F13" s="505">
        <v>110</v>
      </c>
      <c r="G13" s="506"/>
      <c r="H13" s="505">
        <v>191</v>
      </c>
      <c r="I13" s="506"/>
      <c r="J13" s="505">
        <v>120</v>
      </c>
      <c r="K13" s="506"/>
      <c r="L13" s="505">
        <v>155</v>
      </c>
      <c r="M13" s="506"/>
      <c r="N13" s="505">
        <v>170</v>
      </c>
      <c r="O13" s="506"/>
      <c r="P13" s="505">
        <v>580</v>
      </c>
      <c r="Q13" s="506"/>
      <c r="R13" s="505">
        <v>458</v>
      </c>
      <c r="S13" s="506"/>
      <c r="T13" s="505">
        <v>351</v>
      </c>
      <c r="U13" s="506"/>
      <c r="V13" s="505">
        <v>282</v>
      </c>
      <c r="W13" s="506"/>
      <c r="X13" s="519">
        <v>260</v>
      </c>
      <c r="Y13" s="520"/>
      <c r="Z13" s="505">
        <v>343</v>
      </c>
      <c r="AA13" s="506"/>
      <c r="AB13" s="505">
        <v>246</v>
      </c>
      <c r="AC13" s="506"/>
      <c r="AD13" s="321"/>
    </row>
    <row r="14" spans="1:30" ht="24.95" customHeight="1">
      <c r="A14" s="156" t="s">
        <v>128</v>
      </c>
      <c r="B14" s="321"/>
      <c r="C14" s="326" t="s">
        <v>124</v>
      </c>
      <c r="D14" s="327">
        <f>SUM(F14,H14,J14,L14,N14,P14,R14,T14,V14,X14,Z14,AB14)</f>
        <v>11107</v>
      </c>
      <c r="E14" s="328">
        <f>SUM(Y14,W14,U14,S14,Q14,O14,M14,K14,I14,G14,AA14,AC14)</f>
        <v>14575</v>
      </c>
      <c r="F14" s="327">
        <v>867</v>
      </c>
      <c r="G14" s="328">
        <v>1103</v>
      </c>
      <c r="H14" s="327">
        <v>1488</v>
      </c>
      <c r="I14" s="328">
        <v>1896</v>
      </c>
      <c r="J14" s="327">
        <v>984</v>
      </c>
      <c r="K14" s="328">
        <v>1246</v>
      </c>
      <c r="L14" s="327">
        <v>1033</v>
      </c>
      <c r="M14" s="328">
        <v>1393</v>
      </c>
      <c r="N14" s="327">
        <v>865</v>
      </c>
      <c r="O14" s="328">
        <v>865</v>
      </c>
      <c r="P14" s="327">
        <v>926</v>
      </c>
      <c r="Q14" s="328">
        <v>1251</v>
      </c>
      <c r="R14" s="327">
        <v>994</v>
      </c>
      <c r="S14" s="328">
        <v>1523</v>
      </c>
      <c r="T14" s="327">
        <v>939</v>
      </c>
      <c r="U14" s="328">
        <v>1299</v>
      </c>
      <c r="V14" s="327">
        <v>745</v>
      </c>
      <c r="W14" s="328">
        <v>1089</v>
      </c>
      <c r="X14" s="329">
        <v>596</v>
      </c>
      <c r="Y14" s="330">
        <v>786</v>
      </c>
      <c r="Z14" s="327">
        <v>569</v>
      </c>
      <c r="AA14" s="328">
        <v>757</v>
      </c>
      <c r="AB14" s="327">
        <v>1101</v>
      </c>
      <c r="AC14" s="328">
        <v>1367</v>
      </c>
      <c r="AD14" s="321"/>
    </row>
    <row r="15" spans="1:30" ht="24.95" customHeight="1">
      <c r="A15" s="143" t="s">
        <v>29</v>
      </c>
      <c r="B15" s="325">
        <v>251900</v>
      </c>
      <c r="C15" s="322" t="s">
        <v>163</v>
      </c>
      <c r="D15" s="505">
        <f t="shared" ref="D15" si="1">SUM(F15:AC15)</f>
        <v>458</v>
      </c>
      <c r="E15" s="506"/>
      <c r="F15" s="505">
        <v>25</v>
      </c>
      <c r="G15" s="506"/>
      <c r="H15" s="505">
        <v>47</v>
      </c>
      <c r="I15" s="506"/>
      <c r="J15" s="505">
        <v>62</v>
      </c>
      <c r="K15" s="506"/>
      <c r="L15" s="505">
        <v>72</v>
      </c>
      <c r="M15" s="506"/>
      <c r="N15" s="505">
        <v>92</v>
      </c>
      <c r="O15" s="506"/>
      <c r="P15" s="505">
        <v>16</v>
      </c>
      <c r="Q15" s="506"/>
      <c r="R15" s="505">
        <v>57</v>
      </c>
      <c r="S15" s="506"/>
      <c r="T15" s="505">
        <v>44</v>
      </c>
      <c r="U15" s="506"/>
      <c r="V15" s="505">
        <v>43</v>
      </c>
      <c r="W15" s="506"/>
      <c r="X15" s="519">
        <v>0</v>
      </c>
      <c r="Y15" s="520"/>
      <c r="Z15" s="505">
        <v>0</v>
      </c>
      <c r="AA15" s="506"/>
      <c r="AB15" s="505">
        <v>0</v>
      </c>
      <c r="AC15" s="506"/>
      <c r="AD15" s="321"/>
    </row>
    <row r="16" spans="1:30" ht="24.95" customHeight="1">
      <c r="A16" s="160" t="s">
        <v>51</v>
      </c>
      <c r="B16" s="331"/>
      <c r="C16" s="332"/>
      <c r="D16" s="503"/>
      <c r="E16" s="504"/>
      <c r="F16" s="503"/>
      <c r="G16" s="504"/>
      <c r="H16" s="503"/>
      <c r="I16" s="504"/>
      <c r="J16" s="503"/>
      <c r="K16" s="504"/>
      <c r="L16" s="503"/>
      <c r="M16" s="504"/>
      <c r="N16" s="503"/>
      <c r="O16" s="504"/>
      <c r="P16" s="503"/>
      <c r="Q16" s="504"/>
      <c r="R16" s="503"/>
      <c r="S16" s="504"/>
      <c r="T16" s="503"/>
      <c r="U16" s="504"/>
      <c r="V16" s="503"/>
      <c r="W16" s="504"/>
      <c r="X16" s="515"/>
      <c r="Y16" s="516"/>
      <c r="Z16" s="515"/>
      <c r="AA16" s="516"/>
      <c r="AB16" s="503"/>
      <c r="AC16" s="504"/>
      <c r="AD16" s="318"/>
    </row>
    <row r="17" spans="1:30" ht="24.95" customHeight="1">
      <c r="A17" s="143" t="s">
        <v>132</v>
      </c>
      <c r="B17" s="333">
        <v>9400</v>
      </c>
      <c r="C17" s="322" t="s">
        <v>15</v>
      </c>
      <c r="D17" s="505">
        <f t="shared" ref="D17" si="2">SUM(F17:AC17)</f>
        <v>179</v>
      </c>
      <c r="E17" s="506"/>
      <c r="F17" s="505">
        <v>2</v>
      </c>
      <c r="G17" s="506"/>
      <c r="H17" s="505">
        <v>10</v>
      </c>
      <c r="I17" s="506"/>
      <c r="J17" s="505">
        <v>5</v>
      </c>
      <c r="K17" s="506"/>
      <c r="L17" s="505">
        <v>25</v>
      </c>
      <c r="M17" s="506"/>
      <c r="N17" s="505">
        <v>14</v>
      </c>
      <c r="O17" s="506"/>
      <c r="P17" s="505">
        <v>11</v>
      </c>
      <c r="Q17" s="506"/>
      <c r="R17" s="505">
        <v>38</v>
      </c>
      <c r="S17" s="506"/>
      <c r="T17" s="505">
        <v>12</v>
      </c>
      <c r="U17" s="506"/>
      <c r="V17" s="505">
        <v>61</v>
      </c>
      <c r="W17" s="506"/>
      <c r="X17" s="519">
        <v>1</v>
      </c>
      <c r="Y17" s="520"/>
      <c r="Z17" s="505">
        <v>0</v>
      </c>
      <c r="AA17" s="506"/>
      <c r="AB17" s="505">
        <v>0</v>
      </c>
      <c r="AC17" s="506"/>
      <c r="AD17" s="321"/>
    </row>
    <row r="18" spans="1:30" ht="24.95" customHeight="1">
      <c r="A18" s="164" t="s">
        <v>133</v>
      </c>
      <c r="B18" s="331"/>
      <c r="C18" s="324"/>
      <c r="D18" s="503"/>
      <c r="E18" s="504"/>
      <c r="F18" s="503"/>
      <c r="G18" s="504"/>
      <c r="H18" s="503"/>
      <c r="I18" s="504"/>
      <c r="J18" s="503"/>
      <c r="K18" s="504"/>
      <c r="L18" s="503"/>
      <c r="M18" s="504"/>
      <c r="N18" s="503"/>
      <c r="O18" s="504"/>
      <c r="P18" s="503"/>
      <c r="Q18" s="504"/>
      <c r="R18" s="503"/>
      <c r="S18" s="504"/>
      <c r="T18" s="503"/>
      <c r="U18" s="504"/>
      <c r="V18" s="503"/>
      <c r="W18" s="504"/>
      <c r="X18" s="515"/>
      <c r="Y18" s="516"/>
      <c r="Z18" s="503"/>
      <c r="AA18" s="504"/>
      <c r="AB18" s="503"/>
      <c r="AC18" s="504"/>
      <c r="AD18" s="318"/>
    </row>
    <row r="19" spans="1:30" ht="24.95" customHeight="1">
      <c r="A19" s="164" t="s">
        <v>134</v>
      </c>
      <c r="B19" s="325">
        <v>13500</v>
      </c>
      <c r="C19" s="322" t="s">
        <v>15</v>
      </c>
      <c r="D19" s="505">
        <f t="shared" ref="D19" si="3">SUM(F19:AC19)</f>
        <v>181</v>
      </c>
      <c r="E19" s="506"/>
      <c r="F19" s="505">
        <v>0</v>
      </c>
      <c r="G19" s="506"/>
      <c r="H19" s="505">
        <v>12</v>
      </c>
      <c r="I19" s="506"/>
      <c r="J19" s="505">
        <v>0</v>
      </c>
      <c r="K19" s="506"/>
      <c r="L19" s="505">
        <v>37</v>
      </c>
      <c r="M19" s="506"/>
      <c r="N19" s="505">
        <v>24</v>
      </c>
      <c r="O19" s="506"/>
      <c r="P19" s="505">
        <v>4</v>
      </c>
      <c r="Q19" s="506"/>
      <c r="R19" s="505">
        <v>29</v>
      </c>
      <c r="S19" s="506"/>
      <c r="T19" s="505">
        <v>15</v>
      </c>
      <c r="U19" s="506"/>
      <c r="V19" s="505">
        <v>60</v>
      </c>
      <c r="W19" s="506"/>
      <c r="X19" s="519">
        <v>0</v>
      </c>
      <c r="Y19" s="520"/>
      <c r="Z19" s="505">
        <v>0</v>
      </c>
      <c r="AA19" s="506"/>
      <c r="AB19" s="505">
        <v>0</v>
      </c>
      <c r="AC19" s="506"/>
      <c r="AD19" s="321"/>
    </row>
    <row r="20" spans="1:30" ht="24.95" customHeight="1">
      <c r="A20" s="143" t="s">
        <v>135</v>
      </c>
      <c r="B20" s="325">
        <v>4500</v>
      </c>
      <c r="C20" s="334" t="s">
        <v>41</v>
      </c>
      <c r="D20" s="505">
        <f t="shared" ref="D20:D21" si="4">SUM(F20:AC20)</f>
        <v>34</v>
      </c>
      <c r="E20" s="506"/>
      <c r="F20" s="505">
        <v>0</v>
      </c>
      <c r="G20" s="506"/>
      <c r="H20" s="505">
        <v>33</v>
      </c>
      <c r="I20" s="506"/>
      <c r="J20" s="505">
        <v>0</v>
      </c>
      <c r="K20" s="506"/>
      <c r="L20" s="505">
        <v>0</v>
      </c>
      <c r="M20" s="506"/>
      <c r="N20" s="505">
        <v>0</v>
      </c>
      <c r="O20" s="506"/>
      <c r="P20" s="505">
        <v>0</v>
      </c>
      <c r="Q20" s="506"/>
      <c r="R20" s="505">
        <v>0</v>
      </c>
      <c r="S20" s="506"/>
      <c r="T20" s="505">
        <v>0</v>
      </c>
      <c r="U20" s="506"/>
      <c r="V20" s="505">
        <v>0</v>
      </c>
      <c r="W20" s="506"/>
      <c r="X20" s="519">
        <v>0</v>
      </c>
      <c r="Y20" s="520"/>
      <c r="Z20" s="505">
        <v>0</v>
      </c>
      <c r="AA20" s="506"/>
      <c r="AB20" s="505">
        <v>1</v>
      </c>
      <c r="AC20" s="506"/>
      <c r="AD20" s="321"/>
    </row>
    <row r="21" spans="1:30" ht="24.95" customHeight="1">
      <c r="A21" s="143" t="s">
        <v>136</v>
      </c>
      <c r="B21" s="325">
        <v>15000</v>
      </c>
      <c r="C21" s="334" t="s">
        <v>15</v>
      </c>
      <c r="D21" s="505">
        <f t="shared" si="4"/>
        <v>243</v>
      </c>
      <c r="E21" s="506"/>
      <c r="F21" s="505">
        <v>1</v>
      </c>
      <c r="G21" s="506"/>
      <c r="H21" s="505">
        <v>2</v>
      </c>
      <c r="I21" s="506"/>
      <c r="J21" s="505">
        <v>26</v>
      </c>
      <c r="K21" s="506"/>
      <c r="L21" s="505">
        <v>92</v>
      </c>
      <c r="M21" s="506"/>
      <c r="N21" s="505">
        <v>55</v>
      </c>
      <c r="O21" s="506"/>
      <c r="P21" s="505">
        <v>0</v>
      </c>
      <c r="Q21" s="506"/>
      <c r="R21" s="505">
        <v>2</v>
      </c>
      <c r="S21" s="506"/>
      <c r="T21" s="505">
        <v>64</v>
      </c>
      <c r="U21" s="506"/>
      <c r="V21" s="505">
        <v>0</v>
      </c>
      <c r="W21" s="506"/>
      <c r="X21" s="519">
        <v>1</v>
      </c>
      <c r="Y21" s="520"/>
      <c r="Z21" s="505">
        <v>0</v>
      </c>
      <c r="AA21" s="506"/>
      <c r="AB21" s="505">
        <v>0</v>
      </c>
      <c r="AC21" s="506"/>
      <c r="AD21" s="321"/>
    </row>
    <row r="22" spans="1:30" ht="24.95" customHeight="1">
      <c r="A22" s="143" t="s">
        <v>129</v>
      </c>
      <c r="B22" s="331"/>
      <c r="C22" s="332"/>
      <c r="D22" s="335"/>
      <c r="E22" s="336"/>
      <c r="F22" s="335"/>
      <c r="G22" s="336"/>
      <c r="H22" s="335"/>
      <c r="I22" s="336"/>
      <c r="J22" s="335"/>
      <c r="K22" s="336"/>
      <c r="L22" s="335"/>
      <c r="M22" s="336"/>
      <c r="N22" s="335"/>
      <c r="O22" s="336"/>
      <c r="P22" s="335"/>
      <c r="Q22" s="336"/>
      <c r="R22" s="335"/>
      <c r="S22" s="336"/>
      <c r="T22" s="335"/>
      <c r="U22" s="336"/>
      <c r="V22" s="335"/>
      <c r="W22" s="336"/>
      <c r="X22" s="337"/>
      <c r="Y22" s="338"/>
      <c r="Z22" s="335"/>
      <c r="AA22" s="336"/>
      <c r="AB22" s="335"/>
      <c r="AC22" s="336"/>
      <c r="AD22" s="318"/>
    </row>
    <row r="23" spans="1:30" ht="24.95" customHeight="1">
      <c r="A23" s="143" t="s">
        <v>137</v>
      </c>
      <c r="B23" s="325">
        <v>22000</v>
      </c>
      <c r="C23" s="334" t="s">
        <v>42</v>
      </c>
      <c r="D23" s="505">
        <f t="shared" ref="D23" si="5">SUM(F23:AC23)</f>
        <v>112</v>
      </c>
      <c r="E23" s="506"/>
      <c r="F23" s="505">
        <v>0</v>
      </c>
      <c r="G23" s="506"/>
      <c r="H23" s="505">
        <v>0</v>
      </c>
      <c r="I23" s="506"/>
      <c r="J23" s="505">
        <v>112</v>
      </c>
      <c r="K23" s="506"/>
      <c r="L23" s="505">
        <v>0</v>
      </c>
      <c r="M23" s="506"/>
      <c r="N23" s="505">
        <v>0</v>
      </c>
      <c r="O23" s="506"/>
      <c r="P23" s="505">
        <v>0</v>
      </c>
      <c r="Q23" s="506"/>
      <c r="R23" s="505">
        <v>0</v>
      </c>
      <c r="S23" s="506"/>
      <c r="T23" s="505">
        <v>0</v>
      </c>
      <c r="U23" s="506"/>
      <c r="V23" s="505">
        <v>0</v>
      </c>
      <c r="W23" s="506"/>
      <c r="X23" s="519">
        <v>0</v>
      </c>
      <c r="Y23" s="520"/>
      <c r="Z23" s="505">
        <v>0</v>
      </c>
      <c r="AA23" s="506"/>
      <c r="AB23" s="505">
        <v>0</v>
      </c>
      <c r="AC23" s="506"/>
      <c r="AD23" s="321"/>
    </row>
    <row r="24" spans="1:30" ht="24.95" customHeight="1">
      <c r="A24" s="143" t="s">
        <v>138</v>
      </c>
      <c r="B24" s="325">
        <v>95280</v>
      </c>
      <c r="C24" s="334" t="s">
        <v>17</v>
      </c>
      <c r="D24" s="505">
        <f t="shared" ref="D24" si="6">SUM(F24:AC24)</f>
        <v>1</v>
      </c>
      <c r="E24" s="506"/>
      <c r="F24" s="505">
        <v>1</v>
      </c>
      <c r="G24" s="506"/>
      <c r="H24" s="505">
        <v>0</v>
      </c>
      <c r="I24" s="506"/>
      <c r="J24" s="505">
        <v>0</v>
      </c>
      <c r="K24" s="506"/>
      <c r="L24" s="505">
        <v>0</v>
      </c>
      <c r="M24" s="506"/>
      <c r="N24" s="505">
        <v>0</v>
      </c>
      <c r="O24" s="506"/>
      <c r="P24" s="505">
        <v>0</v>
      </c>
      <c r="Q24" s="506"/>
      <c r="R24" s="505">
        <v>0</v>
      </c>
      <c r="S24" s="506"/>
      <c r="T24" s="505">
        <v>0</v>
      </c>
      <c r="U24" s="506"/>
      <c r="V24" s="505">
        <v>0</v>
      </c>
      <c r="W24" s="506"/>
      <c r="X24" s="519">
        <v>0</v>
      </c>
      <c r="Y24" s="520"/>
      <c r="Z24" s="505">
        <v>0</v>
      </c>
      <c r="AA24" s="506"/>
      <c r="AB24" s="505">
        <v>0</v>
      </c>
      <c r="AC24" s="506"/>
      <c r="AD24" s="321"/>
    </row>
    <row r="25" spans="1:30" ht="24.95" customHeight="1">
      <c r="A25" s="143" t="s">
        <v>139</v>
      </c>
      <c r="B25" s="325">
        <v>140400</v>
      </c>
      <c r="C25" s="233" t="s">
        <v>14</v>
      </c>
      <c r="D25" s="503"/>
      <c r="E25" s="504"/>
      <c r="F25" s="503"/>
      <c r="G25" s="504"/>
      <c r="H25" s="503"/>
      <c r="I25" s="504"/>
      <c r="J25" s="503"/>
      <c r="K25" s="504"/>
      <c r="L25" s="503"/>
      <c r="M25" s="504"/>
      <c r="N25" s="503"/>
      <c r="O25" s="504"/>
      <c r="P25" s="503"/>
      <c r="Q25" s="504"/>
      <c r="R25" s="503"/>
      <c r="S25" s="504"/>
      <c r="T25" s="503"/>
      <c r="U25" s="504"/>
      <c r="V25" s="503"/>
      <c r="W25" s="504"/>
      <c r="X25" s="515"/>
      <c r="Y25" s="516"/>
      <c r="Z25" s="515"/>
      <c r="AA25" s="516"/>
      <c r="AB25" s="503"/>
      <c r="AC25" s="504"/>
      <c r="AD25" s="318"/>
    </row>
    <row r="26" spans="1:30" ht="24.95" customHeight="1">
      <c r="A26" s="143" t="s">
        <v>2</v>
      </c>
      <c r="B26" s="325"/>
      <c r="C26" s="322" t="s">
        <v>14</v>
      </c>
      <c r="D26" s="505">
        <f t="shared" ref="D26" si="7">SUM(F26:AC26)</f>
        <v>1635</v>
      </c>
      <c r="E26" s="506"/>
      <c r="F26" s="505">
        <v>107</v>
      </c>
      <c r="G26" s="506"/>
      <c r="H26" s="505">
        <v>182</v>
      </c>
      <c r="I26" s="506"/>
      <c r="J26" s="505">
        <v>106</v>
      </c>
      <c r="K26" s="506"/>
      <c r="L26" s="505">
        <v>112</v>
      </c>
      <c r="M26" s="506"/>
      <c r="N26" s="505">
        <v>121</v>
      </c>
      <c r="O26" s="506"/>
      <c r="P26" s="505">
        <v>133</v>
      </c>
      <c r="Q26" s="506"/>
      <c r="R26" s="505">
        <v>149</v>
      </c>
      <c r="S26" s="506"/>
      <c r="T26" s="505">
        <v>187</v>
      </c>
      <c r="U26" s="506"/>
      <c r="V26" s="505">
        <v>155</v>
      </c>
      <c r="W26" s="506"/>
      <c r="X26" s="519">
        <v>133</v>
      </c>
      <c r="Y26" s="520"/>
      <c r="Z26" s="505">
        <v>130</v>
      </c>
      <c r="AA26" s="506"/>
      <c r="AB26" s="505">
        <v>120</v>
      </c>
      <c r="AC26" s="506"/>
      <c r="AD26" s="321"/>
    </row>
    <row r="27" spans="1:30" ht="24.95" customHeight="1">
      <c r="A27" s="164" t="s">
        <v>3</v>
      </c>
      <c r="B27" s="325"/>
      <c r="C27" s="322"/>
      <c r="D27" s="505">
        <f t="shared" ref="D27:D28" si="8">SUM(F27:AC27)</f>
        <v>807</v>
      </c>
      <c r="E27" s="506"/>
      <c r="F27" s="505">
        <f>F28+F29</f>
        <v>16</v>
      </c>
      <c r="G27" s="506"/>
      <c r="H27" s="505">
        <f>H28+H29</f>
        <v>16</v>
      </c>
      <c r="I27" s="506"/>
      <c r="J27" s="505">
        <f>J28+J29</f>
        <v>57</v>
      </c>
      <c r="K27" s="506"/>
      <c r="L27" s="505">
        <f>L28+L29</f>
        <v>16</v>
      </c>
      <c r="M27" s="506"/>
      <c r="N27" s="505">
        <f>N28+N29</f>
        <v>45</v>
      </c>
      <c r="O27" s="506"/>
      <c r="P27" s="505">
        <f>P28+P29</f>
        <v>44</v>
      </c>
      <c r="Q27" s="506"/>
      <c r="R27" s="505">
        <f>R28+R29</f>
        <v>36</v>
      </c>
      <c r="S27" s="506"/>
      <c r="T27" s="505">
        <v>56</v>
      </c>
      <c r="U27" s="506"/>
      <c r="V27" s="505">
        <f>V28+V29</f>
        <v>73</v>
      </c>
      <c r="W27" s="506"/>
      <c r="X27" s="519">
        <f>X28+X29</f>
        <v>102</v>
      </c>
      <c r="Y27" s="520"/>
      <c r="Z27" s="505">
        <f>Z28+Z29</f>
        <v>143</v>
      </c>
      <c r="AA27" s="506"/>
      <c r="AB27" s="505">
        <f>AB28+AB29</f>
        <v>203</v>
      </c>
      <c r="AC27" s="506"/>
      <c r="AD27" s="321"/>
    </row>
    <row r="28" spans="1:30" ht="24.95" customHeight="1">
      <c r="A28" s="143" t="s">
        <v>4</v>
      </c>
      <c r="B28" s="325"/>
      <c r="C28" s="322"/>
      <c r="D28" s="505">
        <f t="shared" si="8"/>
        <v>778</v>
      </c>
      <c r="E28" s="506"/>
      <c r="F28" s="505">
        <v>16</v>
      </c>
      <c r="G28" s="506"/>
      <c r="H28" s="505">
        <v>15</v>
      </c>
      <c r="I28" s="506"/>
      <c r="J28" s="505">
        <v>56</v>
      </c>
      <c r="K28" s="506"/>
      <c r="L28" s="505">
        <v>16</v>
      </c>
      <c r="M28" s="506"/>
      <c r="N28" s="505">
        <v>43</v>
      </c>
      <c r="O28" s="506"/>
      <c r="P28" s="505">
        <v>24</v>
      </c>
      <c r="Q28" s="506"/>
      <c r="R28" s="505">
        <v>36</v>
      </c>
      <c r="S28" s="506"/>
      <c r="T28" s="505">
        <v>56</v>
      </c>
      <c r="U28" s="506"/>
      <c r="V28" s="505">
        <v>73</v>
      </c>
      <c r="W28" s="506"/>
      <c r="X28" s="519">
        <v>100</v>
      </c>
      <c r="Y28" s="520"/>
      <c r="Z28" s="505">
        <v>140</v>
      </c>
      <c r="AA28" s="506"/>
      <c r="AB28" s="505">
        <v>203</v>
      </c>
      <c r="AC28" s="506"/>
      <c r="AD28" s="321"/>
    </row>
    <row r="29" spans="1:30" ht="24.95" customHeight="1">
      <c r="A29" s="143" t="s">
        <v>5</v>
      </c>
      <c r="B29" s="325"/>
      <c r="C29" s="322"/>
      <c r="D29" s="505">
        <f t="shared" ref="D29:D34" si="9">SUM(F29:AC29)</f>
        <v>29</v>
      </c>
      <c r="E29" s="506"/>
      <c r="F29" s="505">
        <v>0</v>
      </c>
      <c r="G29" s="506"/>
      <c r="H29" s="505">
        <v>1</v>
      </c>
      <c r="I29" s="506"/>
      <c r="J29" s="505">
        <v>1</v>
      </c>
      <c r="K29" s="506"/>
      <c r="L29" s="505">
        <v>0</v>
      </c>
      <c r="M29" s="506"/>
      <c r="N29" s="505">
        <v>2</v>
      </c>
      <c r="O29" s="506"/>
      <c r="P29" s="505">
        <v>20</v>
      </c>
      <c r="Q29" s="506"/>
      <c r="R29" s="505">
        <v>0</v>
      </c>
      <c r="S29" s="506"/>
      <c r="T29" s="505">
        <v>0</v>
      </c>
      <c r="U29" s="506"/>
      <c r="V29" s="505">
        <v>0</v>
      </c>
      <c r="W29" s="506"/>
      <c r="X29" s="519">
        <v>2</v>
      </c>
      <c r="Y29" s="520"/>
      <c r="Z29" s="505">
        <v>3</v>
      </c>
      <c r="AA29" s="506"/>
      <c r="AB29" s="505">
        <v>0</v>
      </c>
      <c r="AC29" s="506"/>
      <c r="AD29" s="321"/>
    </row>
    <row r="30" spans="1:30" ht="24.95" customHeight="1">
      <c r="A30" s="143" t="s">
        <v>6</v>
      </c>
      <c r="B30" s="325"/>
      <c r="C30" s="322"/>
      <c r="D30" s="505">
        <f t="shared" si="9"/>
        <v>5</v>
      </c>
      <c r="E30" s="506"/>
      <c r="F30" s="505">
        <f>F31+F32</f>
        <v>1</v>
      </c>
      <c r="G30" s="506"/>
      <c r="H30" s="505">
        <f>H31+H32</f>
        <v>2</v>
      </c>
      <c r="I30" s="506"/>
      <c r="J30" s="505">
        <f>J31+J32</f>
        <v>1</v>
      </c>
      <c r="K30" s="506"/>
      <c r="L30" s="505">
        <f>L31+L32</f>
        <v>1</v>
      </c>
      <c r="M30" s="506"/>
      <c r="N30" s="505">
        <f>N31+N32</f>
        <v>0</v>
      </c>
      <c r="O30" s="506"/>
      <c r="P30" s="505">
        <f>P31+P32</f>
        <v>0</v>
      </c>
      <c r="Q30" s="506"/>
      <c r="R30" s="505">
        <f>R31+R32</f>
        <v>0</v>
      </c>
      <c r="S30" s="506"/>
      <c r="T30" s="505">
        <v>0</v>
      </c>
      <c r="U30" s="506"/>
      <c r="V30" s="505">
        <f>V31+V32</f>
        <v>0</v>
      </c>
      <c r="W30" s="506"/>
      <c r="X30" s="519">
        <v>0</v>
      </c>
      <c r="Y30" s="520"/>
      <c r="Z30" s="505">
        <v>0</v>
      </c>
      <c r="AA30" s="506"/>
      <c r="AB30" s="505">
        <v>0</v>
      </c>
      <c r="AC30" s="506"/>
      <c r="AD30" s="321"/>
    </row>
    <row r="31" spans="1:30" ht="24.95" customHeight="1">
      <c r="A31" s="143" t="s">
        <v>7</v>
      </c>
      <c r="B31" s="325"/>
      <c r="C31" s="322"/>
      <c r="D31" s="505">
        <f t="shared" si="9"/>
        <v>1</v>
      </c>
      <c r="E31" s="506"/>
      <c r="F31" s="505">
        <v>1</v>
      </c>
      <c r="G31" s="506"/>
      <c r="H31" s="505">
        <v>0</v>
      </c>
      <c r="I31" s="506"/>
      <c r="J31" s="505">
        <v>0</v>
      </c>
      <c r="K31" s="506"/>
      <c r="L31" s="505">
        <v>0</v>
      </c>
      <c r="M31" s="506"/>
      <c r="N31" s="505">
        <v>0</v>
      </c>
      <c r="O31" s="506"/>
      <c r="P31" s="505">
        <v>0</v>
      </c>
      <c r="Q31" s="506"/>
      <c r="R31" s="505">
        <v>0</v>
      </c>
      <c r="S31" s="506"/>
      <c r="T31" s="505">
        <v>0</v>
      </c>
      <c r="U31" s="506"/>
      <c r="V31" s="505">
        <v>0</v>
      </c>
      <c r="W31" s="506"/>
      <c r="X31" s="519">
        <v>0</v>
      </c>
      <c r="Y31" s="520"/>
      <c r="Z31" s="505">
        <v>0</v>
      </c>
      <c r="AA31" s="506"/>
      <c r="AB31" s="505">
        <v>0</v>
      </c>
      <c r="AC31" s="506"/>
      <c r="AD31" s="321"/>
    </row>
    <row r="32" spans="1:30" ht="24.95" customHeight="1">
      <c r="A32" s="143" t="s">
        <v>8</v>
      </c>
      <c r="B32" s="339"/>
      <c r="C32" s="340"/>
      <c r="D32" s="505">
        <f t="shared" si="9"/>
        <v>4</v>
      </c>
      <c r="E32" s="506"/>
      <c r="F32" s="505">
        <v>0</v>
      </c>
      <c r="G32" s="514"/>
      <c r="H32" s="505">
        <v>2</v>
      </c>
      <c r="I32" s="514"/>
      <c r="J32" s="505">
        <v>1</v>
      </c>
      <c r="K32" s="514"/>
      <c r="L32" s="505">
        <v>1</v>
      </c>
      <c r="M32" s="514"/>
      <c r="N32" s="505">
        <v>0</v>
      </c>
      <c r="O32" s="514"/>
      <c r="P32" s="505">
        <v>0</v>
      </c>
      <c r="Q32" s="514"/>
      <c r="R32" s="505">
        <v>0</v>
      </c>
      <c r="S32" s="514"/>
      <c r="T32" s="505">
        <v>0</v>
      </c>
      <c r="U32" s="514"/>
      <c r="V32" s="505">
        <v>0</v>
      </c>
      <c r="W32" s="514"/>
      <c r="X32" s="519">
        <v>0</v>
      </c>
      <c r="Y32" s="530"/>
      <c r="Z32" s="505">
        <v>0</v>
      </c>
      <c r="AA32" s="514"/>
      <c r="AB32" s="505">
        <v>0</v>
      </c>
      <c r="AC32" s="514"/>
      <c r="AD32" s="321"/>
    </row>
    <row r="33" spans="1:30" ht="24.95" customHeight="1">
      <c r="A33" s="169" t="s">
        <v>9</v>
      </c>
      <c r="B33" s="341"/>
      <c r="C33" s="341"/>
      <c r="D33" s="505">
        <f t="shared" si="9"/>
        <v>725</v>
      </c>
      <c r="E33" s="506"/>
      <c r="F33" s="505">
        <v>54</v>
      </c>
      <c r="G33" s="514"/>
      <c r="H33" s="505">
        <v>94</v>
      </c>
      <c r="I33" s="514"/>
      <c r="J33" s="505">
        <v>38</v>
      </c>
      <c r="K33" s="514"/>
      <c r="L33" s="505">
        <v>50</v>
      </c>
      <c r="M33" s="514"/>
      <c r="N33" s="505">
        <v>59</v>
      </c>
      <c r="O33" s="514"/>
      <c r="P33" s="505">
        <v>61</v>
      </c>
      <c r="Q33" s="514"/>
      <c r="R33" s="505">
        <v>50</v>
      </c>
      <c r="S33" s="514"/>
      <c r="T33" s="505">
        <v>73</v>
      </c>
      <c r="U33" s="514"/>
      <c r="V33" s="505">
        <v>72</v>
      </c>
      <c r="W33" s="514"/>
      <c r="X33" s="519">
        <v>58</v>
      </c>
      <c r="Y33" s="530"/>
      <c r="Z33" s="505">
        <v>69</v>
      </c>
      <c r="AA33" s="514"/>
      <c r="AB33" s="505">
        <v>47</v>
      </c>
      <c r="AC33" s="514"/>
      <c r="AD33" s="321"/>
    </row>
    <row r="34" spans="1:30" ht="24.95" customHeight="1">
      <c r="A34" s="143" t="s">
        <v>55</v>
      </c>
      <c r="B34" s="325">
        <v>94900</v>
      </c>
      <c r="C34" s="342" t="s">
        <v>164</v>
      </c>
      <c r="D34" s="505">
        <f t="shared" si="9"/>
        <v>1635</v>
      </c>
      <c r="E34" s="506"/>
      <c r="F34" s="505">
        <v>16</v>
      </c>
      <c r="G34" s="506"/>
      <c r="H34" s="505">
        <v>441</v>
      </c>
      <c r="I34" s="506"/>
      <c r="J34" s="505">
        <v>138</v>
      </c>
      <c r="K34" s="506"/>
      <c r="L34" s="505">
        <v>168</v>
      </c>
      <c r="M34" s="506"/>
      <c r="N34" s="505">
        <v>47</v>
      </c>
      <c r="O34" s="506"/>
      <c r="P34" s="505">
        <v>195</v>
      </c>
      <c r="Q34" s="506"/>
      <c r="R34" s="505">
        <v>374</v>
      </c>
      <c r="S34" s="506"/>
      <c r="T34" s="505">
        <v>252</v>
      </c>
      <c r="U34" s="506"/>
      <c r="V34" s="505">
        <v>1</v>
      </c>
      <c r="W34" s="506"/>
      <c r="X34" s="519">
        <v>1</v>
      </c>
      <c r="Y34" s="520"/>
      <c r="Z34" s="505">
        <v>0</v>
      </c>
      <c r="AA34" s="506"/>
      <c r="AB34" s="505">
        <v>2</v>
      </c>
      <c r="AC34" s="506"/>
      <c r="AD34" s="321"/>
    </row>
    <row r="35" spans="1:30" ht="24.95" customHeight="1">
      <c r="A35" s="143" t="s">
        <v>56</v>
      </c>
      <c r="B35" s="331"/>
      <c r="C35" s="343"/>
      <c r="D35" s="503"/>
      <c r="E35" s="504"/>
      <c r="F35" s="503"/>
      <c r="G35" s="504"/>
      <c r="H35" s="503"/>
      <c r="I35" s="504"/>
      <c r="J35" s="503"/>
      <c r="K35" s="504"/>
      <c r="L35" s="503"/>
      <c r="M35" s="504"/>
      <c r="N35" s="503"/>
      <c r="O35" s="504"/>
      <c r="P35" s="503"/>
      <c r="Q35" s="504"/>
      <c r="R35" s="503"/>
      <c r="S35" s="504"/>
      <c r="T35" s="503"/>
      <c r="U35" s="504"/>
      <c r="V35" s="503"/>
      <c r="W35" s="504"/>
      <c r="X35" s="515"/>
      <c r="Y35" s="516"/>
      <c r="Z35" s="515"/>
      <c r="AA35" s="516"/>
      <c r="AB35" s="515"/>
      <c r="AC35" s="516"/>
      <c r="AD35" s="318"/>
    </row>
    <row r="36" spans="1:30" ht="24.95" customHeight="1">
      <c r="A36" s="219" t="s">
        <v>141</v>
      </c>
      <c r="B36" s="386"/>
      <c r="C36" s="387"/>
      <c r="D36" s="388"/>
      <c r="E36" s="389"/>
      <c r="F36" s="388"/>
      <c r="G36" s="389"/>
      <c r="H36" s="388"/>
      <c r="I36" s="389"/>
      <c r="J36" s="388"/>
      <c r="K36" s="389"/>
      <c r="L36" s="388"/>
      <c r="M36" s="389"/>
      <c r="N36" s="388"/>
      <c r="O36" s="389"/>
      <c r="P36" s="388"/>
      <c r="Q36" s="389"/>
      <c r="R36" s="388"/>
      <c r="S36" s="389"/>
      <c r="T36" s="388"/>
      <c r="U36" s="389"/>
      <c r="V36" s="388"/>
      <c r="W36" s="389"/>
      <c r="X36" s="390"/>
      <c r="Y36" s="391"/>
      <c r="Z36" s="390"/>
      <c r="AA36" s="391"/>
      <c r="AB36" s="390"/>
      <c r="AC36" s="391"/>
      <c r="AD36" s="392"/>
    </row>
    <row r="37" spans="1:30" ht="23.1" customHeight="1">
      <c r="A37" s="264" t="s">
        <v>140</v>
      </c>
      <c r="B37" s="344">
        <v>495720</v>
      </c>
      <c r="C37" s="345"/>
      <c r="D37" s="526"/>
      <c r="E37" s="527"/>
      <c r="F37" s="526"/>
      <c r="G37" s="527"/>
      <c r="H37" s="526"/>
      <c r="I37" s="527"/>
      <c r="J37" s="526"/>
      <c r="K37" s="527"/>
      <c r="L37" s="526"/>
      <c r="M37" s="527"/>
      <c r="N37" s="526"/>
      <c r="O37" s="527"/>
      <c r="P37" s="526"/>
      <c r="Q37" s="527"/>
      <c r="R37" s="526"/>
      <c r="S37" s="527"/>
      <c r="T37" s="526"/>
      <c r="U37" s="527"/>
      <c r="V37" s="526"/>
      <c r="W37" s="527"/>
      <c r="X37" s="517"/>
      <c r="Y37" s="518"/>
      <c r="Z37" s="517"/>
      <c r="AA37" s="518"/>
      <c r="AB37" s="517"/>
      <c r="AC37" s="518"/>
      <c r="AD37" s="346"/>
    </row>
    <row r="38" spans="1:30" ht="23.1" customHeight="1">
      <c r="A38" s="137" t="s">
        <v>52</v>
      </c>
      <c r="B38" s="331"/>
      <c r="C38" s="324"/>
      <c r="D38" s="503"/>
      <c r="E38" s="504"/>
      <c r="F38" s="503"/>
      <c r="G38" s="504"/>
      <c r="H38" s="503"/>
      <c r="I38" s="504"/>
      <c r="J38" s="503"/>
      <c r="K38" s="504"/>
      <c r="L38" s="503"/>
      <c r="M38" s="504"/>
      <c r="N38" s="503"/>
      <c r="O38" s="504"/>
      <c r="P38" s="503"/>
      <c r="Q38" s="504"/>
      <c r="R38" s="503"/>
      <c r="S38" s="504"/>
      <c r="T38" s="503"/>
      <c r="U38" s="504"/>
      <c r="V38" s="503"/>
      <c r="W38" s="504"/>
      <c r="X38" s="515"/>
      <c r="Y38" s="516"/>
      <c r="Z38" s="515"/>
      <c r="AA38" s="516"/>
      <c r="AB38" s="515"/>
      <c r="AC38" s="516"/>
      <c r="AD38" s="318"/>
    </row>
    <row r="39" spans="1:30" ht="23.1" customHeight="1">
      <c r="A39" s="212" t="s">
        <v>173</v>
      </c>
      <c r="B39" s="347"/>
      <c r="C39" s="348" t="s">
        <v>70</v>
      </c>
      <c r="D39" s="505">
        <f t="shared" ref="D39" si="10">SUM(F39:AC39)</f>
        <v>5307</v>
      </c>
      <c r="E39" s="506"/>
      <c r="F39" s="507">
        <v>156</v>
      </c>
      <c r="G39" s="508"/>
      <c r="H39" s="507">
        <v>360</v>
      </c>
      <c r="I39" s="508"/>
      <c r="J39" s="507">
        <v>1369</v>
      </c>
      <c r="K39" s="508"/>
      <c r="L39" s="507">
        <v>420</v>
      </c>
      <c r="M39" s="508"/>
      <c r="N39" s="507">
        <v>1039</v>
      </c>
      <c r="O39" s="508"/>
      <c r="P39" s="507">
        <v>530</v>
      </c>
      <c r="Q39" s="508"/>
      <c r="R39" s="507">
        <v>436</v>
      </c>
      <c r="S39" s="508"/>
      <c r="T39" s="507">
        <v>502</v>
      </c>
      <c r="U39" s="508"/>
      <c r="V39" s="507">
        <v>387</v>
      </c>
      <c r="W39" s="508"/>
      <c r="X39" s="528">
        <v>108</v>
      </c>
      <c r="Y39" s="529"/>
      <c r="Z39" s="507">
        <v>0</v>
      </c>
      <c r="AA39" s="508"/>
      <c r="AB39" s="507">
        <v>0</v>
      </c>
      <c r="AC39" s="508"/>
      <c r="AD39" s="349"/>
    </row>
    <row r="40" spans="1:30" ht="23.1" customHeight="1">
      <c r="A40" s="178" t="s">
        <v>174</v>
      </c>
      <c r="B40" s="350">
        <v>168720</v>
      </c>
      <c r="C40" s="351" t="s">
        <v>70</v>
      </c>
      <c r="D40" s="505">
        <f t="shared" ref="D40:D41" si="11">SUM(F40:AC40)</f>
        <v>5266</v>
      </c>
      <c r="E40" s="506"/>
      <c r="F40" s="505">
        <v>283</v>
      </c>
      <c r="G40" s="506"/>
      <c r="H40" s="505">
        <v>613</v>
      </c>
      <c r="I40" s="506"/>
      <c r="J40" s="505">
        <v>730</v>
      </c>
      <c r="K40" s="506"/>
      <c r="L40" s="505">
        <v>649</v>
      </c>
      <c r="M40" s="506"/>
      <c r="N40" s="505">
        <v>587</v>
      </c>
      <c r="O40" s="506"/>
      <c r="P40" s="505">
        <v>793</v>
      </c>
      <c r="Q40" s="506"/>
      <c r="R40" s="505">
        <v>386</v>
      </c>
      <c r="S40" s="506"/>
      <c r="T40" s="505">
        <v>439</v>
      </c>
      <c r="U40" s="506"/>
      <c r="V40" s="505">
        <v>354</v>
      </c>
      <c r="W40" s="506"/>
      <c r="X40" s="519">
        <v>432</v>
      </c>
      <c r="Y40" s="520"/>
      <c r="Z40" s="505">
        <v>0</v>
      </c>
      <c r="AA40" s="506"/>
      <c r="AB40" s="505">
        <v>0</v>
      </c>
      <c r="AC40" s="506"/>
      <c r="AD40" s="321"/>
    </row>
    <row r="41" spans="1:30" ht="23.1" customHeight="1">
      <c r="A41" s="178" t="s">
        <v>175</v>
      </c>
      <c r="B41" s="350">
        <v>40500</v>
      </c>
      <c r="C41" s="351" t="s">
        <v>162</v>
      </c>
      <c r="D41" s="505">
        <f t="shared" si="11"/>
        <v>1046</v>
      </c>
      <c r="E41" s="506"/>
      <c r="F41" s="505">
        <v>0</v>
      </c>
      <c r="G41" s="506"/>
      <c r="H41" s="505">
        <v>0</v>
      </c>
      <c r="I41" s="506"/>
      <c r="J41" s="505">
        <v>220</v>
      </c>
      <c r="K41" s="506"/>
      <c r="L41" s="505">
        <v>274</v>
      </c>
      <c r="M41" s="506"/>
      <c r="N41" s="505">
        <v>552</v>
      </c>
      <c r="O41" s="506"/>
      <c r="P41" s="505">
        <v>0</v>
      </c>
      <c r="Q41" s="506"/>
      <c r="R41" s="505">
        <v>0</v>
      </c>
      <c r="S41" s="506"/>
      <c r="T41" s="505">
        <v>0</v>
      </c>
      <c r="U41" s="506"/>
      <c r="V41" s="505">
        <v>0</v>
      </c>
      <c r="W41" s="506"/>
      <c r="X41" s="519">
        <v>0</v>
      </c>
      <c r="Y41" s="520"/>
      <c r="Z41" s="505">
        <v>0</v>
      </c>
      <c r="AA41" s="506"/>
      <c r="AB41" s="505">
        <v>0</v>
      </c>
      <c r="AC41" s="506"/>
      <c r="AD41" s="321"/>
    </row>
    <row r="42" spans="1:30" ht="23.1" customHeight="1">
      <c r="A42" s="178" t="s">
        <v>176</v>
      </c>
      <c r="B42" s="352"/>
      <c r="C42" s="353"/>
      <c r="D42" s="503"/>
      <c r="E42" s="504"/>
      <c r="F42" s="503"/>
      <c r="G42" s="504"/>
      <c r="H42" s="503"/>
      <c r="I42" s="504"/>
      <c r="J42" s="503"/>
      <c r="K42" s="504"/>
      <c r="L42" s="503"/>
      <c r="M42" s="504"/>
      <c r="N42" s="503"/>
      <c r="O42" s="504"/>
      <c r="P42" s="503"/>
      <c r="Q42" s="504"/>
      <c r="R42" s="503"/>
      <c r="S42" s="504"/>
      <c r="T42" s="503"/>
      <c r="U42" s="504"/>
      <c r="V42" s="503"/>
      <c r="W42" s="504"/>
      <c r="X42" s="515"/>
      <c r="Y42" s="516"/>
      <c r="Z42" s="503"/>
      <c r="AA42" s="504"/>
      <c r="AB42" s="503"/>
      <c r="AC42" s="504"/>
      <c r="AD42" s="318"/>
    </row>
    <row r="43" spans="1:30" ht="23.1" customHeight="1">
      <c r="A43" s="178" t="s">
        <v>177</v>
      </c>
      <c r="B43" s="350">
        <v>30400</v>
      </c>
      <c r="C43" s="351" t="s">
        <v>219</v>
      </c>
      <c r="D43" s="505">
        <f t="shared" ref="D43" si="12">SUM(F43:AC43)</f>
        <v>65</v>
      </c>
      <c r="E43" s="506"/>
      <c r="F43" s="505">
        <v>0</v>
      </c>
      <c r="G43" s="506"/>
      <c r="H43" s="505">
        <v>0</v>
      </c>
      <c r="I43" s="506"/>
      <c r="J43" s="505">
        <v>0</v>
      </c>
      <c r="K43" s="506"/>
      <c r="L43" s="505">
        <v>0</v>
      </c>
      <c r="M43" s="506"/>
      <c r="N43" s="505">
        <v>0</v>
      </c>
      <c r="O43" s="506"/>
      <c r="P43" s="505">
        <v>0</v>
      </c>
      <c r="Q43" s="506"/>
      <c r="R43" s="505">
        <v>0</v>
      </c>
      <c r="S43" s="506"/>
      <c r="T43" s="505">
        <v>0</v>
      </c>
      <c r="U43" s="506"/>
      <c r="V43" s="505">
        <v>65</v>
      </c>
      <c r="W43" s="506"/>
      <c r="X43" s="519">
        <v>0</v>
      </c>
      <c r="Y43" s="520"/>
      <c r="Z43" s="505">
        <v>0</v>
      </c>
      <c r="AA43" s="506"/>
      <c r="AB43" s="505">
        <v>0</v>
      </c>
      <c r="AC43" s="506"/>
      <c r="AD43" s="321"/>
    </row>
    <row r="44" spans="1:30" ht="23.1" customHeight="1">
      <c r="A44" s="178" t="s">
        <v>178</v>
      </c>
      <c r="B44" s="352"/>
      <c r="C44" s="353"/>
      <c r="D44" s="335"/>
      <c r="E44" s="336"/>
      <c r="F44" s="335"/>
      <c r="G44" s="336"/>
      <c r="H44" s="335"/>
      <c r="I44" s="336"/>
      <c r="J44" s="335"/>
      <c r="K44" s="336"/>
      <c r="L44" s="335"/>
      <c r="M44" s="336"/>
      <c r="N44" s="335"/>
      <c r="O44" s="336"/>
      <c r="P44" s="335"/>
      <c r="Q44" s="336"/>
      <c r="R44" s="335"/>
      <c r="S44" s="336"/>
      <c r="T44" s="335"/>
      <c r="U44" s="336"/>
      <c r="V44" s="335"/>
      <c r="W44" s="336"/>
      <c r="X44" s="337"/>
      <c r="Y44" s="338"/>
      <c r="Z44" s="335"/>
      <c r="AA44" s="336"/>
      <c r="AB44" s="335"/>
      <c r="AC44" s="336"/>
      <c r="AD44" s="318"/>
    </row>
    <row r="45" spans="1:30" ht="23.1" customHeight="1">
      <c r="A45" s="143" t="s">
        <v>179</v>
      </c>
      <c r="B45" s="325">
        <v>5000</v>
      </c>
      <c r="C45" s="322" t="s">
        <v>47</v>
      </c>
      <c r="D45" s="505">
        <f t="shared" ref="D45" si="13">SUM(F45:AC45)</f>
        <v>1</v>
      </c>
      <c r="E45" s="506"/>
      <c r="F45" s="505">
        <v>1</v>
      </c>
      <c r="G45" s="506"/>
      <c r="H45" s="505">
        <v>0</v>
      </c>
      <c r="I45" s="506"/>
      <c r="J45" s="505">
        <v>0</v>
      </c>
      <c r="K45" s="506"/>
      <c r="L45" s="505">
        <v>0</v>
      </c>
      <c r="M45" s="506"/>
      <c r="N45" s="505">
        <v>0</v>
      </c>
      <c r="O45" s="506"/>
      <c r="P45" s="505">
        <v>0</v>
      </c>
      <c r="Q45" s="506"/>
      <c r="R45" s="505">
        <v>0</v>
      </c>
      <c r="S45" s="506"/>
      <c r="T45" s="505">
        <v>0</v>
      </c>
      <c r="U45" s="506"/>
      <c r="V45" s="505">
        <v>0</v>
      </c>
      <c r="W45" s="506"/>
      <c r="X45" s="519">
        <v>0</v>
      </c>
      <c r="Y45" s="520"/>
      <c r="Z45" s="505">
        <v>0</v>
      </c>
      <c r="AA45" s="506"/>
      <c r="AB45" s="505">
        <v>0</v>
      </c>
      <c r="AC45" s="506"/>
      <c r="AD45" s="321"/>
    </row>
    <row r="46" spans="1:30" ht="23.1" customHeight="1">
      <c r="A46" s="143" t="s">
        <v>180</v>
      </c>
      <c r="B46" s="331"/>
      <c r="C46" s="324"/>
      <c r="D46" s="335"/>
      <c r="E46" s="336"/>
      <c r="F46" s="335"/>
      <c r="G46" s="336"/>
      <c r="H46" s="335"/>
      <c r="I46" s="336"/>
      <c r="J46" s="335"/>
      <c r="K46" s="336"/>
      <c r="L46" s="335"/>
      <c r="M46" s="336"/>
      <c r="N46" s="335"/>
      <c r="O46" s="336"/>
      <c r="P46" s="335"/>
      <c r="Q46" s="336"/>
      <c r="R46" s="335"/>
      <c r="S46" s="336"/>
      <c r="T46" s="335"/>
      <c r="U46" s="336"/>
      <c r="V46" s="335"/>
      <c r="W46" s="336"/>
      <c r="X46" s="337"/>
      <c r="Y46" s="338"/>
      <c r="Z46" s="335"/>
      <c r="AA46" s="336"/>
      <c r="AB46" s="335"/>
      <c r="AC46" s="336"/>
      <c r="AD46" s="318"/>
    </row>
    <row r="47" spans="1:30" ht="23.1" customHeight="1">
      <c r="A47" s="143" t="s">
        <v>181</v>
      </c>
      <c r="B47" s="347">
        <v>11200</v>
      </c>
      <c r="C47" s="348" t="s">
        <v>165</v>
      </c>
      <c r="D47" s="505">
        <f t="shared" ref="D47" si="14">SUM(F47:AC47)</f>
        <v>91</v>
      </c>
      <c r="E47" s="506"/>
      <c r="F47" s="505">
        <v>0</v>
      </c>
      <c r="G47" s="506"/>
      <c r="H47" s="505">
        <v>0</v>
      </c>
      <c r="I47" s="506"/>
      <c r="J47" s="505">
        <v>0</v>
      </c>
      <c r="K47" s="506"/>
      <c r="L47" s="505">
        <v>0</v>
      </c>
      <c r="M47" s="506"/>
      <c r="N47" s="505">
        <v>91</v>
      </c>
      <c r="O47" s="506"/>
      <c r="P47" s="505">
        <v>0</v>
      </c>
      <c r="Q47" s="506"/>
      <c r="R47" s="505">
        <v>0</v>
      </c>
      <c r="S47" s="506"/>
      <c r="T47" s="505">
        <v>0</v>
      </c>
      <c r="U47" s="506"/>
      <c r="V47" s="505">
        <v>0</v>
      </c>
      <c r="W47" s="506"/>
      <c r="X47" s="519">
        <v>0</v>
      </c>
      <c r="Y47" s="520"/>
      <c r="Z47" s="505">
        <v>0</v>
      </c>
      <c r="AA47" s="506"/>
      <c r="AB47" s="505">
        <v>0</v>
      </c>
      <c r="AC47" s="506"/>
      <c r="AD47" s="349"/>
    </row>
    <row r="48" spans="1:30" ht="23.1" customHeight="1">
      <c r="A48" s="143" t="s">
        <v>182</v>
      </c>
      <c r="B48" s="347"/>
      <c r="C48" s="348"/>
      <c r="D48" s="505">
        <f t="shared" ref="D48:D49" si="15">SUM(F48:AC48)</f>
        <v>0</v>
      </c>
      <c r="E48" s="506"/>
      <c r="F48" s="354"/>
      <c r="G48" s="355"/>
      <c r="H48" s="354"/>
      <c r="I48" s="355"/>
      <c r="J48" s="354"/>
      <c r="K48" s="355"/>
      <c r="L48" s="354"/>
      <c r="M48" s="355"/>
      <c r="N48" s="354"/>
      <c r="O48" s="355"/>
      <c r="P48" s="354"/>
      <c r="Q48" s="355"/>
      <c r="R48" s="354"/>
      <c r="S48" s="355"/>
      <c r="T48" s="354"/>
      <c r="U48" s="355"/>
      <c r="V48" s="354"/>
      <c r="W48" s="355"/>
      <c r="X48" s="356"/>
      <c r="Y48" s="357"/>
      <c r="Z48" s="354"/>
      <c r="AA48" s="355"/>
      <c r="AB48" s="354"/>
      <c r="AC48" s="355"/>
      <c r="AD48" s="349"/>
    </row>
    <row r="49" spans="1:30" ht="23.1" customHeight="1">
      <c r="A49" s="143" t="s">
        <v>183</v>
      </c>
      <c r="B49" s="333">
        <v>17600</v>
      </c>
      <c r="C49" s="322" t="s">
        <v>166</v>
      </c>
      <c r="D49" s="505">
        <f t="shared" si="15"/>
        <v>347</v>
      </c>
      <c r="E49" s="506"/>
      <c r="F49" s="505">
        <v>0</v>
      </c>
      <c r="G49" s="506"/>
      <c r="H49" s="505">
        <v>185</v>
      </c>
      <c r="I49" s="506"/>
      <c r="J49" s="505">
        <v>0</v>
      </c>
      <c r="K49" s="506"/>
      <c r="L49" s="505">
        <v>0</v>
      </c>
      <c r="M49" s="506"/>
      <c r="N49" s="505">
        <v>0</v>
      </c>
      <c r="O49" s="506"/>
      <c r="P49" s="505">
        <v>0</v>
      </c>
      <c r="Q49" s="506"/>
      <c r="R49" s="505">
        <v>0</v>
      </c>
      <c r="S49" s="506"/>
      <c r="T49" s="505">
        <v>162</v>
      </c>
      <c r="U49" s="506"/>
      <c r="V49" s="505">
        <v>0</v>
      </c>
      <c r="W49" s="506"/>
      <c r="X49" s="519">
        <v>0</v>
      </c>
      <c r="Y49" s="520"/>
      <c r="Z49" s="505">
        <v>0</v>
      </c>
      <c r="AA49" s="506"/>
      <c r="AB49" s="505">
        <v>0</v>
      </c>
      <c r="AC49" s="506"/>
      <c r="AD49" s="349"/>
    </row>
    <row r="50" spans="1:30" ht="23.1" customHeight="1">
      <c r="A50" s="143" t="s">
        <v>184</v>
      </c>
      <c r="B50" s="325">
        <v>34600</v>
      </c>
      <c r="C50" s="322" t="s">
        <v>167</v>
      </c>
      <c r="D50" s="327">
        <f>SUM(F50,H50,J50,L50,N50,P50,R50,T50,V50,X50,Z50,AB50)</f>
        <v>1</v>
      </c>
      <c r="E50" s="328">
        <f>SUM(Y50,W50,U50,S50,Q50,O50,M50,K50,I50,G50,AA50,AC50)</f>
        <v>21</v>
      </c>
      <c r="F50" s="327">
        <v>0</v>
      </c>
      <c r="G50" s="328">
        <v>0</v>
      </c>
      <c r="H50" s="327">
        <v>0</v>
      </c>
      <c r="I50" s="328">
        <v>0</v>
      </c>
      <c r="J50" s="327">
        <v>0</v>
      </c>
      <c r="K50" s="328">
        <v>0</v>
      </c>
      <c r="L50" s="327">
        <v>0</v>
      </c>
      <c r="M50" s="328">
        <v>0</v>
      </c>
      <c r="N50" s="327">
        <v>0</v>
      </c>
      <c r="O50" s="328">
        <v>0</v>
      </c>
      <c r="P50" s="327">
        <v>0</v>
      </c>
      <c r="Q50" s="328">
        <v>0</v>
      </c>
      <c r="R50" s="327">
        <v>0</v>
      </c>
      <c r="S50" s="328">
        <v>0</v>
      </c>
      <c r="T50" s="327">
        <v>0</v>
      </c>
      <c r="U50" s="328">
        <v>0</v>
      </c>
      <c r="V50" s="327">
        <v>0</v>
      </c>
      <c r="W50" s="328">
        <v>0</v>
      </c>
      <c r="X50" s="329">
        <v>1</v>
      </c>
      <c r="Y50" s="330">
        <v>21</v>
      </c>
      <c r="Z50" s="327">
        <v>0</v>
      </c>
      <c r="AA50" s="328">
        <v>0</v>
      </c>
      <c r="AB50" s="327">
        <v>0</v>
      </c>
      <c r="AC50" s="328">
        <v>0</v>
      </c>
      <c r="AD50" s="349"/>
    </row>
    <row r="51" spans="1:30" ht="23.1" customHeight="1">
      <c r="A51" s="143" t="s">
        <v>185</v>
      </c>
      <c r="B51" s="325">
        <v>64000</v>
      </c>
      <c r="C51" s="334" t="s">
        <v>169</v>
      </c>
      <c r="D51" s="327">
        <f>SUM(F51,H51,J51,L51,N51,P51,R51,T51,V51,X51,Z51,AB51)</f>
        <v>2</v>
      </c>
      <c r="E51" s="328">
        <f>SUM(Y51,W51,U51,S51,Q51,O51,M51,K51,I51,G51,AA51,AC51)</f>
        <v>41</v>
      </c>
      <c r="F51" s="327">
        <v>0</v>
      </c>
      <c r="G51" s="328">
        <v>0</v>
      </c>
      <c r="H51" s="327">
        <v>0</v>
      </c>
      <c r="I51" s="328">
        <v>0</v>
      </c>
      <c r="J51" s="327">
        <v>0</v>
      </c>
      <c r="K51" s="328">
        <v>0</v>
      </c>
      <c r="L51" s="327">
        <v>1</v>
      </c>
      <c r="M51" s="328">
        <v>21</v>
      </c>
      <c r="N51" s="327">
        <v>0</v>
      </c>
      <c r="O51" s="328">
        <v>0</v>
      </c>
      <c r="P51" s="327">
        <v>1</v>
      </c>
      <c r="Q51" s="328">
        <v>20</v>
      </c>
      <c r="R51" s="327">
        <v>0</v>
      </c>
      <c r="S51" s="328">
        <v>0</v>
      </c>
      <c r="T51" s="327">
        <v>0</v>
      </c>
      <c r="U51" s="328">
        <v>0</v>
      </c>
      <c r="V51" s="327">
        <v>0</v>
      </c>
      <c r="W51" s="328">
        <v>0</v>
      </c>
      <c r="X51" s="329">
        <v>0</v>
      </c>
      <c r="Y51" s="330">
        <v>0</v>
      </c>
      <c r="Z51" s="327">
        <v>0</v>
      </c>
      <c r="AA51" s="328">
        <v>0</v>
      </c>
      <c r="AB51" s="327">
        <v>0</v>
      </c>
      <c r="AC51" s="328">
        <v>0</v>
      </c>
      <c r="AD51" s="349"/>
    </row>
    <row r="52" spans="1:30" ht="23.1" customHeight="1">
      <c r="A52" s="143" t="s">
        <v>186</v>
      </c>
      <c r="B52" s="347"/>
      <c r="C52" s="348" t="s">
        <v>42</v>
      </c>
      <c r="D52" s="505">
        <f t="shared" ref="D52" si="16">SUM(F52:AC52)</f>
        <v>102</v>
      </c>
      <c r="E52" s="506"/>
      <c r="F52" s="507">
        <v>2</v>
      </c>
      <c r="G52" s="508"/>
      <c r="H52" s="507">
        <v>18</v>
      </c>
      <c r="I52" s="508"/>
      <c r="J52" s="507">
        <v>10</v>
      </c>
      <c r="K52" s="508"/>
      <c r="L52" s="507">
        <v>10</v>
      </c>
      <c r="M52" s="508"/>
      <c r="N52" s="507">
        <v>8</v>
      </c>
      <c r="O52" s="508"/>
      <c r="P52" s="507">
        <v>9</v>
      </c>
      <c r="Q52" s="508"/>
      <c r="R52" s="507">
        <v>20</v>
      </c>
      <c r="S52" s="508"/>
      <c r="T52" s="507">
        <v>8</v>
      </c>
      <c r="U52" s="508"/>
      <c r="V52" s="507">
        <v>1</v>
      </c>
      <c r="W52" s="508"/>
      <c r="X52" s="528">
        <v>3</v>
      </c>
      <c r="Y52" s="529"/>
      <c r="Z52" s="507">
        <v>3</v>
      </c>
      <c r="AA52" s="508"/>
      <c r="AB52" s="507">
        <v>10</v>
      </c>
      <c r="AC52" s="508"/>
      <c r="AD52" s="349"/>
    </row>
    <row r="53" spans="1:30" ht="23.1" customHeight="1">
      <c r="A53" s="143" t="s">
        <v>187</v>
      </c>
      <c r="B53" s="325">
        <v>148400</v>
      </c>
      <c r="C53" s="322" t="s">
        <v>17</v>
      </c>
      <c r="D53" s="505">
        <f t="shared" ref="D53" si="17">SUM(F53:AC53)</f>
        <v>1</v>
      </c>
      <c r="E53" s="506"/>
      <c r="F53" s="507">
        <v>1</v>
      </c>
      <c r="G53" s="508"/>
      <c r="H53" s="507">
        <v>0</v>
      </c>
      <c r="I53" s="508"/>
      <c r="J53" s="507">
        <v>0</v>
      </c>
      <c r="K53" s="508"/>
      <c r="L53" s="507">
        <v>0</v>
      </c>
      <c r="M53" s="508"/>
      <c r="N53" s="507">
        <v>0</v>
      </c>
      <c r="O53" s="508"/>
      <c r="P53" s="507">
        <v>0</v>
      </c>
      <c r="Q53" s="508"/>
      <c r="R53" s="507">
        <v>0</v>
      </c>
      <c r="S53" s="508"/>
      <c r="T53" s="507">
        <v>0</v>
      </c>
      <c r="U53" s="508"/>
      <c r="V53" s="507">
        <v>0</v>
      </c>
      <c r="W53" s="508"/>
      <c r="X53" s="528">
        <v>0</v>
      </c>
      <c r="Y53" s="529"/>
      <c r="Z53" s="507">
        <v>0</v>
      </c>
      <c r="AA53" s="508"/>
      <c r="AB53" s="507">
        <v>0</v>
      </c>
      <c r="AC53" s="508"/>
      <c r="AD53" s="321"/>
    </row>
    <row r="54" spans="1:30" ht="23.1" customHeight="1">
      <c r="A54" s="143" t="s">
        <v>188</v>
      </c>
      <c r="B54" s="331"/>
      <c r="C54" s="332"/>
      <c r="D54" s="503"/>
      <c r="E54" s="504"/>
      <c r="F54" s="503"/>
      <c r="G54" s="504"/>
      <c r="H54" s="503"/>
      <c r="I54" s="504"/>
      <c r="J54" s="503"/>
      <c r="K54" s="504"/>
      <c r="L54" s="503"/>
      <c r="M54" s="504"/>
      <c r="N54" s="503"/>
      <c r="O54" s="504"/>
      <c r="P54" s="503"/>
      <c r="Q54" s="504"/>
      <c r="R54" s="503"/>
      <c r="S54" s="504"/>
      <c r="T54" s="503"/>
      <c r="U54" s="504"/>
      <c r="V54" s="503"/>
      <c r="W54" s="504"/>
      <c r="X54" s="515"/>
      <c r="Y54" s="516"/>
      <c r="Z54" s="515"/>
      <c r="AA54" s="516"/>
      <c r="AB54" s="503"/>
      <c r="AC54" s="504"/>
      <c r="AD54" s="318"/>
    </row>
    <row r="55" spans="1:30" ht="23.1" customHeight="1">
      <c r="A55" s="141" t="s">
        <v>142</v>
      </c>
      <c r="B55" s="319"/>
      <c r="C55" s="322"/>
      <c r="D55" s="505"/>
      <c r="E55" s="506"/>
      <c r="F55" s="505"/>
      <c r="G55" s="506"/>
      <c r="H55" s="505"/>
      <c r="I55" s="506"/>
      <c r="J55" s="505"/>
      <c r="K55" s="506"/>
      <c r="L55" s="505"/>
      <c r="M55" s="506"/>
      <c r="N55" s="505"/>
      <c r="O55" s="506"/>
      <c r="P55" s="505"/>
      <c r="Q55" s="506"/>
      <c r="R55" s="505"/>
      <c r="S55" s="506"/>
      <c r="T55" s="505"/>
      <c r="U55" s="506"/>
      <c r="V55" s="505"/>
      <c r="W55" s="506"/>
      <c r="X55" s="519"/>
      <c r="Y55" s="520"/>
      <c r="Z55" s="519"/>
      <c r="AA55" s="520"/>
      <c r="AB55" s="505"/>
      <c r="AC55" s="506"/>
      <c r="AD55" s="321"/>
    </row>
    <row r="56" spans="1:30" ht="23.1" customHeight="1">
      <c r="A56" s="184" t="s">
        <v>52</v>
      </c>
      <c r="B56" s="358"/>
      <c r="C56" s="359"/>
      <c r="D56" s="503"/>
      <c r="E56" s="504"/>
      <c r="F56" s="503"/>
      <c r="G56" s="504"/>
      <c r="H56" s="503"/>
      <c r="I56" s="504"/>
      <c r="J56" s="503"/>
      <c r="K56" s="504"/>
      <c r="L56" s="503"/>
      <c r="M56" s="504"/>
      <c r="N56" s="503"/>
      <c r="O56" s="504"/>
      <c r="P56" s="503"/>
      <c r="Q56" s="504"/>
      <c r="R56" s="503"/>
      <c r="S56" s="504"/>
      <c r="T56" s="503"/>
      <c r="U56" s="504"/>
      <c r="V56" s="503"/>
      <c r="W56" s="504"/>
      <c r="X56" s="515"/>
      <c r="Y56" s="516"/>
      <c r="Z56" s="515"/>
      <c r="AA56" s="516"/>
      <c r="AB56" s="503"/>
      <c r="AC56" s="504"/>
      <c r="AD56" s="318"/>
    </row>
    <row r="57" spans="1:30" ht="23.1" customHeight="1">
      <c r="A57" s="143" t="s">
        <v>190</v>
      </c>
      <c r="B57" s="312"/>
      <c r="C57" s="324"/>
      <c r="D57" s="503"/>
      <c r="E57" s="504"/>
      <c r="F57" s="503"/>
      <c r="G57" s="504"/>
      <c r="H57" s="503"/>
      <c r="I57" s="504"/>
      <c r="J57" s="503"/>
      <c r="K57" s="504"/>
      <c r="L57" s="503"/>
      <c r="M57" s="504"/>
      <c r="N57" s="503"/>
      <c r="O57" s="504"/>
      <c r="P57" s="503"/>
      <c r="Q57" s="504"/>
      <c r="R57" s="503"/>
      <c r="S57" s="504"/>
      <c r="T57" s="503"/>
      <c r="U57" s="504"/>
      <c r="V57" s="503"/>
      <c r="W57" s="504"/>
      <c r="X57" s="515"/>
      <c r="Y57" s="516"/>
      <c r="Z57" s="515"/>
      <c r="AA57" s="516"/>
      <c r="AB57" s="503"/>
      <c r="AC57" s="504"/>
      <c r="AD57" s="318"/>
    </row>
    <row r="58" spans="1:30" ht="23.1" customHeight="1">
      <c r="A58" s="143" t="s">
        <v>191</v>
      </c>
      <c r="B58" s="347"/>
      <c r="C58" s="348" t="s">
        <v>42</v>
      </c>
      <c r="D58" s="505">
        <f t="shared" ref="D58" si="18">SUM(F58:AC58)</f>
        <v>123</v>
      </c>
      <c r="E58" s="506"/>
      <c r="F58" s="507"/>
      <c r="G58" s="508"/>
      <c r="H58" s="507">
        <v>0</v>
      </c>
      <c r="I58" s="508"/>
      <c r="J58" s="507">
        <v>0</v>
      </c>
      <c r="K58" s="508"/>
      <c r="L58" s="507">
        <v>0</v>
      </c>
      <c r="M58" s="508"/>
      <c r="N58" s="507">
        <v>0</v>
      </c>
      <c r="O58" s="508"/>
      <c r="P58" s="507">
        <v>123</v>
      </c>
      <c r="Q58" s="508"/>
      <c r="R58" s="507">
        <v>0</v>
      </c>
      <c r="S58" s="508"/>
      <c r="T58" s="507">
        <v>0</v>
      </c>
      <c r="U58" s="508"/>
      <c r="V58" s="507">
        <v>0</v>
      </c>
      <c r="W58" s="508"/>
      <c r="X58" s="528">
        <v>0</v>
      </c>
      <c r="Y58" s="529"/>
      <c r="Z58" s="507">
        <v>0</v>
      </c>
      <c r="AA58" s="508"/>
      <c r="AB58" s="507">
        <v>0</v>
      </c>
      <c r="AC58" s="508"/>
      <c r="AD58" s="349"/>
    </row>
    <row r="59" spans="1:30" ht="23.1" customHeight="1">
      <c r="A59" s="187" t="s">
        <v>192</v>
      </c>
      <c r="B59" s="360"/>
      <c r="C59" s="361"/>
      <c r="D59" s="503"/>
      <c r="E59" s="504"/>
      <c r="F59" s="503"/>
      <c r="G59" s="504"/>
      <c r="H59" s="503"/>
      <c r="I59" s="504"/>
      <c r="J59" s="503"/>
      <c r="K59" s="504"/>
      <c r="L59" s="503"/>
      <c r="M59" s="504"/>
      <c r="N59" s="503"/>
      <c r="O59" s="504"/>
      <c r="P59" s="503"/>
      <c r="Q59" s="504"/>
      <c r="R59" s="503"/>
      <c r="S59" s="504"/>
      <c r="T59" s="503"/>
      <c r="U59" s="504"/>
      <c r="V59" s="503"/>
      <c r="W59" s="504"/>
      <c r="X59" s="515"/>
      <c r="Y59" s="516"/>
      <c r="Z59" s="503"/>
      <c r="AA59" s="504"/>
      <c r="AB59" s="503"/>
      <c r="AC59" s="504"/>
      <c r="AD59" s="318"/>
    </row>
    <row r="60" spans="1:30" s="9" customFormat="1" ht="23.1" customHeight="1">
      <c r="A60" s="135" t="s">
        <v>22</v>
      </c>
      <c r="B60" s="312">
        <v>1164330</v>
      </c>
      <c r="C60" s="313"/>
      <c r="D60" s="314"/>
      <c r="E60" s="315"/>
      <c r="F60" s="314"/>
      <c r="G60" s="315"/>
      <c r="H60" s="314"/>
      <c r="I60" s="315"/>
      <c r="J60" s="314"/>
      <c r="K60" s="315"/>
      <c r="L60" s="314"/>
      <c r="M60" s="315"/>
      <c r="N60" s="314"/>
      <c r="O60" s="315"/>
      <c r="P60" s="314"/>
      <c r="Q60" s="315"/>
      <c r="R60" s="314"/>
      <c r="S60" s="315"/>
      <c r="T60" s="314"/>
      <c r="U60" s="315"/>
      <c r="V60" s="314"/>
      <c r="W60" s="315"/>
      <c r="X60" s="316"/>
      <c r="Y60" s="317"/>
      <c r="Z60" s="314"/>
      <c r="AA60" s="315"/>
      <c r="AB60" s="314"/>
      <c r="AC60" s="315"/>
      <c r="AD60" s="318"/>
    </row>
    <row r="61" spans="1:30" ht="23.1" customHeight="1">
      <c r="A61" s="141" t="s">
        <v>143</v>
      </c>
      <c r="B61" s="319">
        <v>871430</v>
      </c>
      <c r="C61" s="320"/>
      <c r="D61" s="505"/>
      <c r="E61" s="506"/>
      <c r="F61" s="505"/>
      <c r="G61" s="506"/>
      <c r="H61" s="505"/>
      <c r="I61" s="506"/>
      <c r="J61" s="505"/>
      <c r="K61" s="506"/>
      <c r="L61" s="505"/>
      <c r="M61" s="506"/>
      <c r="N61" s="505"/>
      <c r="O61" s="506"/>
      <c r="P61" s="505"/>
      <c r="Q61" s="506"/>
      <c r="R61" s="505"/>
      <c r="S61" s="506"/>
      <c r="T61" s="505"/>
      <c r="U61" s="506"/>
      <c r="V61" s="505"/>
      <c r="W61" s="506"/>
      <c r="X61" s="519"/>
      <c r="Y61" s="520"/>
      <c r="Z61" s="505"/>
      <c r="AA61" s="506"/>
      <c r="AB61" s="505"/>
      <c r="AC61" s="506"/>
      <c r="AD61" s="321"/>
    </row>
    <row r="62" spans="1:30" ht="23.1" customHeight="1">
      <c r="A62" s="141" t="s">
        <v>144</v>
      </c>
      <c r="B62" s="319">
        <v>149980</v>
      </c>
      <c r="C62" s="322"/>
      <c r="D62" s="505"/>
      <c r="E62" s="506"/>
      <c r="F62" s="505"/>
      <c r="G62" s="506"/>
      <c r="H62" s="505"/>
      <c r="I62" s="506"/>
      <c r="J62" s="505"/>
      <c r="K62" s="506"/>
      <c r="L62" s="505"/>
      <c r="M62" s="506"/>
      <c r="N62" s="505"/>
      <c r="O62" s="506"/>
      <c r="P62" s="505"/>
      <c r="Q62" s="506"/>
      <c r="R62" s="505"/>
      <c r="S62" s="506"/>
      <c r="T62" s="505"/>
      <c r="U62" s="506"/>
      <c r="V62" s="505"/>
      <c r="W62" s="506"/>
      <c r="X62" s="519"/>
      <c r="Y62" s="520"/>
      <c r="Z62" s="505"/>
      <c r="AA62" s="506"/>
      <c r="AB62" s="505"/>
      <c r="AC62" s="506"/>
      <c r="AD62" s="321"/>
    </row>
    <row r="63" spans="1:30" ht="23.1" customHeight="1">
      <c r="A63" s="143" t="s">
        <v>145</v>
      </c>
      <c r="B63" s="325"/>
      <c r="C63" s="322"/>
      <c r="D63" s="505"/>
      <c r="E63" s="506"/>
      <c r="F63" s="505"/>
      <c r="G63" s="506"/>
      <c r="H63" s="505"/>
      <c r="I63" s="506"/>
      <c r="J63" s="505"/>
      <c r="K63" s="506"/>
      <c r="L63" s="505"/>
      <c r="M63" s="506"/>
      <c r="N63" s="505"/>
      <c r="O63" s="506"/>
      <c r="P63" s="505"/>
      <c r="Q63" s="506"/>
      <c r="R63" s="505"/>
      <c r="S63" s="506"/>
      <c r="T63" s="505"/>
      <c r="U63" s="506"/>
      <c r="V63" s="505"/>
      <c r="W63" s="506"/>
      <c r="X63" s="519"/>
      <c r="Y63" s="520"/>
      <c r="Z63" s="505"/>
      <c r="AA63" s="506"/>
      <c r="AB63" s="505"/>
      <c r="AC63" s="506"/>
      <c r="AD63" s="321"/>
    </row>
    <row r="64" spans="1:30" ht="23.1" customHeight="1">
      <c r="A64" s="184" t="s">
        <v>52</v>
      </c>
      <c r="B64" s="358"/>
      <c r="C64" s="359"/>
      <c r="D64" s="503"/>
      <c r="E64" s="504"/>
      <c r="F64" s="503"/>
      <c r="G64" s="504"/>
      <c r="H64" s="503"/>
      <c r="I64" s="504"/>
      <c r="J64" s="503"/>
      <c r="K64" s="504"/>
      <c r="L64" s="503"/>
      <c r="M64" s="504"/>
      <c r="N64" s="503"/>
      <c r="O64" s="504"/>
      <c r="P64" s="503"/>
      <c r="Q64" s="504"/>
      <c r="R64" s="503"/>
      <c r="S64" s="504"/>
      <c r="T64" s="503"/>
      <c r="U64" s="504"/>
      <c r="V64" s="503"/>
      <c r="W64" s="504"/>
      <c r="X64" s="515"/>
      <c r="Y64" s="516"/>
      <c r="Z64" s="503"/>
      <c r="AA64" s="504"/>
      <c r="AB64" s="503"/>
      <c r="AC64" s="504"/>
      <c r="AD64" s="318"/>
    </row>
    <row r="65" spans="1:30" ht="23.1" customHeight="1">
      <c r="A65" s="143" t="s">
        <v>193</v>
      </c>
      <c r="B65" s="325">
        <v>7700</v>
      </c>
      <c r="C65" s="322" t="s">
        <v>168</v>
      </c>
      <c r="D65" s="505">
        <f t="shared" ref="D65" si="19">SUM(F65:AC65)</f>
        <v>17</v>
      </c>
      <c r="E65" s="506"/>
      <c r="F65" s="505">
        <v>0</v>
      </c>
      <c r="G65" s="506"/>
      <c r="H65" s="505">
        <v>0</v>
      </c>
      <c r="I65" s="506"/>
      <c r="J65" s="505">
        <v>12</v>
      </c>
      <c r="K65" s="506"/>
      <c r="L65" s="505">
        <v>2</v>
      </c>
      <c r="M65" s="506"/>
      <c r="N65" s="505">
        <v>2</v>
      </c>
      <c r="O65" s="506"/>
      <c r="P65" s="505">
        <v>0</v>
      </c>
      <c r="Q65" s="506"/>
      <c r="R65" s="505">
        <v>0</v>
      </c>
      <c r="S65" s="506"/>
      <c r="T65" s="505">
        <v>0</v>
      </c>
      <c r="U65" s="506"/>
      <c r="V65" s="505">
        <v>0</v>
      </c>
      <c r="W65" s="506"/>
      <c r="X65" s="519">
        <v>0</v>
      </c>
      <c r="Y65" s="520"/>
      <c r="Z65" s="505">
        <v>0</v>
      </c>
      <c r="AA65" s="506"/>
      <c r="AB65" s="505">
        <v>1</v>
      </c>
      <c r="AC65" s="506"/>
      <c r="AD65" s="321"/>
    </row>
    <row r="66" spans="1:30" ht="23.1" customHeight="1">
      <c r="A66" s="143" t="s">
        <v>194</v>
      </c>
      <c r="B66" s="325">
        <v>95280</v>
      </c>
      <c r="C66" s="322" t="s">
        <v>17</v>
      </c>
      <c r="D66" s="505">
        <f t="shared" ref="D66" si="20">SUM(F66:AC66)</f>
        <v>1</v>
      </c>
      <c r="E66" s="506"/>
      <c r="F66" s="505">
        <v>1</v>
      </c>
      <c r="G66" s="506"/>
      <c r="H66" s="505">
        <v>0</v>
      </c>
      <c r="I66" s="506"/>
      <c r="J66" s="505">
        <v>0</v>
      </c>
      <c r="K66" s="506"/>
      <c r="L66" s="505">
        <v>0</v>
      </c>
      <c r="M66" s="506"/>
      <c r="N66" s="505">
        <v>0</v>
      </c>
      <c r="O66" s="506"/>
      <c r="P66" s="505">
        <v>0</v>
      </c>
      <c r="Q66" s="506"/>
      <c r="R66" s="505">
        <v>0</v>
      </c>
      <c r="S66" s="506"/>
      <c r="T66" s="505">
        <v>0</v>
      </c>
      <c r="U66" s="506"/>
      <c r="V66" s="505">
        <v>0</v>
      </c>
      <c r="W66" s="506"/>
      <c r="X66" s="519">
        <v>0</v>
      </c>
      <c r="Y66" s="520"/>
      <c r="Z66" s="505">
        <v>0</v>
      </c>
      <c r="AA66" s="506"/>
      <c r="AB66" s="505">
        <v>0</v>
      </c>
      <c r="AC66" s="506"/>
      <c r="AD66" s="321"/>
    </row>
    <row r="67" spans="1:30" ht="23.1" customHeight="1">
      <c r="A67" s="143" t="s">
        <v>220</v>
      </c>
      <c r="B67" s="360"/>
      <c r="C67" s="362"/>
      <c r="D67" s="503"/>
      <c r="E67" s="504"/>
      <c r="F67" s="503"/>
      <c r="G67" s="504"/>
      <c r="H67" s="503"/>
      <c r="I67" s="504"/>
      <c r="J67" s="503"/>
      <c r="K67" s="504"/>
      <c r="L67" s="503"/>
      <c r="M67" s="504"/>
      <c r="N67" s="503"/>
      <c r="O67" s="504"/>
      <c r="P67" s="503"/>
      <c r="Q67" s="504"/>
      <c r="R67" s="503"/>
      <c r="S67" s="504"/>
      <c r="T67" s="503"/>
      <c r="U67" s="504"/>
      <c r="V67" s="503"/>
      <c r="W67" s="504"/>
      <c r="X67" s="515"/>
      <c r="Y67" s="516"/>
      <c r="Z67" s="503"/>
      <c r="AA67" s="504"/>
      <c r="AB67" s="503"/>
      <c r="AC67" s="504"/>
      <c r="AD67" s="318"/>
    </row>
    <row r="68" spans="1:30" ht="23.1" customHeight="1">
      <c r="A68" s="143" t="s">
        <v>195</v>
      </c>
      <c r="B68" s="363">
        <v>47000</v>
      </c>
      <c r="C68" s="364" t="s">
        <v>169</v>
      </c>
      <c r="D68" s="327">
        <f>SUM(F68,H68,J68,L68,N68,P68,R68,T68,V68,X68,Z68,AB68)</f>
        <v>2</v>
      </c>
      <c r="E68" s="328">
        <f>SUM(Y68,W68,U68,S68,Q68,O68,M68,K68,I68,G68,AA68,AC68)</f>
        <v>44</v>
      </c>
      <c r="F68" s="505">
        <v>0</v>
      </c>
      <c r="G68" s="506"/>
      <c r="H68" s="505">
        <v>0</v>
      </c>
      <c r="I68" s="506"/>
      <c r="J68" s="505">
        <v>0</v>
      </c>
      <c r="K68" s="506"/>
      <c r="L68" s="505">
        <v>0</v>
      </c>
      <c r="M68" s="506"/>
      <c r="N68" s="505">
        <v>0</v>
      </c>
      <c r="O68" s="506"/>
      <c r="P68" s="505">
        <v>0</v>
      </c>
      <c r="Q68" s="506"/>
      <c r="R68" s="327">
        <v>1</v>
      </c>
      <c r="S68" s="328">
        <v>23</v>
      </c>
      <c r="T68" s="327">
        <v>0</v>
      </c>
      <c r="U68" s="328">
        <v>0</v>
      </c>
      <c r="V68" s="327">
        <v>1</v>
      </c>
      <c r="W68" s="328">
        <v>21</v>
      </c>
      <c r="X68" s="329">
        <v>0</v>
      </c>
      <c r="Y68" s="330">
        <v>0</v>
      </c>
      <c r="Z68" s="327">
        <v>0</v>
      </c>
      <c r="AA68" s="328">
        <v>0</v>
      </c>
      <c r="AB68" s="327">
        <v>0</v>
      </c>
      <c r="AC68" s="328">
        <v>0</v>
      </c>
      <c r="AD68" s="321"/>
    </row>
    <row r="69" spans="1:30" ht="23.1" customHeight="1">
      <c r="A69" s="192" t="s">
        <v>146</v>
      </c>
      <c r="B69" s="365"/>
      <c r="C69" s="334"/>
      <c r="D69" s="505"/>
      <c r="E69" s="506"/>
      <c r="F69" s="505"/>
      <c r="G69" s="506"/>
      <c r="H69" s="505"/>
      <c r="I69" s="506"/>
      <c r="J69" s="505"/>
      <c r="K69" s="506"/>
      <c r="L69" s="505"/>
      <c r="M69" s="506"/>
      <c r="N69" s="505"/>
      <c r="O69" s="506"/>
      <c r="P69" s="505"/>
      <c r="Q69" s="506"/>
      <c r="R69" s="505"/>
      <c r="S69" s="506"/>
      <c r="T69" s="505"/>
      <c r="U69" s="506"/>
      <c r="V69" s="505"/>
      <c r="W69" s="506"/>
      <c r="X69" s="519"/>
      <c r="Y69" s="520"/>
      <c r="Z69" s="505"/>
      <c r="AA69" s="506"/>
      <c r="AB69" s="505"/>
      <c r="AC69" s="506"/>
      <c r="AD69" s="321"/>
    </row>
    <row r="70" spans="1:30" ht="23.1" customHeight="1">
      <c r="A70" s="194" t="s">
        <v>52</v>
      </c>
      <c r="B70" s="366"/>
      <c r="C70" s="367"/>
      <c r="D70" s="335"/>
      <c r="E70" s="336"/>
      <c r="F70" s="503"/>
      <c r="G70" s="504"/>
      <c r="H70" s="503"/>
      <c r="I70" s="504"/>
      <c r="J70" s="503"/>
      <c r="K70" s="504"/>
      <c r="L70" s="503"/>
      <c r="M70" s="504"/>
      <c r="N70" s="503"/>
      <c r="O70" s="504"/>
      <c r="P70" s="503"/>
      <c r="Q70" s="504"/>
      <c r="R70" s="503"/>
      <c r="S70" s="504"/>
      <c r="T70" s="503"/>
      <c r="U70" s="504"/>
      <c r="V70" s="503"/>
      <c r="W70" s="504"/>
      <c r="X70" s="515"/>
      <c r="Y70" s="516"/>
      <c r="Z70" s="503"/>
      <c r="AA70" s="504"/>
      <c r="AB70" s="503"/>
      <c r="AC70" s="504"/>
      <c r="AD70" s="318"/>
    </row>
    <row r="71" spans="1:30" ht="23.1" customHeight="1">
      <c r="A71" s="169" t="s">
        <v>196</v>
      </c>
      <c r="B71" s="331"/>
      <c r="C71" s="368"/>
      <c r="D71" s="503"/>
      <c r="E71" s="504"/>
      <c r="F71" s="503"/>
      <c r="G71" s="504"/>
      <c r="H71" s="503"/>
      <c r="I71" s="504"/>
      <c r="J71" s="503"/>
      <c r="K71" s="504"/>
      <c r="L71" s="503"/>
      <c r="M71" s="504"/>
      <c r="N71" s="503"/>
      <c r="O71" s="504"/>
      <c r="P71" s="503"/>
      <c r="Q71" s="504"/>
      <c r="R71" s="503"/>
      <c r="S71" s="504"/>
      <c r="T71" s="503"/>
      <c r="U71" s="504"/>
      <c r="V71" s="503"/>
      <c r="W71" s="504"/>
      <c r="X71" s="515"/>
      <c r="Y71" s="516"/>
      <c r="Z71" s="503"/>
      <c r="AA71" s="504"/>
      <c r="AB71" s="503"/>
      <c r="AC71" s="504"/>
      <c r="AD71" s="318"/>
    </row>
    <row r="72" spans="1:30" ht="23.1" customHeight="1">
      <c r="A72" s="169" t="s">
        <v>197</v>
      </c>
      <c r="B72" s="331"/>
      <c r="C72" s="368"/>
      <c r="D72" s="503"/>
      <c r="E72" s="504"/>
      <c r="F72" s="503"/>
      <c r="G72" s="504"/>
      <c r="H72" s="503"/>
      <c r="I72" s="504"/>
      <c r="J72" s="503"/>
      <c r="K72" s="504"/>
      <c r="L72" s="503"/>
      <c r="M72" s="504"/>
      <c r="N72" s="503"/>
      <c r="O72" s="504"/>
      <c r="P72" s="503"/>
      <c r="Q72" s="504"/>
      <c r="R72" s="503"/>
      <c r="S72" s="504"/>
      <c r="T72" s="503"/>
      <c r="U72" s="504"/>
      <c r="V72" s="503"/>
      <c r="W72" s="504"/>
      <c r="X72" s="515"/>
      <c r="Y72" s="516"/>
      <c r="Z72" s="503"/>
      <c r="AA72" s="504"/>
      <c r="AB72" s="503"/>
      <c r="AC72" s="504"/>
      <c r="AD72" s="318"/>
    </row>
    <row r="73" spans="1:30" s="8" customFormat="1" ht="23.1" customHeight="1">
      <c r="A73" s="229" t="s">
        <v>198</v>
      </c>
      <c r="B73" s="369"/>
      <c r="C73" s="370" t="s">
        <v>125</v>
      </c>
      <c r="D73" s="510">
        <f t="shared" ref="D73" si="21">SUM(F73:AC73)</f>
        <v>42</v>
      </c>
      <c r="E73" s="511"/>
      <c r="F73" s="510">
        <v>2</v>
      </c>
      <c r="G73" s="511"/>
      <c r="H73" s="510">
        <v>1</v>
      </c>
      <c r="I73" s="511"/>
      <c r="J73" s="510">
        <v>5</v>
      </c>
      <c r="K73" s="511"/>
      <c r="L73" s="510">
        <v>5</v>
      </c>
      <c r="M73" s="511"/>
      <c r="N73" s="510">
        <v>1</v>
      </c>
      <c r="O73" s="511"/>
      <c r="P73" s="510">
        <v>4</v>
      </c>
      <c r="Q73" s="511"/>
      <c r="R73" s="510">
        <v>2</v>
      </c>
      <c r="S73" s="511"/>
      <c r="T73" s="510">
        <v>7</v>
      </c>
      <c r="U73" s="511"/>
      <c r="V73" s="510">
        <v>4</v>
      </c>
      <c r="W73" s="511"/>
      <c r="X73" s="533">
        <v>2</v>
      </c>
      <c r="Y73" s="534"/>
      <c r="Z73" s="510">
        <v>4</v>
      </c>
      <c r="AA73" s="511"/>
      <c r="AB73" s="510">
        <v>5</v>
      </c>
      <c r="AC73" s="511"/>
      <c r="AD73" s="371"/>
    </row>
    <row r="74" spans="1:30" ht="23.1" customHeight="1">
      <c r="A74" s="225" t="s">
        <v>199</v>
      </c>
      <c r="B74" s="372"/>
      <c r="C74" s="373"/>
      <c r="D74" s="521"/>
      <c r="E74" s="522"/>
      <c r="F74" s="521"/>
      <c r="G74" s="522"/>
      <c r="H74" s="521"/>
      <c r="I74" s="522"/>
      <c r="J74" s="521"/>
      <c r="K74" s="522"/>
      <c r="L74" s="521"/>
      <c r="M74" s="522"/>
      <c r="N74" s="521"/>
      <c r="O74" s="522"/>
      <c r="P74" s="521"/>
      <c r="Q74" s="522"/>
      <c r="R74" s="521"/>
      <c r="S74" s="522"/>
      <c r="T74" s="521"/>
      <c r="U74" s="522"/>
      <c r="V74" s="521"/>
      <c r="W74" s="522"/>
      <c r="X74" s="535"/>
      <c r="Y74" s="536"/>
      <c r="Z74" s="521"/>
      <c r="AA74" s="522"/>
      <c r="AB74" s="512"/>
      <c r="AC74" s="513"/>
      <c r="AD74" s="374"/>
    </row>
    <row r="75" spans="1:30" ht="23.1" customHeight="1">
      <c r="A75" s="169" t="s">
        <v>202</v>
      </c>
      <c r="B75" s="360"/>
      <c r="C75" s="367"/>
      <c r="D75" s="503"/>
      <c r="E75" s="504"/>
      <c r="F75" s="503"/>
      <c r="G75" s="504"/>
      <c r="H75" s="503"/>
      <c r="I75" s="504"/>
      <c r="J75" s="503"/>
      <c r="K75" s="504"/>
      <c r="L75" s="503"/>
      <c r="M75" s="504"/>
      <c r="N75" s="503"/>
      <c r="O75" s="504"/>
      <c r="P75" s="503"/>
      <c r="Q75" s="504"/>
      <c r="R75" s="503"/>
      <c r="S75" s="504"/>
      <c r="T75" s="503"/>
      <c r="U75" s="504"/>
      <c r="V75" s="503"/>
      <c r="W75" s="504"/>
      <c r="X75" s="515"/>
      <c r="Y75" s="516"/>
      <c r="Z75" s="503"/>
      <c r="AA75" s="504"/>
      <c r="AB75" s="503"/>
      <c r="AC75" s="504"/>
      <c r="AD75" s="318"/>
    </row>
    <row r="76" spans="1:30" ht="21.95" customHeight="1">
      <c r="A76" s="169" t="s">
        <v>200</v>
      </c>
      <c r="B76" s="331"/>
      <c r="C76" s="368"/>
      <c r="D76" s="503"/>
      <c r="E76" s="504"/>
      <c r="F76" s="503"/>
      <c r="G76" s="504"/>
      <c r="H76" s="503"/>
      <c r="I76" s="504"/>
      <c r="J76" s="503"/>
      <c r="K76" s="504"/>
      <c r="L76" s="503"/>
      <c r="M76" s="504"/>
      <c r="N76" s="503"/>
      <c r="O76" s="504"/>
      <c r="P76" s="503"/>
      <c r="Q76" s="504"/>
      <c r="R76" s="503"/>
      <c r="S76" s="504"/>
      <c r="T76" s="503"/>
      <c r="U76" s="504"/>
      <c r="V76" s="503"/>
      <c r="W76" s="504"/>
      <c r="X76" s="515"/>
      <c r="Y76" s="516"/>
      <c r="Z76" s="503"/>
      <c r="AA76" s="504"/>
      <c r="AB76" s="503"/>
      <c r="AC76" s="504"/>
      <c r="AD76" s="318"/>
    </row>
    <row r="77" spans="1:30" ht="21.95" customHeight="1">
      <c r="A77" s="169" t="s">
        <v>203</v>
      </c>
      <c r="B77" s="331"/>
      <c r="C77" s="368"/>
      <c r="D77" s="335"/>
      <c r="E77" s="336"/>
      <c r="F77" s="335"/>
      <c r="G77" s="336"/>
      <c r="H77" s="335"/>
      <c r="I77" s="336"/>
      <c r="J77" s="335"/>
      <c r="K77" s="336"/>
      <c r="L77" s="335"/>
      <c r="M77" s="336"/>
      <c r="N77" s="335"/>
      <c r="O77" s="336"/>
      <c r="P77" s="335"/>
      <c r="Q77" s="336"/>
      <c r="R77" s="335"/>
      <c r="S77" s="336"/>
      <c r="T77" s="335"/>
      <c r="U77" s="336"/>
      <c r="V77" s="335"/>
      <c r="W77" s="336"/>
      <c r="X77" s="337"/>
      <c r="Y77" s="338"/>
      <c r="Z77" s="335"/>
      <c r="AA77" s="336"/>
      <c r="AB77" s="335"/>
      <c r="AC77" s="336"/>
      <c r="AD77" s="318"/>
    </row>
    <row r="78" spans="1:30" ht="21.95" customHeight="1">
      <c r="A78" s="169" t="s">
        <v>201</v>
      </c>
      <c r="B78" s="331"/>
      <c r="C78" s="368"/>
      <c r="D78" s="335"/>
      <c r="E78" s="336"/>
      <c r="F78" s="335"/>
      <c r="G78" s="336"/>
      <c r="H78" s="335"/>
      <c r="I78" s="336"/>
      <c r="J78" s="335"/>
      <c r="K78" s="336"/>
      <c r="L78" s="335"/>
      <c r="M78" s="336"/>
      <c r="N78" s="335"/>
      <c r="O78" s="336"/>
      <c r="P78" s="335"/>
      <c r="Q78" s="336"/>
      <c r="R78" s="335"/>
      <c r="S78" s="336"/>
      <c r="T78" s="335"/>
      <c r="U78" s="336"/>
      <c r="V78" s="335"/>
      <c r="W78" s="336"/>
      <c r="X78" s="337"/>
      <c r="Y78" s="338"/>
      <c r="Z78" s="335"/>
      <c r="AA78" s="336"/>
      <c r="AB78" s="335"/>
      <c r="AC78" s="336"/>
      <c r="AD78" s="318"/>
    </row>
    <row r="79" spans="1:30" ht="21.95" customHeight="1">
      <c r="A79" s="169" t="s">
        <v>204</v>
      </c>
      <c r="B79" s="331"/>
      <c r="C79" s="368"/>
      <c r="D79" s="335"/>
      <c r="E79" s="336"/>
      <c r="F79" s="335"/>
      <c r="G79" s="336"/>
      <c r="H79" s="335"/>
      <c r="I79" s="336"/>
      <c r="J79" s="335"/>
      <c r="K79" s="336"/>
      <c r="L79" s="335"/>
      <c r="M79" s="336"/>
      <c r="N79" s="335"/>
      <c r="O79" s="336"/>
      <c r="P79" s="335"/>
      <c r="Q79" s="336"/>
      <c r="R79" s="335"/>
      <c r="S79" s="336"/>
      <c r="T79" s="335"/>
      <c r="U79" s="336"/>
      <c r="V79" s="335"/>
      <c r="W79" s="336"/>
      <c r="X79" s="337"/>
      <c r="Y79" s="338"/>
      <c r="Z79" s="335"/>
      <c r="AA79" s="336"/>
      <c r="AB79" s="335"/>
      <c r="AC79" s="336"/>
      <c r="AD79" s="318"/>
    </row>
    <row r="80" spans="1:30" ht="21.95" customHeight="1">
      <c r="A80" s="169" t="s">
        <v>205</v>
      </c>
      <c r="B80" s="331"/>
      <c r="C80" s="368"/>
      <c r="D80" s="503"/>
      <c r="E80" s="504"/>
      <c r="F80" s="503"/>
      <c r="G80" s="504"/>
      <c r="H80" s="503"/>
      <c r="I80" s="504"/>
      <c r="J80" s="503"/>
      <c r="K80" s="504"/>
      <c r="L80" s="503"/>
      <c r="M80" s="504"/>
      <c r="N80" s="503"/>
      <c r="O80" s="504"/>
      <c r="P80" s="503"/>
      <c r="Q80" s="504"/>
      <c r="R80" s="503"/>
      <c r="S80" s="504"/>
      <c r="T80" s="503"/>
      <c r="U80" s="504"/>
      <c r="V80" s="503"/>
      <c r="W80" s="504"/>
      <c r="X80" s="515"/>
      <c r="Y80" s="516"/>
      <c r="Z80" s="503"/>
      <c r="AA80" s="504"/>
      <c r="AB80" s="503"/>
      <c r="AC80" s="504"/>
      <c r="AD80" s="318"/>
    </row>
    <row r="81" spans="1:31" ht="21.95" customHeight="1">
      <c r="A81" s="141" t="s">
        <v>147</v>
      </c>
      <c r="B81" s="333">
        <v>721450</v>
      </c>
      <c r="C81" s="334"/>
      <c r="D81" s="505"/>
      <c r="E81" s="506"/>
      <c r="F81" s="505"/>
      <c r="G81" s="506"/>
      <c r="H81" s="505"/>
      <c r="I81" s="506"/>
      <c r="J81" s="505"/>
      <c r="K81" s="506"/>
      <c r="L81" s="505"/>
      <c r="M81" s="506"/>
      <c r="N81" s="505"/>
      <c r="O81" s="506"/>
      <c r="P81" s="505"/>
      <c r="Q81" s="506"/>
      <c r="R81" s="505"/>
      <c r="S81" s="506"/>
      <c r="T81" s="505"/>
      <c r="U81" s="506"/>
      <c r="V81" s="505"/>
      <c r="W81" s="506"/>
      <c r="X81" s="519"/>
      <c r="Y81" s="520"/>
      <c r="Z81" s="505"/>
      <c r="AA81" s="506"/>
      <c r="AB81" s="505"/>
      <c r="AC81" s="506"/>
      <c r="AD81" s="321"/>
      <c r="AE81" s="28"/>
    </row>
    <row r="82" spans="1:31" ht="21.95" customHeight="1">
      <c r="A82" s="169" t="s">
        <v>148</v>
      </c>
      <c r="B82" s="333"/>
      <c r="C82" s="334"/>
      <c r="D82" s="505"/>
      <c r="E82" s="506"/>
      <c r="F82" s="505"/>
      <c r="G82" s="506"/>
      <c r="H82" s="505"/>
      <c r="I82" s="506"/>
      <c r="J82" s="505"/>
      <c r="K82" s="506"/>
      <c r="L82" s="505"/>
      <c r="M82" s="506"/>
      <c r="N82" s="505"/>
      <c r="O82" s="506"/>
      <c r="P82" s="505"/>
      <c r="Q82" s="506"/>
      <c r="R82" s="505"/>
      <c r="S82" s="506"/>
      <c r="T82" s="505"/>
      <c r="U82" s="506"/>
      <c r="V82" s="505"/>
      <c r="W82" s="506"/>
      <c r="X82" s="519"/>
      <c r="Y82" s="520"/>
      <c r="Z82" s="505"/>
      <c r="AA82" s="506"/>
      <c r="AB82" s="505"/>
      <c r="AC82" s="506"/>
      <c r="AD82" s="321"/>
      <c r="AE82" s="28"/>
    </row>
    <row r="83" spans="1:31" ht="21.95" customHeight="1">
      <c r="A83" s="199" t="s">
        <v>52</v>
      </c>
      <c r="B83" s="331">
        <v>682500</v>
      </c>
      <c r="C83" s="313"/>
      <c r="D83" s="335"/>
      <c r="E83" s="336"/>
      <c r="F83" s="335"/>
      <c r="G83" s="336"/>
      <c r="H83" s="335"/>
      <c r="I83" s="336"/>
      <c r="J83" s="335"/>
      <c r="K83" s="336"/>
      <c r="L83" s="335"/>
      <c r="M83" s="336"/>
      <c r="N83" s="335"/>
      <c r="O83" s="336"/>
      <c r="P83" s="335"/>
      <c r="Q83" s="336"/>
      <c r="R83" s="335"/>
      <c r="S83" s="336"/>
      <c r="T83" s="335"/>
      <c r="U83" s="336"/>
      <c r="V83" s="335"/>
      <c r="W83" s="336"/>
      <c r="X83" s="337"/>
      <c r="Y83" s="338"/>
      <c r="Z83" s="335"/>
      <c r="AA83" s="336"/>
      <c r="AB83" s="335"/>
      <c r="AC83" s="336"/>
      <c r="AD83" s="318"/>
    </row>
    <row r="84" spans="1:31" s="11" customFormat="1" ht="21.95" customHeight="1">
      <c r="A84" s="156" t="s">
        <v>206</v>
      </c>
      <c r="B84" s="325">
        <v>5200</v>
      </c>
      <c r="C84" s="322" t="s">
        <v>170</v>
      </c>
      <c r="D84" s="505">
        <f t="shared" ref="D84" si="22">SUM(F84:AC84)</f>
        <v>4072</v>
      </c>
      <c r="E84" s="506"/>
      <c r="F84" s="505">
        <v>103</v>
      </c>
      <c r="G84" s="506"/>
      <c r="H84" s="505">
        <v>405</v>
      </c>
      <c r="I84" s="506"/>
      <c r="J84" s="505">
        <v>572</v>
      </c>
      <c r="K84" s="506"/>
      <c r="L84" s="505">
        <v>390</v>
      </c>
      <c r="M84" s="506"/>
      <c r="N84" s="505">
        <v>559</v>
      </c>
      <c r="O84" s="506"/>
      <c r="P84" s="505">
        <v>435</v>
      </c>
      <c r="Q84" s="506"/>
      <c r="R84" s="505">
        <v>433</v>
      </c>
      <c r="S84" s="506"/>
      <c r="T84" s="505">
        <v>410</v>
      </c>
      <c r="U84" s="506"/>
      <c r="V84" s="505">
        <v>246</v>
      </c>
      <c r="W84" s="506"/>
      <c r="X84" s="519">
        <v>251</v>
      </c>
      <c r="Y84" s="520"/>
      <c r="Z84" s="505">
        <v>268</v>
      </c>
      <c r="AA84" s="506"/>
      <c r="AB84" s="505">
        <v>0</v>
      </c>
      <c r="AC84" s="506"/>
      <c r="AD84" s="321"/>
    </row>
    <row r="85" spans="1:31" s="11" customFormat="1" ht="21.95" customHeight="1">
      <c r="A85" s="143" t="s">
        <v>207</v>
      </c>
      <c r="B85" s="312"/>
      <c r="C85" s="375"/>
      <c r="D85" s="503"/>
      <c r="E85" s="504"/>
      <c r="F85" s="503"/>
      <c r="G85" s="504"/>
      <c r="H85" s="503"/>
      <c r="I85" s="504"/>
      <c r="J85" s="503"/>
      <c r="K85" s="504"/>
      <c r="L85" s="503"/>
      <c r="M85" s="504"/>
      <c r="N85" s="503"/>
      <c r="O85" s="504"/>
      <c r="P85" s="503"/>
      <c r="Q85" s="504"/>
      <c r="R85" s="503"/>
      <c r="S85" s="504"/>
      <c r="T85" s="503"/>
      <c r="U85" s="504"/>
      <c r="V85" s="503"/>
      <c r="W85" s="504"/>
      <c r="X85" s="515"/>
      <c r="Y85" s="516"/>
      <c r="Z85" s="503"/>
      <c r="AA85" s="504"/>
      <c r="AB85" s="503"/>
      <c r="AC85" s="504"/>
      <c r="AD85" s="318"/>
    </row>
    <row r="86" spans="1:31" s="11" customFormat="1" ht="21.95" customHeight="1">
      <c r="A86" s="143" t="s">
        <v>208</v>
      </c>
      <c r="B86" s="325">
        <v>8250</v>
      </c>
      <c r="C86" s="322" t="s">
        <v>42</v>
      </c>
      <c r="D86" s="505">
        <f t="shared" ref="D86" si="23">SUM(F86:AC86)</f>
        <v>103</v>
      </c>
      <c r="E86" s="506"/>
      <c r="F86" s="505">
        <v>4</v>
      </c>
      <c r="G86" s="506"/>
      <c r="H86" s="505">
        <v>12</v>
      </c>
      <c r="I86" s="506"/>
      <c r="J86" s="505">
        <v>16</v>
      </c>
      <c r="K86" s="506"/>
      <c r="L86" s="505">
        <v>16</v>
      </c>
      <c r="M86" s="506"/>
      <c r="N86" s="505">
        <v>25</v>
      </c>
      <c r="O86" s="506"/>
      <c r="P86" s="505">
        <v>6</v>
      </c>
      <c r="Q86" s="506"/>
      <c r="R86" s="505">
        <v>8</v>
      </c>
      <c r="S86" s="506"/>
      <c r="T86" s="505">
        <v>8</v>
      </c>
      <c r="U86" s="506"/>
      <c r="V86" s="505">
        <v>4</v>
      </c>
      <c r="W86" s="506"/>
      <c r="X86" s="519">
        <v>4</v>
      </c>
      <c r="Y86" s="520"/>
      <c r="Z86" s="505">
        <v>0</v>
      </c>
      <c r="AA86" s="506"/>
      <c r="AB86" s="505">
        <v>0</v>
      </c>
      <c r="AC86" s="506"/>
      <c r="AD86" s="321"/>
    </row>
    <row r="87" spans="1:31" ht="21.95" customHeight="1">
      <c r="A87" s="143" t="s">
        <v>209</v>
      </c>
      <c r="B87" s="325">
        <v>25500</v>
      </c>
      <c r="C87" s="322" t="s">
        <v>171</v>
      </c>
      <c r="D87" s="505">
        <f t="shared" ref="D87" si="24">SUM(F87:AC87)</f>
        <v>304</v>
      </c>
      <c r="E87" s="506"/>
      <c r="F87" s="505">
        <v>50</v>
      </c>
      <c r="G87" s="506"/>
      <c r="H87" s="505">
        <v>0</v>
      </c>
      <c r="I87" s="506"/>
      <c r="J87" s="505">
        <v>168</v>
      </c>
      <c r="K87" s="506"/>
      <c r="L87" s="505">
        <v>0</v>
      </c>
      <c r="M87" s="506"/>
      <c r="N87" s="505">
        <v>0</v>
      </c>
      <c r="O87" s="506"/>
      <c r="P87" s="505">
        <v>0</v>
      </c>
      <c r="Q87" s="506"/>
      <c r="R87" s="505">
        <v>86</v>
      </c>
      <c r="S87" s="506"/>
      <c r="T87" s="505">
        <v>0</v>
      </c>
      <c r="U87" s="506"/>
      <c r="V87" s="505">
        <v>0</v>
      </c>
      <c r="W87" s="506"/>
      <c r="X87" s="519">
        <v>0</v>
      </c>
      <c r="Y87" s="520"/>
      <c r="Z87" s="505">
        <v>0</v>
      </c>
      <c r="AA87" s="506"/>
      <c r="AB87" s="505">
        <v>0</v>
      </c>
      <c r="AC87" s="506"/>
      <c r="AD87" s="321"/>
    </row>
    <row r="88" spans="1:31" ht="21.95" customHeight="1">
      <c r="A88" s="143" t="s">
        <v>210</v>
      </c>
      <c r="B88" s="312"/>
      <c r="C88" s="324"/>
      <c r="D88" s="503"/>
      <c r="E88" s="504"/>
      <c r="F88" s="503"/>
      <c r="G88" s="504"/>
      <c r="H88" s="503"/>
      <c r="I88" s="504"/>
      <c r="J88" s="503"/>
      <c r="K88" s="504"/>
      <c r="L88" s="503"/>
      <c r="M88" s="504"/>
      <c r="N88" s="503"/>
      <c r="O88" s="504"/>
      <c r="P88" s="503"/>
      <c r="Q88" s="504"/>
      <c r="R88" s="503"/>
      <c r="S88" s="504"/>
      <c r="T88" s="503"/>
      <c r="U88" s="504"/>
      <c r="V88" s="503"/>
      <c r="W88" s="504"/>
      <c r="X88" s="515"/>
      <c r="Y88" s="516"/>
      <c r="Z88" s="503"/>
      <c r="AA88" s="504"/>
      <c r="AB88" s="503"/>
      <c r="AC88" s="504"/>
      <c r="AD88" s="318"/>
    </row>
    <row r="89" spans="1:31" ht="21.95" customHeight="1">
      <c r="A89" s="143" t="s">
        <v>211</v>
      </c>
      <c r="B89" s="312"/>
      <c r="C89" s="324"/>
      <c r="D89" s="503"/>
      <c r="E89" s="504"/>
      <c r="F89" s="503"/>
      <c r="G89" s="504"/>
      <c r="H89" s="503"/>
      <c r="I89" s="504"/>
      <c r="J89" s="503"/>
      <c r="K89" s="504"/>
      <c r="L89" s="503"/>
      <c r="M89" s="504"/>
      <c r="N89" s="503"/>
      <c r="O89" s="504"/>
      <c r="P89" s="503"/>
      <c r="Q89" s="504"/>
      <c r="R89" s="503"/>
      <c r="S89" s="504"/>
      <c r="T89" s="503"/>
      <c r="U89" s="504"/>
      <c r="V89" s="503"/>
      <c r="W89" s="504"/>
      <c r="X89" s="515"/>
      <c r="Y89" s="516"/>
      <c r="Z89" s="503"/>
      <c r="AA89" s="504"/>
      <c r="AB89" s="503"/>
      <c r="AC89" s="504"/>
      <c r="AD89" s="318"/>
    </row>
    <row r="90" spans="1:31" ht="21.95" customHeight="1">
      <c r="A90" s="141" t="s">
        <v>149</v>
      </c>
      <c r="B90" s="319">
        <v>292900</v>
      </c>
      <c r="C90" s="320"/>
      <c r="D90" s="505"/>
      <c r="E90" s="506"/>
      <c r="F90" s="505"/>
      <c r="G90" s="506"/>
      <c r="H90" s="505"/>
      <c r="I90" s="506"/>
      <c r="J90" s="505"/>
      <c r="K90" s="506"/>
      <c r="L90" s="505"/>
      <c r="M90" s="506"/>
      <c r="N90" s="505"/>
      <c r="O90" s="506"/>
      <c r="P90" s="505"/>
      <c r="Q90" s="506"/>
      <c r="R90" s="505"/>
      <c r="S90" s="506"/>
      <c r="T90" s="505"/>
      <c r="U90" s="506"/>
      <c r="V90" s="505"/>
      <c r="W90" s="506"/>
      <c r="X90" s="519"/>
      <c r="Y90" s="520"/>
      <c r="Z90" s="505"/>
      <c r="AA90" s="506"/>
      <c r="AB90" s="505"/>
      <c r="AC90" s="506"/>
      <c r="AD90" s="321"/>
    </row>
    <row r="91" spans="1:31" ht="21.95" customHeight="1">
      <c r="A91" s="141" t="s">
        <v>150</v>
      </c>
      <c r="B91" s="319">
        <v>261900</v>
      </c>
      <c r="C91" s="322"/>
      <c r="D91" s="505"/>
      <c r="E91" s="506"/>
      <c r="F91" s="505"/>
      <c r="G91" s="506"/>
      <c r="H91" s="505"/>
      <c r="I91" s="506"/>
      <c r="J91" s="505"/>
      <c r="K91" s="506"/>
      <c r="L91" s="505"/>
      <c r="M91" s="506"/>
      <c r="N91" s="505"/>
      <c r="O91" s="506"/>
      <c r="P91" s="505"/>
      <c r="Q91" s="506"/>
      <c r="R91" s="505"/>
      <c r="S91" s="506"/>
      <c r="T91" s="505"/>
      <c r="U91" s="506"/>
      <c r="V91" s="505"/>
      <c r="W91" s="506"/>
      <c r="X91" s="519"/>
      <c r="Y91" s="520"/>
      <c r="Z91" s="505"/>
      <c r="AA91" s="506"/>
      <c r="AB91" s="505"/>
      <c r="AC91" s="506"/>
      <c r="AD91" s="321"/>
    </row>
    <row r="92" spans="1:31" ht="21.95" customHeight="1">
      <c r="A92" s="199" t="s">
        <v>52</v>
      </c>
      <c r="B92" s="376">
        <v>252300</v>
      </c>
      <c r="C92" s="324"/>
      <c r="D92" s="335"/>
      <c r="E92" s="336"/>
      <c r="F92" s="335"/>
      <c r="G92" s="336"/>
      <c r="H92" s="335"/>
      <c r="I92" s="336"/>
      <c r="J92" s="335"/>
      <c r="K92" s="336"/>
      <c r="L92" s="335"/>
      <c r="M92" s="336"/>
      <c r="N92" s="335"/>
      <c r="O92" s="336"/>
      <c r="P92" s="335"/>
      <c r="Q92" s="336"/>
      <c r="R92" s="335"/>
      <c r="S92" s="336"/>
      <c r="T92" s="335"/>
      <c r="U92" s="336"/>
      <c r="V92" s="335"/>
      <c r="W92" s="336"/>
      <c r="X92" s="337"/>
      <c r="Y92" s="338"/>
      <c r="Z92" s="335"/>
      <c r="AA92" s="336"/>
      <c r="AB92" s="335"/>
      <c r="AC92" s="336"/>
      <c r="AD92" s="318"/>
    </row>
    <row r="93" spans="1:31" ht="21.95" customHeight="1">
      <c r="A93" s="156" t="s">
        <v>212</v>
      </c>
      <c r="B93" s="321"/>
      <c r="C93" s="233" t="s">
        <v>213</v>
      </c>
      <c r="D93" s="505">
        <f t="shared" ref="D93" si="25">SUM(F93:AC93)</f>
        <v>33861</v>
      </c>
      <c r="E93" s="506"/>
      <c r="F93" s="505">
        <v>1297</v>
      </c>
      <c r="G93" s="506"/>
      <c r="H93" s="505">
        <v>609</v>
      </c>
      <c r="I93" s="506"/>
      <c r="J93" s="505">
        <v>911</v>
      </c>
      <c r="K93" s="506"/>
      <c r="L93" s="505">
        <v>870</v>
      </c>
      <c r="M93" s="506"/>
      <c r="N93" s="505">
        <v>13380</v>
      </c>
      <c r="O93" s="506"/>
      <c r="P93" s="505">
        <v>14048</v>
      </c>
      <c r="Q93" s="506"/>
      <c r="R93" s="505">
        <v>202</v>
      </c>
      <c r="S93" s="506"/>
      <c r="T93" s="505">
        <v>234</v>
      </c>
      <c r="U93" s="506"/>
      <c r="V93" s="505">
        <v>394</v>
      </c>
      <c r="W93" s="506"/>
      <c r="X93" s="519">
        <v>363</v>
      </c>
      <c r="Y93" s="520"/>
      <c r="Z93" s="505">
        <v>931</v>
      </c>
      <c r="AA93" s="506"/>
      <c r="AB93" s="505">
        <v>622</v>
      </c>
      <c r="AC93" s="506"/>
      <c r="AD93" s="321"/>
    </row>
    <row r="94" spans="1:31" s="11" customFormat="1" ht="21.95" customHeight="1">
      <c r="A94" s="156" t="s">
        <v>151</v>
      </c>
      <c r="B94" s="319"/>
      <c r="C94" s="233" t="s">
        <v>172</v>
      </c>
      <c r="D94" s="505">
        <f t="shared" ref="D94:D101" si="26">SUM(F94:AC94)</f>
        <v>24626</v>
      </c>
      <c r="E94" s="506"/>
      <c r="F94" s="505">
        <v>967</v>
      </c>
      <c r="G94" s="506"/>
      <c r="H94" s="505">
        <v>52</v>
      </c>
      <c r="I94" s="506"/>
      <c r="J94" s="505">
        <v>561</v>
      </c>
      <c r="K94" s="506"/>
      <c r="L94" s="505">
        <v>458</v>
      </c>
      <c r="M94" s="506"/>
      <c r="N94" s="505">
        <v>9936</v>
      </c>
      <c r="O94" s="506"/>
      <c r="P94" s="505">
        <v>11721</v>
      </c>
      <c r="Q94" s="506"/>
      <c r="R94" s="505">
        <v>25</v>
      </c>
      <c r="S94" s="506"/>
      <c r="T94" s="505">
        <v>29</v>
      </c>
      <c r="U94" s="506"/>
      <c r="V94" s="505">
        <v>47</v>
      </c>
      <c r="W94" s="506"/>
      <c r="X94" s="519">
        <v>99</v>
      </c>
      <c r="Y94" s="520"/>
      <c r="Z94" s="505">
        <v>564</v>
      </c>
      <c r="AA94" s="506"/>
      <c r="AB94" s="505">
        <v>167</v>
      </c>
      <c r="AC94" s="506"/>
      <c r="AD94" s="321"/>
    </row>
    <row r="95" spans="1:31" s="11" customFormat="1" ht="21.95" customHeight="1">
      <c r="A95" s="143" t="s">
        <v>152</v>
      </c>
      <c r="B95" s="319"/>
      <c r="C95" s="377"/>
      <c r="D95" s="505">
        <f t="shared" si="26"/>
        <v>8790</v>
      </c>
      <c r="E95" s="506"/>
      <c r="F95" s="505">
        <v>127</v>
      </c>
      <c r="G95" s="506"/>
      <c r="H95" s="505">
        <v>239</v>
      </c>
      <c r="I95" s="506"/>
      <c r="J95" s="505">
        <v>201</v>
      </c>
      <c r="K95" s="506"/>
      <c r="L95" s="505">
        <v>201</v>
      </c>
      <c r="M95" s="506"/>
      <c r="N95" s="505">
        <v>4336</v>
      </c>
      <c r="O95" s="506"/>
      <c r="P95" s="507">
        <v>2690</v>
      </c>
      <c r="Q95" s="508"/>
      <c r="R95" s="507">
        <v>87</v>
      </c>
      <c r="S95" s="508"/>
      <c r="T95" s="507">
        <v>107</v>
      </c>
      <c r="U95" s="508"/>
      <c r="V95" s="507">
        <v>112</v>
      </c>
      <c r="W95" s="508"/>
      <c r="X95" s="528">
        <v>132</v>
      </c>
      <c r="Y95" s="529"/>
      <c r="Z95" s="507">
        <v>323</v>
      </c>
      <c r="AA95" s="508"/>
      <c r="AB95" s="507">
        <v>235</v>
      </c>
      <c r="AC95" s="508"/>
      <c r="AD95" s="321"/>
    </row>
    <row r="96" spans="1:31" s="11" customFormat="1" ht="21.95" customHeight="1">
      <c r="A96" s="143" t="s">
        <v>153</v>
      </c>
      <c r="B96" s="319"/>
      <c r="C96" s="322"/>
      <c r="D96" s="505">
        <f t="shared" si="26"/>
        <v>2705</v>
      </c>
      <c r="E96" s="506"/>
      <c r="F96" s="505">
        <v>950</v>
      </c>
      <c r="G96" s="506"/>
      <c r="H96" s="505">
        <v>42</v>
      </c>
      <c r="I96" s="506"/>
      <c r="J96" s="505">
        <v>26</v>
      </c>
      <c r="K96" s="506"/>
      <c r="L96" s="505">
        <v>30</v>
      </c>
      <c r="M96" s="506"/>
      <c r="N96" s="505">
        <v>394</v>
      </c>
      <c r="O96" s="506"/>
      <c r="P96" s="505">
        <v>413</v>
      </c>
      <c r="Q96" s="506"/>
      <c r="R96" s="505">
        <v>14</v>
      </c>
      <c r="S96" s="506"/>
      <c r="T96" s="505">
        <v>16</v>
      </c>
      <c r="U96" s="506"/>
      <c r="V96" s="505">
        <v>35</v>
      </c>
      <c r="W96" s="506"/>
      <c r="X96" s="519">
        <v>93</v>
      </c>
      <c r="Y96" s="520"/>
      <c r="Z96" s="505">
        <v>530</v>
      </c>
      <c r="AA96" s="506"/>
      <c r="AB96" s="505">
        <v>162</v>
      </c>
      <c r="AC96" s="506"/>
      <c r="AD96" s="321"/>
    </row>
    <row r="97" spans="1:30" ht="21.95" customHeight="1">
      <c r="A97" s="143" t="s">
        <v>154</v>
      </c>
      <c r="B97" s="319"/>
      <c r="C97" s="322"/>
      <c r="D97" s="505">
        <f t="shared" si="26"/>
        <v>21921</v>
      </c>
      <c r="E97" s="506"/>
      <c r="F97" s="505">
        <v>17</v>
      </c>
      <c r="G97" s="506"/>
      <c r="H97" s="505">
        <v>10</v>
      </c>
      <c r="I97" s="506"/>
      <c r="J97" s="505">
        <v>535</v>
      </c>
      <c r="K97" s="506"/>
      <c r="L97" s="505">
        <v>428</v>
      </c>
      <c r="M97" s="506"/>
      <c r="N97" s="505">
        <v>9542</v>
      </c>
      <c r="O97" s="506"/>
      <c r="P97" s="505">
        <v>11308</v>
      </c>
      <c r="Q97" s="506"/>
      <c r="R97" s="505">
        <v>11</v>
      </c>
      <c r="S97" s="506"/>
      <c r="T97" s="505">
        <v>13</v>
      </c>
      <c r="U97" s="506"/>
      <c r="V97" s="505">
        <v>12</v>
      </c>
      <c r="W97" s="506"/>
      <c r="X97" s="519">
        <v>6</v>
      </c>
      <c r="Y97" s="520"/>
      <c r="Z97" s="505">
        <v>34</v>
      </c>
      <c r="AA97" s="506"/>
      <c r="AB97" s="505">
        <v>5</v>
      </c>
      <c r="AC97" s="506"/>
      <c r="AD97" s="321"/>
    </row>
    <row r="98" spans="1:30" ht="21.95" customHeight="1">
      <c r="A98" s="143" t="s">
        <v>155</v>
      </c>
      <c r="B98" s="319"/>
      <c r="C98" s="322"/>
      <c r="D98" s="505">
        <f t="shared" si="26"/>
        <v>3644</v>
      </c>
      <c r="E98" s="506"/>
      <c r="F98" s="505">
        <v>117</v>
      </c>
      <c r="G98" s="506"/>
      <c r="H98" s="505">
        <v>155</v>
      </c>
      <c r="I98" s="506"/>
      <c r="J98" s="505">
        <v>56</v>
      </c>
      <c r="K98" s="506"/>
      <c r="L98" s="505">
        <v>41</v>
      </c>
      <c r="M98" s="506"/>
      <c r="N98" s="505">
        <v>509</v>
      </c>
      <c r="O98" s="506"/>
      <c r="P98" s="505">
        <v>2212</v>
      </c>
      <c r="Q98" s="506"/>
      <c r="R98" s="505">
        <v>44</v>
      </c>
      <c r="S98" s="506"/>
      <c r="T98" s="505">
        <v>65</v>
      </c>
      <c r="U98" s="506"/>
      <c r="V98" s="505">
        <v>47</v>
      </c>
      <c r="W98" s="506"/>
      <c r="X98" s="519">
        <v>107</v>
      </c>
      <c r="Y98" s="520"/>
      <c r="Z98" s="505">
        <v>122</v>
      </c>
      <c r="AA98" s="506"/>
      <c r="AB98" s="505">
        <v>169</v>
      </c>
      <c r="AC98" s="506"/>
      <c r="AD98" s="321"/>
    </row>
    <row r="99" spans="1:30" ht="21.95" customHeight="1">
      <c r="A99" s="143" t="s">
        <v>156</v>
      </c>
      <c r="B99" s="319"/>
      <c r="C99" s="322"/>
      <c r="D99" s="505">
        <f t="shared" si="26"/>
        <v>1</v>
      </c>
      <c r="E99" s="506"/>
      <c r="F99" s="505">
        <v>0</v>
      </c>
      <c r="G99" s="506"/>
      <c r="H99" s="505">
        <v>1</v>
      </c>
      <c r="I99" s="506"/>
      <c r="J99" s="505">
        <v>0</v>
      </c>
      <c r="K99" s="506"/>
      <c r="L99" s="505">
        <v>0</v>
      </c>
      <c r="M99" s="506"/>
      <c r="N99" s="505">
        <v>0</v>
      </c>
      <c r="O99" s="506"/>
      <c r="P99" s="505">
        <v>0</v>
      </c>
      <c r="Q99" s="506"/>
      <c r="R99" s="505">
        <v>0</v>
      </c>
      <c r="S99" s="506"/>
      <c r="T99" s="505">
        <v>0</v>
      </c>
      <c r="U99" s="506"/>
      <c r="V99" s="505">
        <v>0</v>
      </c>
      <c r="W99" s="506"/>
      <c r="X99" s="519">
        <v>0</v>
      </c>
      <c r="Y99" s="520"/>
      <c r="Z99" s="505">
        <v>0</v>
      </c>
      <c r="AA99" s="506"/>
      <c r="AB99" s="505">
        <v>0</v>
      </c>
      <c r="AC99" s="506"/>
      <c r="AD99" s="321"/>
    </row>
    <row r="100" spans="1:30" ht="21.95" customHeight="1">
      <c r="A100" s="143" t="s">
        <v>157</v>
      </c>
      <c r="B100" s="319"/>
      <c r="C100" s="322"/>
      <c r="D100" s="505">
        <f t="shared" si="26"/>
        <v>5590</v>
      </c>
      <c r="E100" s="506"/>
      <c r="F100" s="505">
        <v>213</v>
      </c>
      <c r="G100" s="506"/>
      <c r="H100" s="505">
        <v>401</v>
      </c>
      <c r="I100" s="506"/>
      <c r="J100" s="505">
        <v>294</v>
      </c>
      <c r="K100" s="506"/>
      <c r="L100" s="505">
        <v>371</v>
      </c>
      <c r="M100" s="506"/>
      <c r="N100" s="505">
        <v>2935</v>
      </c>
      <c r="O100" s="506"/>
      <c r="P100" s="505">
        <v>115</v>
      </c>
      <c r="Q100" s="506"/>
      <c r="R100" s="505">
        <v>133</v>
      </c>
      <c r="S100" s="506"/>
      <c r="T100" s="505">
        <v>140</v>
      </c>
      <c r="U100" s="506"/>
      <c r="V100" s="505">
        <v>300</v>
      </c>
      <c r="W100" s="506"/>
      <c r="X100" s="519">
        <v>157</v>
      </c>
      <c r="Y100" s="520"/>
      <c r="Z100" s="505">
        <v>245</v>
      </c>
      <c r="AA100" s="506"/>
      <c r="AB100" s="505">
        <v>286</v>
      </c>
      <c r="AC100" s="506"/>
      <c r="AD100" s="321"/>
    </row>
    <row r="101" spans="1:30" ht="21.95" customHeight="1">
      <c r="A101" s="143" t="s">
        <v>158</v>
      </c>
      <c r="B101" s="319"/>
      <c r="C101" s="322"/>
      <c r="D101" s="505">
        <f t="shared" si="26"/>
        <v>28970650</v>
      </c>
      <c r="E101" s="506"/>
      <c r="F101" s="505">
        <v>1361700</v>
      </c>
      <c r="G101" s="506"/>
      <c r="H101" s="505">
        <v>1186750</v>
      </c>
      <c r="I101" s="506"/>
      <c r="J101" s="505">
        <v>230500</v>
      </c>
      <c r="K101" s="506"/>
      <c r="L101" s="505">
        <v>255750</v>
      </c>
      <c r="M101" s="506"/>
      <c r="N101" s="505">
        <v>3081975</v>
      </c>
      <c r="O101" s="506"/>
      <c r="P101" s="505">
        <v>13447075</v>
      </c>
      <c r="Q101" s="506"/>
      <c r="R101" s="505">
        <v>4255150</v>
      </c>
      <c r="S101" s="506"/>
      <c r="T101" s="505">
        <v>2431650</v>
      </c>
      <c r="U101" s="506"/>
      <c r="V101" s="505">
        <v>1352875</v>
      </c>
      <c r="W101" s="506"/>
      <c r="X101" s="519">
        <v>500100</v>
      </c>
      <c r="Y101" s="520"/>
      <c r="Z101" s="505">
        <v>583925</v>
      </c>
      <c r="AA101" s="506"/>
      <c r="AB101" s="505">
        <v>283200</v>
      </c>
      <c r="AC101" s="506"/>
      <c r="AD101" s="321"/>
    </row>
    <row r="102" spans="1:30" ht="21.95" customHeight="1">
      <c r="A102" s="143" t="s">
        <v>214</v>
      </c>
      <c r="B102" s="312"/>
      <c r="C102" s="324"/>
      <c r="D102" s="335"/>
      <c r="E102" s="336"/>
      <c r="F102" s="335"/>
      <c r="G102" s="336"/>
      <c r="H102" s="335"/>
      <c r="I102" s="336"/>
      <c r="J102" s="335"/>
      <c r="K102" s="336"/>
      <c r="L102" s="335"/>
      <c r="M102" s="336"/>
      <c r="N102" s="335"/>
      <c r="O102" s="336"/>
      <c r="P102" s="335"/>
      <c r="Q102" s="336"/>
      <c r="R102" s="335"/>
      <c r="S102" s="336"/>
      <c r="T102" s="335"/>
      <c r="U102" s="336"/>
      <c r="V102" s="335"/>
      <c r="W102" s="336"/>
      <c r="X102" s="337"/>
      <c r="Y102" s="338"/>
      <c r="Z102" s="335"/>
      <c r="AA102" s="336"/>
      <c r="AB102" s="335"/>
      <c r="AC102" s="336"/>
      <c r="AD102" s="318"/>
    </row>
    <row r="103" spans="1:30" ht="21.95" customHeight="1">
      <c r="A103" s="143" t="s">
        <v>215</v>
      </c>
      <c r="B103" s="312"/>
      <c r="C103" s="324"/>
      <c r="D103" s="335"/>
      <c r="E103" s="336"/>
      <c r="F103" s="335"/>
      <c r="G103" s="336"/>
      <c r="H103" s="335"/>
      <c r="I103" s="336"/>
      <c r="J103" s="335"/>
      <c r="K103" s="336"/>
      <c r="L103" s="335"/>
      <c r="M103" s="336"/>
      <c r="N103" s="335"/>
      <c r="O103" s="336"/>
      <c r="P103" s="335"/>
      <c r="Q103" s="336"/>
      <c r="R103" s="335"/>
      <c r="S103" s="336"/>
      <c r="T103" s="335"/>
      <c r="U103" s="336"/>
      <c r="V103" s="335"/>
      <c r="W103" s="336"/>
      <c r="X103" s="337"/>
      <c r="Y103" s="338"/>
      <c r="Z103" s="335"/>
      <c r="AA103" s="336"/>
      <c r="AB103" s="335"/>
      <c r="AC103" s="336"/>
      <c r="AD103" s="318"/>
    </row>
    <row r="104" spans="1:30" ht="21.95" customHeight="1">
      <c r="A104" s="143" t="s">
        <v>216</v>
      </c>
      <c r="B104" s="312"/>
      <c r="C104" s="324"/>
      <c r="D104" s="335"/>
      <c r="E104" s="336"/>
      <c r="F104" s="335"/>
      <c r="G104" s="336"/>
      <c r="H104" s="335"/>
      <c r="I104" s="336"/>
      <c r="J104" s="335"/>
      <c r="K104" s="336"/>
      <c r="L104" s="335"/>
      <c r="M104" s="336"/>
      <c r="N104" s="335"/>
      <c r="O104" s="336"/>
      <c r="P104" s="335"/>
      <c r="Q104" s="336"/>
      <c r="R104" s="335"/>
      <c r="S104" s="336"/>
      <c r="T104" s="335"/>
      <c r="U104" s="336"/>
      <c r="V104" s="335"/>
      <c r="W104" s="336"/>
      <c r="X104" s="337"/>
      <c r="Y104" s="338"/>
      <c r="Z104" s="335"/>
      <c r="AA104" s="336"/>
      <c r="AB104" s="335"/>
      <c r="AC104" s="336"/>
      <c r="AD104" s="318"/>
    </row>
    <row r="105" spans="1:30" ht="21.95" customHeight="1">
      <c r="A105" s="143" t="s">
        <v>217</v>
      </c>
      <c r="B105" s="312"/>
      <c r="C105" s="324"/>
      <c r="D105" s="335"/>
      <c r="E105" s="336"/>
      <c r="F105" s="335"/>
      <c r="G105" s="336"/>
      <c r="H105" s="335"/>
      <c r="I105" s="336"/>
      <c r="J105" s="335"/>
      <c r="K105" s="336"/>
      <c r="L105" s="335"/>
      <c r="M105" s="336"/>
      <c r="N105" s="335"/>
      <c r="O105" s="336"/>
      <c r="P105" s="335"/>
      <c r="Q105" s="336"/>
      <c r="R105" s="335"/>
      <c r="S105" s="336"/>
      <c r="T105" s="335"/>
      <c r="U105" s="336"/>
      <c r="V105" s="335"/>
      <c r="W105" s="336"/>
      <c r="X105" s="337"/>
      <c r="Y105" s="338"/>
      <c r="Z105" s="335"/>
      <c r="AA105" s="336"/>
      <c r="AB105" s="335"/>
      <c r="AC105" s="336"/>
      <c r="AD105" s="318"/>
    </row>
    <row r="106" spans="1:30" ht="21.95" customHeight="1">
      <c r="A106" s="141" t="s">
        <v>123</v>
      </c>
      <c r="B106" s="319"/>
      <c r="C106" s="322"/>
      <c r="D106" s="505"/>
      <c r="E106" s="506"/>
      <c r="F106" s="505"/>
      <c r="G106" s="506"/>
      <c r="H106" s="505"/>
      <c r="I106" s="506"/>
      <c r="J106" s="505"/>
      <c r="K106" s="506"/>
      <c r="L106" s="505"/>
      <c r="M106" s="506"/>
      <c r="N106" s="505"/>
      <c r="O106" s="506"/>
      <c r="P106" s="505"/>
      <c r="Q106" s="506"/>
      <c r="R106" s="505"/>
      <c r="S106" s="506"/>
      <c r="T106" s="505"/>
      <c r="U106" s="506"/>
      <c r="V106" s="505"/>
      <c r="W106" s="506"/>
      <c r="X106" s="519"/>
      <c r="Y106" s="520"/>
      <c r="Z106" s="505"/>
      <c r="AA106" s="506"/>
      <c r="AB106" s="505"/>
      <c r="AC106" s="506"/>
      <c r="AD106" s="321"/>
    </row>
    <row r="107" spans="1:30" ht="21.95" customHeight="1">
      <c r="A107" s="137" t="s">
        <v>52</v>
      </c>
      <c r="B107" s="376"/>
      <c r="C107" s="324"/>
      <c r="D107" s="503"/>
      <c r="E107" s="504"/>
      <c r="F107" s="503"/>
      <c r="G107" s="504"/>
      <c r="H107" s="503"/>
      <c r="I107" s="504"/>
      <c r="J107" s="503"/>
      <c r="K107" s="504"/>
      <c r="L107" s="503"/>
      <c r="M107" s="504"/>
      <c r="N107" s="503"/>
      <c r="O107" s="504"/>
      <c r="P107" s="503"/>
      <c r="Q107" s="504"/>
      <c r="R107" s="503"/>
      <c r="S107" s="504"/>
      <c r="T107" s="503"/>
      <c r="U107" s="504"/>
      <c r="V107" s="503"/>
      <c r="W107" s="504"/>
      <c r="X107" s="515"/>
      <c r="Y107" s="516"/>
      <c r="Z107" s="503"/>
      <c r="AA107" s="504"/>
      <c r="AB107" s="503"/>
      <c r="AC107" s="504"/>
      <c r="AD107" s="318"/>
    </row>
    <row r="108" spans="1:30" ht="21.95" customHeight="1">
      <c r="A108" s="143" t="s">
        <v>104</v>
      </c>
      <c r="B108" s="333">
        <v>31000</v>
      </c>
      <c r="C108" s="322" t="s">
        <v>70</v>
      </c>
      <c r="D108" s="505">
        <f t="shared" ref="D108" si="27">SUM(F108:AC108)</f>
        <v>6732</v>
      </c>
      <c r="E108" s="506"/>
      <c r="F108" s="509">
        <v>255</v>
      </c>
      <c r="G108" s="509"/>
      <c r="H108" s="509">
        <v>1669</v>
      </c>
      <c r="I108" s="509"/>
      <c r="J108" s="509">
        <v>310</v>
      </c>
      <c r="K108" s="509"/>
      <c r="L108" s="509">
        <v>541</v>
      </c>
      <c r="M108" s="509"/>
      <c r="N108" s="509">
        <v>315</v>
      </c>
      <c r="O108" s="509"/>
      <c r="P108" s="509">
        <v>573</v>
      </c>
      <c r="Q108" s="509"/>
      <c r="R108" s="509">
        <v>473</v>
      </c>
      <c r="S108" s="509"/>
      <c r="T108" s="509">
        <v>574</v>
      </c>
      <c r="U108" s="509"/>
      <c r="V108" s="509">
        <v>558</v>
      </c>
      <c r="W108" s="509"/>
      <c r="X108" s="532">
        <v>504</v>
      </c>
      <c r="Y108" s="532"/>
      <c r="Z108" s="509">
        <v>835</v>
      </c>
      <c r="AA108" s="509"/>
      <c r="AB108" s="509">
        <v>125</v>
      </c>
      <c r="AC108" s="509"/>
      <c r="AD108" s="321"/>
    </row>
    <row r="109" spans="1:30" ht="21.95" customHeight="1">
      <c r="A109" s="144"/>
      <c r="B109" s="321"/>
      <c r="C109" s="378" t="s">
        <v>218</v>
      </c>
      <c r="D109" s="505">
        <f t="shared" ref="D109" si="28">SUM(F109:AC109)</f>
        <v>680</v>
      </c>
      <c r="E109" s="506"/>
      <c r="F109" s="509">
        <v>43</v>
      </c>
      <c r="G109" s="509"/>
      <c r="H109" s="509">
        <v>104</v>
      </c>
      <c r="I109" s="509"/>
      <c r="J109" s="509">
        <v>54</v>
      </c>
      <c r="K109" s="509"/>
      <c r="L109" s="509">
        <v>85</v>
      </c>
      <c r="M109" s="509"/>
      <c r="N109" s="509">
        <v>55</v>
      </c>
      <c r="O109" s="509"/>
      <c r="P109" s="509">
        <v>107</v>
      </c>
      <c r="Q109" s="509"/>
      <c r="R109" s="509">
        <v>66</v>
      </c>
      <c r="S109" s="509"/>
      <c r="T109" s="509">
        <v>32</v>
      </c>
      <c r="U109" s="509"/>
      <c r="V109" s="509">
        <v>40</v>
      </c>
      <c r="W109" s="509"/>
      <c r="X109" s="532">
        <v>42</v>
      </c>
      <c r="Y109" s="532"/>
      <c r="Z109" s="509">
        <v>40</v>
      </c>
      <c r="AA109" s="509"/>
      <c r="AB109" s="509">
        <v>12</v>
      </c>
      <c r="AC109" s="509"/>
      <c r="AD109" s="321"/>
    </row>
    <row r="110" spans="1:30" ht="21.95" customHeight="1">
      <c r="A110" s="204" t="s">
        <v>112</v>
      </c>
      <c r="B110" s="379"/>
      <c r="C110" s="380"/>
      <c r="D110" s="381">
        <f>SUM(F110,H110,J110,L110,N110,P110,R110,T110,V110,X110,Z110,AB110)</f>
        <v>39</v>
      </c>
      <c r="E110" s="382">
        <f>SUM(Y110,W110,U110,S110,Q110,O110,M110,K110,I110,G110,AA110,AC110)</f>
        <v>7</v>
      </c>
      <c r="F110" s="371">
        <v>0</v>
      </c>
      <c r="G110" s="383">
        <v>0</v>
      </c>
      <c r="H110" s="371">
        <v>0</v>
      </c>
      <c r="I110" s="383">
        <v>0</v>
      </c>
      <c r="J110" s="371">
        <v>0</v>
      </c>
      <c r="K110" s="383">
        <v>0</v>
      </c>
      <c r="L110" s="371">
        <v>6</v>
      </c>
      <c r="M110" s="383">
        <v>1</v>
      </c>
      <c r="N110" s="371">
        <v>0</v>
      </c>
      <c r="O110" s="383">
        <v>0</v>
      </c>
      <c r="P110" s="371">
        <v>0</v>
      </c>
      <c r="Q110" s="383">
        <v>0</v>
      </c>
      <c r="R110" s="371">
        <v>0</v>
      </c>
      <c r="S110" s="383">
        <v>0</v>
      </c>
      <c r="T110" s="371">
        <v>0</v>
      </c>
      <c r="U110" s="383">
        <v>0</v>
      </c>
      <c r="V110" s="371">
        <v>0</v>
      </c>
      <c r="W110" s="383">
        <v>0</v>
      </c>
      <c r="X110" s="384">
        <v>1</v>
      </c>
      <c r="Y110" s="385">
        <v>1</v>
      </c>
      <c r="Z110" s="371">
        <v>4</v>
      </c>
      <c r="AA110" s="383">
        <v>3</v>
      </c>
      <c r="AB110" s="371">
        <v>28</v>
      </c>
      <c r="AC110" s="383">
        <v>2</v>
      </c>
      <c r="AD110" s="371"/>
    </row>
    <row r="111" spans="1:30" ht="23.1" customHeight="1">
      <c r="A111" s="30"/>
      <c r="B111" s="50"/>
      <c r="C111" s="31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14"/>
      <c r="S111" s="14"/>
      <c r="T111" s="14"/>
      <c r="U111" s="14"/>
      <c r="V111" s="14"/>
      <c r="W111" s="14"/>
      <c r="X111" s="8"/>
      <c r="Z111" s="8"/>
      <c r="AB111" s="8"/>
    </row>
    <row r="112" spans="1:30">
      <c r="A112" s="30"/>
      <c r="B112" s="42"/>
      <c r="C112" s="35"/>
      <c r="D112" s="43"/>
      <c r="E112" s="44"/>
      <c r="F112" s="43"/>
      <c r="G112" s="44"/>
      <c r="H112" s="43"/>
      <c r="I112" s="44"/>
      <c r="J112" s="43"/>
      <c r="K112" s="44"/>
      <c r="L112" s="43"/>
      <c r="M112" s="44"/>
      <c r="N112" s="43"/>
      <c r="O112" s="44"/>
      <c r="P112" s="43"/>
      <c r="Q112" s="44"/>
      <c r="R112" s="43"/>
      <c r="S112" s="44"/>
      <c r="T112" s="43"/>
      <c r="U112" s="44"/>
      <c r="V112" s="43"/>
      <c r="W112" s="44"/>
      <c r="X112" s="8"/>
      <c r="Z112" s="8"/>
      <c r="AB112" s="8"/>
    </row>
    <row r="113" spans="1:28" ht="21" customHeight="1">
      <c r="A113" s="37"/>
      <c r="B113" s="45"/>
      <c r="C113" s="46"/>
      <c r="D113" s="43"/>
      <c r="E113" s="44"/>
      <c r="F113" s="43"/>
      <c r="G113" s="44"/>
      <c r="H113" s="43"/>
      <c r="I113" s="44"/>
      <c r="J113" s="43"/>
      <c r="K113" s="44"/>
      <c r="L113" s="43"/>
      <c r="M113" s="44"/>
      <c r="N113" s="43"/>
      <c r="O113" s="44"/>
      <c r="P113" s="43"/>
      <c r="Q113" s="44"/>
      <c r="R113" s="43"/>
      <c r="S113" s="44"/>
      <c r="T113" s="43"/>
      <c r="U113" s="44"/>
      <c r="V113" s="43"/>
      <c r="W113" s="44"/>
      <c r="X113" s="8"/>
      <c r="Z113" s="8"/>
      <c r="AB113" s="8"/>
    </row>
    <row r="114" spans="1:28" ht="23.1" customHeight="1">
      <c r="A114" s="8"/>
      <c r="B114" s="34"/>
      <c r="C114" s="8"/>
      <c r="D114" s="43"/>
      <c r="E114" s="44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Z114" s="8"/>
      <c r="AB114" s="8"/>
    </row>
    <row r="115" spans="1:28" ht="24.95" customHeight="1">
      <c r="A115" s="8"/>
      <c r="B115" s="34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Z115" s="8"/>
      <c r="AB115" s="8"/>
    </row>
    <row r="116" spans="1:28" ht="24.95" customHeight="1">
      <c r="A116" s="8"/>
      <c r="B116" s="34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Z116" s="8"/>
      <c r="AB116" s="8"/>
    </row>
    <row r="117" spans="1:28" ht="24.95" customHeight="1">
      <c r="A117" s="8"/>
      <c r="B117" s="34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Z117" s="8"/>
      <c r="AB117" s="8"/>
    </row>
    <row r="118" spans="1:28" ht="24.95" customHeight="1">
      <c r="A118" s="8"/>
      <c r="B118" s="34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Z118" s="8"/>
      <c r="AB118" s="8"/>
    </row>
    <row r="119" spans="1:28" ht="24.95" customHeight="1">
      <c r="A119" s="8"/>
      <c r="B119" s="34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Z119" s="8"/>
      <c r="AB119" s="8"/>
    </row>
    <row r="120" spans="1:28" ht="24.95" customHeight="1">
      <c r="A120" s="8"/>
      <c r="B120" s="10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Z120" s="8"/>
      <c r="AB120" s="8"/>
    </row>
    <row r="121" spans="1:28" ht="24.95" customHeight="1">
      <c r="A121" s="8"/>
      <c r="B121" s="6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Z121" s="8"/>
      <c r="AB121" s="8"/>
    </row>
    <row r="122" spans="1:28" ht="24.95" customHeight="1">
      <c r="B122" s="6"/>
    </row>
    <row r="123" spans="1:28" ht="24.95" customHeight="1">
      <c r="B123" s="6"/>
    </row>
    <row r="124" spans="1:28" ht="24.95" customHeight="1">
      <c r="B124" s="6"/>
    </row>
    <row r="125" spans="1:28">
      <c r="B125" s="6"/>
    </row>
    <row r="126" spans="1:28">
      <c r="B126" s="6"/>
    </row>
    <row r="127" spans="1:28">
      <c r="B127" s="6"/>
    </row>
    <row r="128" spans="1:28">
      <c r="B128" s="6"/>
    </row>
    <row r="129" spans="2:5">
      <c r="B129" s="6"/>
    </row>
    <row r="130" spans="2:5">
      <c r="B130" s="6"/>
    </row>
    <row r="131" spans="2:5">
      <c r="B131" s="6"/>
    </row>
    <row r="132" spans="2:5">
      <c r="B132" s="6"/>
    </row>
    <row r="133" spans="2:5">
      <c r="B133" s="6"/>
    </row>
    <row r="134" spans="2:5">
      <c r="B134" s="6"/>
    </row>
    <row r="135" spans="2:5">
      <c r="B135" s="6"/>
    </row>
    <row r="136" spans="2:5">
      <c r="B136" s="6"/>
    </row>
    <row r="137" spans="2:5">
      <c r="B137" s="6"/>
    </row>
    <row r="138" spans="2:5">
      <c r="B138" s="6"/>
    </row>
    <row r="139" spans="2:5">
      <c r="B139" s="6"/>
    </row>
    <row r="140" spans="2:5">
      <c r="B140" s="6"/>
      <c r="C140" s="8"/>
      <c r="D140" s="8"/>
    </row>
    <row r="141" spans="2:5">
      <c r="B141" s="6"/>
      <c r="C141" s="8"/>
      <c r="D141" s="8"/>
      <c r="E141" s="8"/>
    </row>
    <row r="142" spans="2:5">
      <c r="B142" s="6"/>
      <c r="C142" s="8"/>
      <c r="D142" s="8"/>
      <c r="E142" s="8"/>
    </row>
    <row r="143" spans="2:5">
      <c r="B143" s="6"/>
      <c r="C143" s="8"/>
      <c r="D143" s="8"/>
      <c r="E143" s="8"/>
    </row>
    <row r="144" spans="2:5">
      <c r="B144" s="6"/>
      <c r="C144" s="8"/>
      <c r="D144" s="8"/>
      <c r="E144" s="8"/>
    </row>
    <row r="145" spans="2:5">
      <c r="B145" s="6"/>
      <c r="C145" s="8"/>
      <c r="D145" s="8"/>
      <c r="E145" s="8"/>
    </row>
    <row r="146" spans="2:5">
      <c r="B146" s="6"/>
      <c r="C146" s="8"/>
      <c r="D146" s="8"/>
      <c r="E146" s="8"/>
    </row>
    <row r="147" spans="2:5">
      <c r="B147" s="6"/>
      <c r="C147" s="8"/>
      <c r="D147" s="8"/>
      <c r="E147" s="8"/>
    </row>
    <row r="148" spans="2:5">
      <c r="B148" s="6"/>
      <c r="C148" s="8"/>
      <c r="D148" s="8"/>
      <c r="E148" s="8"/>
    </row>
    <row r="149" spans="2:5">
      <c r="B149" s="7"/>
      <c r="C149" s="8"/>
      <c r="D149" s="8"/>
      <c r="E149" s="8"/>
    </row>
    <row r="150" spans="2:5">
      <c r="C150" s="8"/>
      <c r="D150" s="8"/>
    </row>
    <row r="151" spans="2:5">
      <c r="C151" s="8"/>
      <c r="D151" s="8"/>
    </row>
  </sheetData>
  <mergeCells count="1105">
    <mergeCell ref="A3:A4"/>
    <mergeCell ref="X106:Y106"/>
    <mergeCell ref="X107:Y107"/>
    <mergeCell ref="X94:Y94"/>
    <mergeCell ref="X95:Y95"/>
    <mergeCell ref="X96:Y96"/>
    <mergeCell ref="X97:Y97"/>
    <mergeCell ref="X89:Y89"/>
    <mergeCell ref="X90:Y90"/>
    <mergeCell ref="X91:Y91"/>
    <mergeCell ref="X108:Y108"/>
    <mergeCell ref="X109:Y109"/>
    <mergeCell ref="X98:Y98"/>
    <mergeCell ref="X99:Y99"/>
    <mergeCell ref="X100:Y100"/>
    <mergeCell ref="X101:Y101"/>
    <mergeCell ref="X93:Y93"/>
    <mergeCell ref="X85:Y85"/>
    <mergeCell ref="X86:Y86"/>
    <mergeCell ref="X87:Y87"/>
    <mergeCell ref="X88:Y88"/>
    <mergeCell ref="X80:Y80"/>
    <mergeCell ref="X81:Y81"/>
    <mergeCell ref="X82:Y82"/>
    <mergeCell ref="X84:Y84"/>
    <mergeCell ref="X73:Y73"/>
    <mergeCell ref="X74:Y74"/>
    <mergeCell ref="X75:Y75"/>
    <mergeCell ref="X76:Y76"/>
    <mergeCell ref="X69:Y69"/>
    <mergeCell ref="X70:Y70"/>
    <mergeCell ref="X71:Y71"/>
    <mergeCell ref="X72:Y72"/>
    <mergeCell ref="X64:Y64"/>
    <mergeCell ref="X65:Y65"/>
    <mergeCell ref="X66:Y66"/>
    <mergeCell ref="X67:Y67"/>
    <mergeCell ref="X59:Y59"/>
    <mergeCell ref="X61:Y61"/>
    <mergeCell ref="X62:Y62"/>
    <mergeCell ref="X63:Y63"/>
    <mergeCell ref="X55:Y55"/>
    <mergeCell ref="X56:Y56"/>
    <mergeCell ref="X57:Y57"/>
    <mergeCell ref="X58:Y58"/>
    <mergeCell ref="X49:Y49"/>
    <mergeCell ref="X52:Y52"/>
    <mergeCell ref="X53:Y53"/>
    <mergeCell ref="X54:Y54"/>
    <mergeCell ref="X42:Y42"/>
    <mergeCell ref="X43:Y43"/>
    <mergeCell ref="X45:Y45"/>
    <mergeCell ref="X47:Y47"/>
    <mergeCell ref="X38:Y38"/>
    <mergeCell ref="X39:Y39"/>
    <mergeCell ref="X40:Y40"/>
    <mergeCell ref="X41:Y41"/>
    <mergeCell ref="X33:Y33"/>
    <mergeCell ref="X34:Y34"/>
    <mergeCell ref="X35:Y35"/>
    <mergeCell ref="X37:Y37"/>
    <mergeCell ref="X29:Y29"/>
    <mergeCell ref="X30:Y30"/>
    <mergeCell ref="X31:Y31"/>
    <mergeCell ref="X32:Y32"/>
    <mergeCell ref="X25:Y25"/>
    <mergeCell ref="X26:Y26"/>
    <mergeCell ref="X27:Y27"/>
    <mergeCell ref="X28:Y28"/>
    <mergeCell ref="X20:Y20"/>
    <mergeCell ref="X21:Y21"/>
    <mergeCell ref="X23:Y23"/>
    <mergeCell ref="X24:Y24"/>
    <mergeCell ref="X16:Y16"/>
    <mergeCell ref="X17:Y17"/>
    <mergeCell ref="X18:Y18"/>
    <mergeCell ref="X19:Y19"/>
    <mergeCell ref="X11:Y11"/>
    <mergeCell ref="X12:Y12"/>
    <mergeCell ref="X13:Y13"/>
    <mergeCell ref="X15:Y15"/>
    <mergeCell ref="X3:Y4"/>
    <mergeCell ref="X7:Y7"/>
    <mergeCell ref="X8:Y8"/>
    <mergeCell ref="X10:Y10"/>
    <mergeCell ref="V106:W106"/>
    <mergeCell ref="V80:W80"/>
    <mergeCell ref="V81:W81"/>
    <mergeCell ref="V82:W82"/>
    <mergeCell ref="V84:W84"/>
    <mergeCell ref="V73:W73"/>
    <mergeCell ref="V74:W74"/>
    <mergeCell ref="V75:W75"/>
    <mergeCell ref="V76:W76"/>
    <mergeCell ref="V69:W69"/>
    <mergeCell ref="V70:W70"/>
    <mergeCell ref="V71:W71"/>
    <mergeCell ref="V72:W72"/>
    <mergeCell ref="V64:W64"/>
    <mergeCell ref="V65:W65"/>
    <mergeCell ref="V66:W66"/>
    <mergeCell ref="V107:W107"/>
    <mergeCell ref="V94:W94"/>
    <mergeCell ref="V95:W95"/>
    <mergeCell ref="V96:W96"/>
    <mergeCell ref="V97:W97"/>
    <mergeCell ref="V108:W108"/>
    <mergeCell ref="V109:W109"/>
    <mergeCell ref="V98:W98"/>
    <mergeCell ref="V99:W99"/>
    <mergeCell ref="V100:W100"/>
    <mergeCell ref="V101:W101"/>
    <mergeCell ref="V89:W89"/>
    <mergeCell ref="V90:W90"/>
    <mergeCell ref="V91:W91"/>
    <mergeCell ref="V93:W93"/>
    <mergeCell ref="V85:W85"/>
    <mergeCell ref="V86:W86"/>
    <mergeCell ref="V87:W87"/>
    <mergeCell ref="V88:W88"/>
    <mergeCell ref="V67:W67"/>
    <mergeCell ref="V59:W59"/>
    <mergeCell ref="V61:W61"/>
    <mergeCell ref="V62:W62"/>
    <mergeCell ref="V63:W63"/>
    <mergeCell ref="V55:W55"/>
    <mergeCell ref="V56:W56"/>
    <mergeCell ref="V57:W57"/>
    <mergeCell ref="V58:W58"/>
    <mergeCell ref="V49:W49"/>
    <mergeCell ref="V52:W52"/>
    <mergeCell ref="V53:W53"/>
    <mergeCell ref="V54:W54"/>
    <mergeCell ref="V42:W42"/>
    <mergeCell ref="V43:W43"/>
    <mergeCell ref="V45:W45"/>
    <mergeCell ref="V47:W47"/>
    <mergeCell ref="V38:W38"/>
    <mergeCell ref="V39:W39"/>
    <mergeCell ref="V40:W40"/>
    <mergeCell ref="V41:W41"/>
    <mergeCell ref="V33:W33"/>
    <mergeCell ref="V34:W34"/>
    <mergeCell ref="V35:W35"/>
    <mergeCell ref="V37:W37"/>
    <mergeCell ref="V29:W29"/>
    <mergeCell ref="V30:W30"/>
    <mergeCell ref="V31:W31"/>
    <mergeCell ref="V32:W32"/>
    <mergeCell ref="V25:W25"/>
    <mergeCell ref="V26:W26"/>
    <mergeCell ref="V27:W27"/>
    <mergeCell ref="V28:W28"/>
    <mergeCell ref="V20:W20"/>
    <mergeCell ref="V21:W21"/>
    <mergeCell ref="V23:W23"/>
    <mergeCell ref="V24:W24"/>
    <mergeCell ref="V16:W16"/>
    <mergeCell ref="V17:W17"/>
    <mergeCell ref="V18:W18"/>
    <mergeCell ref="V19:W19"/>
    <mergeCell ref="V11:W11"/>
    <mergeCell ref="V12:W12"/>
    <mergeCell ref="V13:W13"/>
    <mergeCell ref="V15:W15"/>
    <mergeCell ref="V3:W4"/>
    <mergeCell ref="V7:W7"/>
    <mergeCell ref="V8:W8"/>
    <mergeCell ref="V10:W10"/>
    <mergeCell ref="T106:U106"/>
    <mergeCell ref="T107:U107"/>
    <mergeCell ref="T108:U108"/>
    <mergeCell ref="T109:U109"/>
    <mergeCell ref="T98:U98"/>
    <mergeCell ref="T99:U99"/>
    <mergeCell ref="T100:U100"/>
    <mergeCell ref="T101:U101"/>
    <mergeCell ref="T94:U94"/>
    <mergeCell ref="T95:U95"/>
    <mergeCell ref="T96:U96"/>
    <mergeCell ref="T97:U97"/>
    <mergeCell ref="T89:U89"/>
    <mergeCell ref="T90:U90"/>
    <mergeCell ref="T91:U91"/>
    <mergeCell ref="T93:U93"/>
    <mergeCell ref="T85:U85"/>
    <mergeCell ref="T86:U86"/>
    <mergeCell ref="T87:U87"/>
    <mergeCell ref="T88:U88"/>
    <mergeCell ref="T80:U80"/>
    <mergeCell ref="T81:U81"/>
    <mergeCell ref="T82:U82"/>
    <mergeCell ref="T84:U84"/>
    <mergeCell ref="T73:U73"/>
    <mergeCell ref="T74:U74"/>
    <mergeCell ref="T75:U75"/>
    <mergeCell ref="T76:U76"/>
    <mergeCell ref="T69:U69"/>
    <mergeCell ref="T70:U70"/>
    <mergeCell ref="T71:U71"/>
    <mergeCell ref="T72:U72"/>
    <mergeCell ref="T64:U64"/>
    <mergeCell ref="T65:U65"/>
    <mergeCell ref="T66:U66"/>
    <mergeCell ref="T67:U67"/>
    <mergeCell ref="T59:U59"/>
    <mergeCell ref="T61:U61"/>
    <mergeCell ref="T62:U62"/>
    <mergeCell ref="T63:U63"/>
    <mergeCell ref="T55:U55"/>
    <mergeCell ref="T56:U56"/>
    <mergeCell ref="T57:U57"/>
    <mergeCell ref="T58:U58"/>
    <mergeCell ref="T49:U49"/>
    <mergeCell ref="T52:U52"/>
    <mergeCell ref="T53:U53"/>
    <mergeCell ref="T54:U54"/>
    <mergeCell ref="T42:U42"/>
    <mergeCell ref="T43:U43"/>
    <mergeCell ref="T45:U45"/>
    <mergeCell ref="T47:U47"/>
    <mergeCell ref="T38:U38"/>
    <mergeCell ref="T39:U39"/>
    <mergeCell ref="T40:U40"/>
    <mergeCell ref="T41:U41"/>
    <mergeCell ref="T33:U33"/>
    <mergeCell ref="T34:U34"/>
    <mergeCell ref="T35:U35"/>
    <mergeCell ref="T37:U37"/>
    <mergeCell ref="T29:U29"/>
    <mergeCell ref="T30:U30"/>
    <mergeCell ref="T31:U31"/>
    <mergeCell ref="T32:U32"/>
    <mergeCell ref="T25:U25"/>
    <mergeCell ref="T26:U26"/>
    <mergeCell ref="T27:U27"/>
    <mergeCell ref="T28:U28"/>
    <mergeCell ref="T20:U20"/>
    <mergeCell ref="T21:U21"/>
    <mergeCell ref="T23:U23"/>
    <mergeCell ref="T24:U24"/>
    <mergeCell ref="T16:U16"/>
    <mergeCell ref="T17:U17"/>
    <mergeCell ref="T18:U18"/>
    <mergeCell ref="T19:U19"/>
    <mergeCell ref="T11:U11"/>
    <mergeCell ref="T12:U12"/>
    <mergeCell ref="T13:U13"/>
    <mergeCell ref="T15:U15"/>
    <mergeCell ref="T3:U4"/>
    <mergeCell ref="T7:U7"/>
    <mergeCell ref="T8:U8"/>
    <mergeCell ref="T10:U10"/>
    <mergeCell ref="R106:S106"/>
    <mergeCell ref="R107:S107"/>
    <mergeCell ref="R94:S94"/>
    <mergeCell ref="R95:S95"/>
    <mergeCell ref="R96:S96"/>
    <mergeCell ref="R97:S97"/>
    <mergeCell ref="R108:S108"/>
    <mergeCell ref="R109:S109"/>
    <mergeCell ref="R98:S98"/>
    <mergeCell ref="R99:S99"/>
    <mergeCell ref="R100:S100"/>
    <mergeCell ref="R101:S101"/>
    <mergeCell ref="R89:S89"/>
    <mergeCell ref="R90:S90"/>
    <mergeCell ref="R91:S91"/>
    <mergeCell ref="R93:S93"/>
    <mergeCell ref="R85:S85"/>
    <mergeCell ref="R86:S86"/>
    <mergeCell ref="R87:S87"/>
    <mergeCell ref="R88:S88"/>
    <mergeCell ref="R80:S80"/>
    <mergeCell ref="R81:S81"/>
    <mergeCell ref="R82:S82"/>
    <mergeCell ref="R84:S84"/>
    <mergeCell ref="R73:S73"/>
    <mergeCell ref="R74:S74"/>
    <mergeCell ref="R75:S75"/>
    <mergeCell ref="R76:S76"/>
    <mergeCell ref="R69:S69"/>
    <mergeCell ref="R70:S70"/>
    <mergeCell ref="R71:S71"/>
    <mergeCell ref="R72:S72"/>
    <mergeCell ref="R64:S64"/>
    <mergeCell ref="R65:S65"/>
    <mergeCell ref="R66:S66"/>
    <mergeCell ref="R67:S67"/>
    <mergeCell ref="R59:S59"/>
    <mergeCell ref="R61:S61"/>
    <mergeCell ref="R62:S62"/>
    <mergeCell ref="R63:S63"/>
    <mergeCell ref="R55:S55"/>
    <mergeCell ref="R56:S56"/>
    <mergeCell ref="R57:S57"/>
    <mergeCell ref="R58:S58"/>
    <mergeCell ref="R49:S49"/>
    <mergeCell ref="R52:S52"/>
    <mergeCell ref="R53:S53"/>
    <mergeCell ref="R54:S54"/>
    <mergeCell ref="R42:S42"/>
    <mergeCell ref="R43:S43"/>
    <mergeCell ref="R45:S45"/>
    <mergeCell ref="R47:S47"/>
    <mergeCell ref="R38:S38"/>
    <mergeCell ref="R39:S39"/>
    <mergeCell ref="R40:S40"/>
    <mergeCell ref="R41:S41"/>
    <mergeCell ref="R33:S33"/>
    <mergeCell ref="R34:S34"/>
    <mergeCell ref="R35:S35"/>
    <mergeCell ref="R37:S37"/>
    <mergeCell ref="R29:S29"/>
    <mergeCell ref="R30:S30"/>
    <mergeCell ref="R31:S31"/>
    <mergeCell ref="R32:S32"/>
    <mergeCell ref="R25:S25"/>
    <mergeCell ref="R26:S26"/>
    <mergeCell ref="R27:S27"/>
    <mergeCell ref="R28:S28"/>
    <mergeCell ref="R20:S20"/>
    <mergeCell ref="R21:S21"/>
    <mergeCell ref="R23:S23"/>
    <mergeCell ref="R24:S24"/>
    <mergeCell ref="R16:S16"/>
    <mergeCell ref="R17:S17"/>
    <mergeCell ref="R18:S18"/>
    <mergeCell ref="R19:S19"/>
    <mergeCell ref="R11:S11"/>
    <mergeCell ref="R12:S12"/>
    <mergeCell ref="R13:S13"/>
    <mergeCell ref="R15:S15"/>
    <mergeCell ref="R3:S4"/>
    <mergeCell ref="R7:S7"/>
    <mergeCell ref="R8:S8"/>
    <mergeCell ref="R10:S10"/>
    <mergeCell ref="P106:Q106"/>
    <mergeCell ref="P80:Q80"/>
    <mergeCell ref="P81:Q81"/>
    <mergeCell ref="P82:Q82"/>
    <mergeCell ref="P84:Q84"/>
    <mergeCell ref="P73:Q73"/>
    <mergeCell ref="P74:Q74"/>
    <mergeCell ref="P75:Q75"/>
    <mergeCell ref="P76:Q76"/>
    <mergeCell ref="P69:Q69"/>
    <mergeCell ref="P70:Q70"/>
    <mergeCell ref="P71:Q71"/>
    <mergeCell ref="P72:Q72"/>
    <mergeCell ref="P65:Q65"/>
    <mergeCell ref="P66:Q66"/>
    <mergeCell ref="P67:Q67"/>
    <mergeCell ref="P107:Q107"/>
    <mergeCell ref="P108:Q108"/>
    <mergeCell ref="P109:Q109"/>
    <mergeCell ref="P98:Q98"/>
    <mergeCell ref="P99:Q99"/>
    <mergeCell ref="P100:Q100"/>
    <mergeCell ref="P101:Q101"/>
    <mergeCell ref="P94:Q94"/>
    <mergeCell ref="P95:Q95"/>
    <mergeCell ref="P96:Q96"/>
    <mergeCell ref="P97:Q97"/>
    <mergeCell ref="P89:Q89"/>
    <mergeCell ref="P90:Q90"/>
    <mergeCell ref="P91:Q91"/>
    <mergeCell ref="P93:Q93"/>
    <mergeCell ref="P85:Q85"/>
    <mergeCell ref="P86:Q86"/>
    <mergeCell ref="P87:Q87"/>
    <mergeCell ref="P88:Q88"/>
    <mergeCell ref="P68:Q68"/>
    <mergeCell ref="P61:Q61"/>
    <mergeCell ref="P62:Q62"/>
    <mergeCell ref="P63:Q63"/>
    <mergeCell ref="P64:Q64"/>
    <mergeCell ref="P56:Q56"/>
    <mergeCell ref="P57:Q57"/>
    <mergeCell ref="P58:Q58"/>
    <mergeCell ref="P59:Q59"/>
    <mergeCell ref="P52:Q52"/>
    <mergeCell ref="P53:Q53"/>
    <mergeCell ref="P54:Q54"/>
    <mergeCell ref="P55:Q55"/>
    <mergeCell ref="P43:Q43"/>
    <mergeCell ref="P45:Q45"/>
    <mergeCell ref="P47:Q47"/>
    <mergeCell ref="P49:Q49"/>
    <mergeCell ref="P39:Q39"/>
    <mergeCell ref="P40:Q40"/>
    <mergeCell ref="P41:Q41"/>
    <mergeCell ref="P42:Q42"/>
    <mergeCell ref="P34:Q34"/>
    <mergeCell ref="P35:Q35"/>
    <mergeCell ref="P37:Q37"/>
    <mergeCell ref="P38:Q38"/>
    <mergeCell ref="P30:Q30"/>
    <mergeCell ref="P31:Q31"/>
    <mergeCell ref="P32:Q32"/>
    <mergeCell ref="P33:Q33"/>
    <mergeCell ref="P26:Q26"/>
    <mergeCell ref="P27:Q27"/>
    <mergeCell ref="P28:Q28"/>
    <mergeCell ref="P29:Q29"/>
    <mergeCell ref="P21:Q21"/>
    <mergeCell ref="P23:Q23"/>
    <mergeCell ref="P24:Q24"/>
    <mergeCell ref="P25:Q25"/>
    <mergeCell ref="P17:Q17"/>
    <mergeCell ref="P18:Q18"/>
    <mergeCell ref="P19:Q19"/>
    <mergeCell ref="P20:Q20"/>
    <mergeCell ref="N109:O109"/>
    <mergeCell ref="P3:Q4"/>
    <mergeCell ref="P7:Q7"/>
    <mergeCell ref="P8:Q8"/>
    <mergeCell ref="P10:Q10"/>
    <mergeCell ref="P11:Q11"/>
    <mergeCell ref="P12:Q12"/>
    <mergeCell ref="P13:Q13"/>
    <mergeCell ref="P15:Q15"/>
    <mergeCell ref="P16:Q16"/>
    <mergeCell ref="N101:O101"/>
    <mergeCell ref="N106:O106"/>
    <mergeCell ref="N93:O93"/>
    <mergeCell ref="N94:O94"/>
    <mergeCell ref="N95:O95"/>
    <mergeCell ref="N96:O96"/>
    <mergeCell ref="N107:O107"/>
    <mergeCell ref="N108:O108"/>
    <mergeCell ref="N97:O97"/>
    <mergeCell ref="N98:O98"/>
    <mergeCell ref="N99:O99"/>
    <mergeCell ref="N100:O100"/>
    <mergeCell ref="N88:O88"/>
    <mergeCell ref="N89:O89"/>
    <mergeCell ref="N90:O90"/>
    <mergeCell ref="N91:O91"/>
    <mergeCell ref="N84:O84"/>
    <mergeCell ref="N85:O85"/>
    <mergeCell ref="N86:O86"/>
    <mergeCell ref="N87:O87"/>
    <mergeCell ref="N76:O76"/>
    <mergeCell ref="N80:O80"/>
    <mergeCell ref="N81:O81"/>
    <mergeCell ref="N82:O82"/>
    <mergeCell ref="N72:O72"/>
    <mergeCell ref="N73:O73"/>
    <mergeCell ref="N74:O74"/>
    <mergeCell ref="N75:O75"/>
    <mergeCell ref="N68:O68"/>
    <mergeCell ref="N69:O69"/>
    <mergeCell ref="N70:O70"/>
    <mergeCell ref="N71:O71"/>
    <mergeCell ref="N64:O64"/>
    <mergeCell ref="N65:O65"/>
    <mergeCell ref="N66:O66"/>
    <mergeCell ref="N67:O67"/>
    <mergeCell ref="N59:O59"/>
    <mergeCell ref="N61:O61"/>
    <mergeCell ref="N62:O62"/>
    <mergeCell ref="N63:O63"/>
    <mergeCell ref="N55:O55"/>
    <mergeCell ref="N56:O56"/>
    <mergeCell ref="N57:O57"/>
    <mergeCell ref="N58:O58"/>
    <mergeCell ref="N49:O49"/>
    <mergeCell ref="N52:O52"/>
    <mergeCell ref="N53:O53"/>
    <mergeCell ref="N54:O54"/>
    <mergeCell ref="N42:O42"/>
    <mergeCell ref="N43:O43"/>
    <mergeCell ref="N45:O45"/>
    <mergeCell ref="N47:O47"/>
    <mergeCell ref="N38:O38"/>
    <mergeCell ref="N39:O39"/>
    <mergeCell ref="N40:O40"/>
    <mergeCell ref="N41:O41"/>
    <mergeCell ref="N33:O33"/>
    <mergeCell ref="N34:O34"/>
    <mergeCell ref="N35:O35"/>
    <mergeCell ref="N37:O37"/>
    <mergeCell ref="N29:O29"/>
    <mergeCell ref="N30:O30"/>
    <mergeCell ref="N31:O31"/>
    <mergeCell ref="N32:O32"/>
    <mergeCell ref="N25:O25"/>
    <mergeCell ref="N26:O26"/>
    <mergeCell ref="N27:O27"/>
    <mergeCell ref="N28:O28"/>
    <mergeCell ref="N20:O20"/>
    <mergeCell ref="N21:O21"/>
    <mergeCell ref="N23:O23"/>
    <mergeCell ref="N24:O24"/>
    <mergeCell ref="N16:O16"/>
    <mergeCell ref="N17:O17"/>
    <mergeCell ref="N18:O18"/>
    <mergeCell ref="N19:O19"/>
    <mergeCell ref="N11:O11"/>
    <mergeCell ref="N12:O12"/>
    <mergeCell ref="N13:O13"/>
    <mergeCell ref="N15:O15"/>
    <mergeCell ref="N3:O4"/>
    <mergeCell ref="N7:O7"/>
    <mergeCell ref="N8:O8"/>
    <mergeCell ref="N10:O10"/>
    <mergeCell ref="L106:M106"/>
    <mergeCell ref="L107:M107"/>
    <mergeCell ref="L108:M108"/>
    <mergeCell ref="L109:M109"/>
    <mergeCell ref="L98:M98"/>
    <mergeCell ref="L99:M99"/>
    <mergeCell ref="L100:M100"/>
    <mergeCell ref="L101:M101"/>
    <mergeCell ref="L94:M94"/>
    <mergeCell ref="L95:M95"/>
    <mergeCell ref="L96:M96"/>
    <mergeCell ref="L97:M97"/>
    <mergeCell ref="L89:M89"/>
    <mergeCell ref="L90:M90"/>
    <mergeCell ref="L91:M91"/>
    <mergeCell ref="L93:M93"/>
    <mergeCell ref="L85:M85"/>
    <mergeCell ref="L86:M86"/>
    <mergeCell ref="L87:M87"/>
    <mergeCell ref="L88:M88"/>
    <mergeCell ref="L80:M80"/>
    <mergeCell ref="L81:M81"/>
    <mergeCell ref="L82:M82"/>
    <mergeCell ref="L84:M84"/>
    <mergeCell ref="L73:M73"/>
    <mergeCell ref="L74:M74"/>
    <mergeCell ref="L75:M75"/>
    <mergeCell ref="L76:M76"/>
    <mergeCell ref="L69:M69"/>
    <mergeCell ref="L70:M70"/>
    <mergeCell ref="L71:M71"/>
    <mergeCell ref="L72:M72"/>
    <mergeCell ref="L65:M65"/>
    <mergeCell ref="L66:M66"/>
    <mergeCell ref="L67:M67"/>
    <mergeCell ref="L68:M68"/>
    <mergeCell ref="L61:M61"/>
    <mergeCell ref="L62:M62"/>
    <mergeCell ref="L63:M63"/>
    <mergeCell ref="L64:M64"/>
    <mergeCell ref="L56:M56"/>
    <mergeCell ref="L57:M57"/>
    <mergeCell ref="L58:M58"/>
    <mergeCell ref="L59:M59"/>
    <mergeCell ref="L52:M52"/>
    <mergeCell ref="L53:M53"/>
    <mergeCell ref="L54:M54"/>
    <mergeCell ref="L55:M55"/>
    <mergeCell ref="L43:M43"/>
    <mergeCell ref="L45:M45"/>
    <mergeCell ref="L47:M47"/>
    <mergeCell ref="L49:M49"/>
    <mergeCell ref="L39:M39"/>
    <mergeCell ref="L40:M40"/>
    <mergeCell ref="L41:M41"/>
    <mergeCell ref="L42:M42"/>
    <mergeCell ref="L34:M34"/>
    <mergeCell ref="L35:M35"/>
    <mergeCell ref="L37:M37"/>
    <mergeCell ref="L38:M38"/>
    <mergeCell ref="L30:M30"/>
    <mergeCell ref="L31:M31"/>
    <mergeCell ref="L32:M32"/>
    <mergeCell ref="L33:M33"/>
    <mergeCell ref="L26:M26"/>
    <mergeCell ref="L27:M27"/>
    <mergeCell ref="L28:M28"/>
    <mergeCell ref="L29:M29"/>
    <mergeCell ref="L21:M21"/>
    <mergeCell ref="L23:M23"/>
    <mergeCell ref="L24:M24"/>
    <mergeCell ref="L25:M25"/>
    <mergeCell ref="L17:M17"/>
    <mergeCell ref="L18:M18"/>
    <mergeCell ref="L19:M19"/>
    <mergeCell ref="L20:M20"/>
    <mergeCell ref="J109:K109"/>
    <mergeCell ref="L3:M4"/>
    <mergeCell ref="L7:M7"/>
    <mergeCell ref="L8:M8"/>
    <mergeCell ref="L10:M10"/>
    <mergeCell ref="L11:M11"/>
    <mergeCell ref="L12:M12"/>
    <mergeCell ref="L13:M13"/>
    <mergeCell ref="L15:M15"/>
    <mergeCell ref="L16:M16"/>
    <mergeCell ref="J101:K101"/>
    <mergeCell ref="J106:K106"/>
    <mergeCell ref="J93:K93"/>
    <mergeCell ref="J94:K94"/>
    <mergeCell ref="J95:K95"/>
    <mergeCell ref="J96:K96"/>
    <mergeCell ref="J107:K107"/>
    <mergeCell ref="J108:K108"/>
    <mergeCell ref="J97:K97"/>
    <mergeCell ref="J98:K98"/>
    <mergeCell ref="J99:K99"/>
    <mergeCell ref="J100:K100"/>
    <mergeCell ref="J88:K88"/>
    <mergeCell ref="J89:K89"/>
    <mergeCell ref="J90:K90"/>
    <mergeCell ref="J91:K91"/>
    <mergeCell ref="J84:K84"/>
    <mergeCell ref="J85:K85"/>
    <mergeCell ref="J86:K86"/>
    <mergeCell ref="J87:K87"/>
    <mergeCell ref="J76:K76"/>
    <mergeCell ref="J80:K80"/>
    <mergeCell ref="J81:K81"/>
    <mergeCell ref="J82:K82"/>
    <mergeCell ref="J72:K72"/>
    <mergeCell ref="J73:K73"/>
    <mergeCell ref="J74:K74"/>
    <mergeCell ref="J75:K75"/>
    <mergeCell ref="J68:K68"/>
    <mergeCell ref="J69:K69"/>
    <mergeCell ref="J70:K70"/>
    <mergeCell ref="J71:K71"/>
    <mergeCell ref="J64:K64"/>
    <mergeCell ref="J65:K65"/>
    <mergeCell ref="J66:K66"/>
    <mergeCell ref="J67:K67"/>
    <mergeCell ref="J59:K59"/>
    <mergeCell ref="J61:K61"/>
    <mergeCell ref="J62:K62"/>
    <mergeCell ref="J63:K63"/>
    <mergeCell ref="J55:K55"/>
    <mergeCell ref="J56:K56"/>
    <mergeCell ref="J57:K57"/>
    <mergeCell ref="J58:K58"/>
    <mergeCell ref="J49:K49"/>
    <mergeCell ref="J52:K52"/>
    <mergeCell ref="J53:K53"/>
    <mergeCell ref="J54:K54"/>
    <mergeCell ref="J43:K43"/>
    <mergeCell ref="J45:K45"/>
    <mergeCell ref="J47:K47"/>
    <mergeCell ref="J38:K38"/>
    <mergeCell ref="J39:K39"/>
    <mergeCell ref="J40:K40"/>
    <mergeCell ref="J41:K41"/>
    <mergeCell ref="J33:K33"/>
    <mergeCell ref="J34:K34"/>
    <mergeCell ref="J35:K35"/>
    <mergeCell ref="J37:K37"/>
    <mergeCell ref="J29:K29"/>
    <mergeCell ref="J30:K30"/>
    <mergeCell ref="J31:K31"/>
    <mergeCell ref="J32:K32"/>
    <mergeCell ref="J25:K25"/>
    <mergeCell ref="J26:K26"/>
    <mergeCell ref="J27:K27"/>
    <mergeCell ref="J28:K28"/>
    <mergeCell ref="J21:K21"/>
    <mergeCell ref="J23:K23"/>
    <mergeCell ref="J24:K24"/>
    <mergeCell ref="J16:K16"/>
    <mergeCell ref="J17:K17"/>
    <mergeCell ref="J18:K18"/>
    <mergeCell ref="J19:K19"/>
    <mergeCell ref="J11:K11"/>
    <mergeCell ref="J12:K12"/>
    <mergeCell ref="J13:K13"/>
    <mergeCell ref="J15:K15"/>
    <mergeCell ref="J3:K4"/>
    <mergeCell ref="J7:K7"/>
    <mergeCell ref="J8:K8"/>
    <mergeCell ref="J10:K10"/>
    <mergeCell ref="H106:I106"/>
    <mergeCell ref="H80:I80"/>
    <mergeCell ref="H81:I81"/>
    <mergeCell ref="H82:I82"/>
    <mergeCell ref="H84:I84"/>
    <mergeCell ref="H73:I73"/>
    <mergeCell ref="H74:I74"/>
    <mergeCell ref="H75:I75"/>
    <mergeCell ref="H76:I76"/>
    <mergeCell ref="H69:I69"/>
    <mergeCell ref="H70:I70"/>
    <mergeCell ref="H71:I71"/>
    <mergeCell ref="H72:I72"/>
    <mergeCell ref="H65:I65"/>
    <mergeCell ref="H66:I66"/>
    <mergeCell ref="H67:I67"/>
    <mergeCell ref="J42:K42"/>
    <mergeCell ref="H43:I43"/>
    <mergeCell ref="H45:I45"/>
    <mergeCell ref="H47:I47"/>
    <mergeCell ref="H49:I49"/>
    <mergeCell ref="H107:I107"/>
    <mergeCell ref="H108:I108"/>
    <mergeCell ref="H109:I109"/>
    <mergeCell ref="H98:I98"/>
    <mergeCell ref="H99:I99"/>
    <mergeCell ref="H100:I100"/>
    <mergeCell ref="H101:I101"/>
    <mergeCell ref="H94:I94"/>
    <mergeCell ref="H95:I95"/>
    <mergeCell ref="H96:I96"/>
    <mergeCell ref="H97:I97"/>
    <mergeCell ref="H89:I89"/>
    <mergeCell ref="H90:I90"/>
    <mergeCell ref="H91:I91"/>
    <mergeCell ref="H93:I93"/>
    <mergeCell ref="H85:I85"/>
    <mergeCell ref="H86:I86"/>
    <mergeCell ref="H87:I87"/>
    <mergeCell ref="H88:I88"/>
    <mergeCell ref="D82:E82"/>
    <mergeCell ref="F82:G82"/>
    <mergeCell ref="F71:G71"/>
    <mergeCell ref="F42:G42"/>
    <mergeCell ref="F43:G43"/>
    <mergeCell ref="F58:G58"/>
    <mergeCell ref="F59:G59"/>
    <mergeCell ref="F11:G11"/>
    <mergeCell ref="F12:G12"/>
    <mergeCell ref="F26:G26"/>
    <mergeCell ref="F27:G27"/>
    <mergeCell ref="F21:G21"/>
    <mergeCell ref="F24:G24"/>
    <mergeCell ref="F20:G20"/>
    <mergeCell ref="F23:G23"/>
    <mergeCell ref="F19:G19"/>
    <mergeCell ref="F16:G16"/>
    <mergeCell ref="F28:G28"/>
    <mergeCell ref="F29:G29"/>
    <mergeCell ref="F68:G68"/>
    <mergeCell ref="D38:E38"/>
    <mergeCell ref="D63:E63"/>
    <mergeCell ref="F37:G37"/>
    <mergeCell ref="D62:E62"/>
    <mergeCell ref="D42:E42"/>
    <mergeCell ref="D43:E43"/>
    <mergeCell ref="D56:E56"/>
    <mergeCell ref="D57:E57"/>
    <mergeCell ref="F39:G39"/>
    <mergeCell ref="F57:G57"/>
    <mergeCell ref="F52:G52"/>
    <mergeCell ref="F56:G56"/>
    <mergeCell ref="D73:E73"/>
    <mergeCell ref="D61:E61"/>
    <mergeCell ref="H17:I17"/>
    <mergeCell ref="H18:I18"/>
    <mergeCell ref="H19:I19"/>
    <mergeCell ref="H20:I20"/>
    <mergeCell ref="H39:I39"/>
    <mergeCell ref="H40:I40"/>
    <mergeCell ref="H41:I41"/>
    <mergeCell ref="H42:I42"/>
    <mergeCell ref="H34:I34"/>
    <mergeCell ref="H35:I35"/>
    <mergeCell ref="H37:I37"/>
    <mergeCell ref="H38:I38"/>
    <mergeCell ref="H30:I30"/>
    <mergeCell ref="H31:I31"/>
    <mergeCell ref="H32:I32"/>
    <mergeCell ref="H33:I33"/>
    <mergeCell ref="H26:I26"/>
    <mergeCell ref="H68:I68"/>
    <mergeCell ref="H61:I61"/>
    <mergeCell ref="H62:I62"/>
    <mergeCell ref="H63:I63"/>
    <mergeCell ref="H64:I64"/>
    <mergeCell ref="H56:I56"/>
    <mergeCell ref="H57:I57"/>
    <mergeCell ref="H58:I58"/>
    <mergeCell ref="H59:I59"/>
    <mergeCell ref="H52:I52"/>
    <mergeCell ref="H53:I53"/>
    <mergeCell ref="H54:I54"/>
    <mergeCell ref="H55:I55"/>
    <mergeCell ref="F81:G81"/>
    <mergeCell ref="F74:G74"/>
    <mergeCell ref="F66:G66"/>
    <mergeCell ref="F67:G67"/>
    <mergeCell ref="F69:G69"/>
    <mergeCell ref="F80:G80"/>
    <mergeCell ref="F72:G72"/>
    <mergeCell ref="F73:G73"/>
    <mergeCell ref="F45:G45"/>
    <mergeCell ref="D54:E54"/>
    <mergeCell ref="D41:E41"/>
    <mergeCell ref="D45:E45"/>
    <mergeCell ref="D47:E47"/>
    <mergeCell ref="D48:E48"/>
    <mergeCell ref="D52:E52"/>
    <mergeCell ref="F53:G53"/>
    <mergeCell ref="F54:G54"/>
    <mergeCell ref="F41:G41"/>
    <mergeCell ref="F76:G76"/>
    <mergeCell ref="F65:G65"/>
    <mergeCell ref="F49:G49"/>
    <mergeCell ref="F63:G63"/>
    <mergeCell ref="F62:G62"/>
    <mergeCell ref="F64:G64"/>
    <mergeCell ref="F61:G61"/>
    <mergeCell ref="F55:G55"/>
    <mergeCell ref="D71:E71"/>
    <mergeCell ref="D58:E58"/>
    <mergeCell ref="D59:E59"/>
    <mergeCell ref="F75:G75"/>
    <mergeCell ref="F47:G47"/>
    <mergeCell ref="F70:G70"/>
    <mergeCell ref="Z39:AA39"/>
    <mergeCell ref="Z40:AA40"/>
    <mergeCell ref="Z41:AA41"/>
    <mergeCell ref="Z42:AA42"/>
    <mergeCell ref="Z43:AA43"/>
    <mergeCell ref="D12:E12"/>
    <mergeCell ref="D29:E29"/>
    <mergeCell ref="D30:E30"/>
    <mergeCell ref="D32:E32"/>
    <mergeCell ref="D31:E31"/>
    <mergeCell ref="D24:E24"/>
    <mergeCell ref="D18:E18"/>
    <mergeCell ref="D17:E17"/>
    <mergeCell ref="D55:E55"/>
    <mergeCell ref="D35:E35"/>
    <mergeCell ref="D34:E34"/>
    <mergeCell ref="D25:E25"/>
    <mergeCell ref="D26:E26"/>
    <mergeCell ref="D23:E23"/>
    <mergeCell ref="D33:E33"/>
    <mergeCell ref="D53:E53"/>
    <mergeCell ref="F32:G32"/>
    <mergeCell ref="F31:G31"/>
    <mergeCell ref="F30:G30"/>
    <mergeCell ref="F35:G35"/>
    <mergeCell ref="F33:G33"/>
    <mergeCell ref="F34:G34"/>
    <mergeCell ref="D37:E37"/>
    <mergeCell ref="F40:G40"/>
    <mergeCell ref="F38:G38"/>
    <mergeCell ref="H12:I12"/>
    <mergeCell ref="H13:I13"/>
    <mergeCell ref="D7:E7"/>
    <mergeCell ref="D8:E8"/>
    <mergeCell ref="AD3:AD4"/>
    <mergeCell ref="D9:E9"/>
    <mergeCell ref="F7:G7"/>
    <mergeCell ref="F8:G8"/>
    <mergeCell ref="F10:G10"/>
    <mergeCell ref="Z3:AA4"/>
    <mergeCell ref="F13:G13"/>
    <mergeCell ref="D15:E15"/>
    <mergeCell ref="F15:G15"/>
    <mergeCell ref="Z32:AA32"/>
    <mergeCell ref="Z33:AA33"/>
    <mergeCell ref="Z34:AA34"/>
    <mergeCell ref="Z35:AA35"/>
    <mergeCell ref="Z37:AA37"/>
    <mergeCell ref="Z38:AA38"/>
    <mergeCell ref="D11:E11"/>
    <mergeCell ref="H15:I15"/>
    <mergeCell ref="H16:I16"/>
    <mergeCell ref="H7:I7"/>
    <mergeCell ref="H8:I8"/>
    <mergeCell ref="H10:I10"/>
    <mergeCell ref="H11:I11"/>
    <mergeCell ref="H27:I27"/>
    <mergeCell ref="H28:I28"/>
    <mergeCell ref="H29:I29"/>
    <mergeCell ref="H21:I21"/>
    <mergeCell ref="H23:I23"/>
    <mergeCell ref="H24:I24"/>
    <mergeCell ref="H25:I25"/>
    <mergeCell ref="J20:K20"/>
    <mergeCell ref="B3:B4"/>
    <mergeCell ref="H3:I4"/>
    <mergeCell ref="F86:G86"/>
    <mergeCell ref="D75:E75"/>
    <mergeCell ref="D39:E39"/>
    <mergeCell ref="D66:E66"/>
    <mergeCell ref="D67:E67"/>
    <mergeCell ref="F87:G87"/>
    <mergeCell ref="F17:G17"/>
    <mergeCell ref="F18:G18"/>
    <mergeCell ref="D74:E74"/>
    <mergeCell ref="D80:E80"/>
    <mergeCell ref="F25:G25"/>
    <mergeCell ref="D84:E84"/>
    <mergeCell ref="D76:E76"/>
    <mergeCell ref="D49:E49"/>
    <mergeCell ref="D69:E69"/>
    <mergeCell ref="D81:E81"/>
    <mergeCell ref="D72:E72"/>
    <mergeCell ref="D40:E40"/>
    <mergeCell ref="F84:G84"/>
    <mergeCell ref="F85:G85"/>
    <mergeCell ref="D65:E65"/>
    <mergeCell ref="C3:C4"/>
    <mergeCell ref="D3:E4"/>
    <mergeCell ref="D20:E20"/>
    <mergeCell ref="D19:E19"/>
    <mergeCell ref="D64:E64"/>
    <mergeCell ref="D13:E13"/>
    <mergeCell ref="D16:E16"/>
    <mergeCell ref="F3:G4"/>
    <mergeCell ref="D10:E10"/>
    <mergeCell ref="F109:G109"/>
    <mergeCell ref="F94:G94"/>
    <mergeCell ref="F95:G95"/>
    <mergeCell ref="F96:G96"/>
    <mergeCell ref="F101:G101"/>
    <mergeCell ref="F107:G107"/>
    <mergeCell ref="F100:G100"/>
    <mergeCell ref="F99:G99"/>
    <mergeCell ref="F98:G98"/>
    <mergeCell ref="D109:E109"/>
    <mergeCell ref="D95:E95"/>
    <mergeCell ref="D96:E96"/>
    <mergeCell ref="D107:E107"/>
    <mergeCell ref="D91:E91"/>
    <mergeCell ref="D86:E86"/>
    <mergeCell ref="D89:E89"/>
    <mergeCell ref="D99:E99"/>
    <mergeCell ref="D87:E87"/>
    <mergeCell ref="D108:E108"/>
    <mergeCell ref="F108:G108"/>
    <mergeCell ref="D100:E100"/>
    <mergeCell ref="F91:G91"/>
    <mergeCell ref="D88:E88"/>
    <mergeCell ref="D106:E106"/>
    <mergeCell ref="F88:G88"/>
    <mergeCell ref="F89:G89"/>
    <mergeCell ref="F90:G90"/>
    <mergeCell ref="D101:E101"/>
    <mergeCell ref="F97:G97"/>
    <mergeCell ref="D97:E97"/>
    <mergeCell ref="F106:G106"/>
    <mergeCell ref="F93:G93"/>
    <mergeCell ref="A1:AD1"/>
    <mergeCell ref="A2:AD2"/>
    <mergeCell ref="D98:E98"/>
    <mergeCell ref="D85:E85"/>
    <mergeCell ref="D94:E94"/>
    <mergeCell ref="D90:E90"/>
    <mergeCell ref="D93:E93"/>
    <mergeCell ref="D28:E28"/>
    <mergeCell ref="D27:E27"/>
    <mergeCell ref="D21:E21"/>
    <mergeCell ref="Z7:AA7"/>
    <mergeCell ref="Z8:AA8"/>
    <mergeCell ref="Z10:AA10"/>
    <mergeCell ref="Z11:AA11"/>
    <mergeCell ref="Z12:AA12"/>
    <mergeCell ref="Z13:AA13"/>
    <mergeCell ref="Z15:AA15"/>
    <mergeCell ref="Z16:AA16"/>
    <mergeCell ref="Z17:AA17"/>
    <mergeCell ref="Z18:AA18"/>
    <mergeCell ref="Z19:AA19"/>
    <mergeCell ref="Z20:AA20"/>
    <mergeCell ref="Z21:AA21"/>
    <mergeCell ref="Z23:AA23"/>
    <mergeCell ref="Z24:AA24"/>
    <mergeCell ref="Z25:AA25"/>
    <mergeCell ref="Z26:AA26"/>
    <mergeCell ref="Z27:AA27"/>
    <mergeCell ref="Z28:AA28"/>
    <mergeCell ref="Z29:AA29"/>
    <mergeCell ref="Z30:AA30"/>
    <mergeCell ref="Z31:AA31"/>
    <mergeCell ref="Z94:AA94"/>
    <mergeCell ref="Z45:AA45"/>
    <mergeCell ref="Z47:AA47"/>
    <mergeCell ref="Z49:AA49"/>
    <mergeCell ref="Z52:AA52"/>
    <mergeCell ref="Z53:AA53"/>
    <mergeCell ref="Z54:AA54"/>
    <mergeCell ref="Z55:AA55"/>
    <mergeCell ref="Z56:AA56"/>
    <mergeCell ref="Z57:AA57"/>
    <mergeCell ref="Z58:AA58"/>
    <mergeCell ref="Z59:AA59"/>
    <mergeCell ref="Z61:AA61"/>
    <mergeCell ref="Z62:AA62"/>
    <mergeCell ref="Z63:AA63"/>
    <mergeCell ref="Z64:AA64"/>
    <mergeCell ref="Z65:AA65"/>
    <mergeCell ref="Z66:AA66"/>
    <mergeCell ref="Z101:AA101"/>
    <mergeCell ref="Z106:AA106"/>
    <mergeCell ref="Z107:AA107"/>
    <mergeCell ref="Z108:AA108"/>
    <mergeCell ref="Z109:AA109"/>
    <mergeCell ref="Z95:AA95"/>
    <mergeCell ref="Z96:AA96"/>
    <mergeCell ref="Z97:AA97"/>
    <mergeCell ref="Z98:AA98"/>
    <mergeCell ref="Z99:AA99"/>
    <mergeCell ref="Z67:AA67"/>
    <mergeCell ref="Z69:AA69"/>
    <mergeCell ref="Z70:AA70"/>
    <mergeCell ref="Z71:AA71"/>
    <mergeCell ref="Z72:AA72"/>
    <mergeCell ref="Z73:AA73"/>
    <mergeCell ref="Z74:AA74"/>
    <mergeCell ref="Z75:AA75"/>
    <mergeCell ref="Z76:AA76"/>
    <mergeCell ref="Z80:AA80"/>
    <mergeCell ref="Z81:AA81"/>
    <mergeCell ref="Z82:AA82"/>
    <mergeCell ref="Z84:AA84"/>
    <mergeCell ref="Z85:AA85"/>
    <mergeCell ref="Z86:AA86"/>
    <mergeCell ref="Z87:AA87"/>
    <mergeCell ref="Z100:AA100"/>
    <mergeCell ref="Z88:AA88"/>
    <mergeCell ref="Z89:AA89"/>
    <mergeCell ref="Z90:AA90"/>
    <mergeCell ref="Z91:AA91"/>
    <mergeCell ref="Z93:AA93"/>
    <mergeCell ref="AB3:AC4"/>
    <mergeCell ref="AB7:AC7"/>
    <mergeCell ref="AB8:AC8"/>
    <mergeCell ref="AB10:AC10"/>
    <mergeCell ref="AB11:AC11"/>
    <mergeCell ref="AB12:AC12"/>
    <mergeCell ref="AB13:AC13"/>
    <mergeCell ref="AB15:AC15"/>
    <mergeCell ref="AB16:AC16"/>
    <mergeCell ref="AB17:AC17"/>
    <mergeCell ref="AB18:AC18"/>
    <mergeCell ref="AB19:AC19"/>
    <mergeCell ref="AB20:AC20"/>
    <mergeCell ref="AB21:AC21"/>
    <mergeCell ref="AB23:AC23"/>
    <mergeCell ref="AB24:AC24"/>
    <mergeCell ref="AB25:AC25"/>
    <mergeCell ref="AB26:AC26"/>
    <mergeCell ref="AB27:AC27"/>
    <mergeCell ref="AB28:AC28"/>
    <mergeCell ref="AB29:AC29"/>
    <mergeCell ref="AB30:AC30"/>
    <mergeCell ref="AB31:AC31"/>
    <mergeCell ref="AB32:AC32"/>
    <mergeCell ref="AB33:AC33"/>
    <mergeCell ref="AB34:AC34"/>
    <mergeCell ref="AB35:AC35"/>
    <mergeCell ref="AB37:AC37"/>
    <mergeCell ref="AB38:AC38"/>
    <mergeCell ref="AB39:AC39"/>
    <mergeCell ref="AB40:AC40"/>
    <mergeCell ref="AB41:AC41"/>
    <mergeCell ref="AB42:AC42"/>
    <mergeCell ref="AB43:AC43"/>
    <mergeCell ref="AB88:AC88"/>
    <mergeCell ref="AB45:AC45"/>
    <mergeCell ref="AB47:AC47"/>
    <mergeCell ref="AB49:AC49"/>
    <mergeCell ref="AB52:AC52"/>
    <mergeCell ref="AB53:AC53"/>
    <mergeCell ref="AB54:AC54"/>
    <mergeCell ref="AB55:AC55"/>
    <mergeCell ref="AB56:AC56"/>
    <mergeCell ref="AB57:AC57"/>
    <mergeCell ref="AB58:AC58"/>
    <mergeCell ref="AB59:AC59"/>
    <mergeCell ref="AB61:AC61"/>
    <mergeCell ref="AB62:AC62"/>
    <mergeCell ref="AB63:AC63"/>
    <mergeCell ref="AB64:AC64"/>
    <mergeCell ref="AB65:AC65"/>
    <mergeCell ref="AB66:AC66"/>
    <mergeCell ref="AB89:AC89"/>
    <mergeCell ref="AB90:AC90"/>
    <mergeCell ref="AB91:AC91"/>
    <mergeCell ref="AB93:AC93"/>
    <mergeCell ref="AB94:AC94"/>
    <mergeCell ref="AB95:AC95"/>
    <mergeCell ref="AB96:AC96"/>
    <mergeCell ref="AB97:AC97"/>
    <mergeCell ref="AB98:AC98"/>
    <mergeCell ref="AB99:AC99"/>
    <mergeCell ref="AB100:AC100"/>
    <mergeCell ref="AB101:AC101"/>
    <mergeCell ref="AB106:AC106"/>
    <mergeCell ref="AB107:AC107"/>
    <mergeCell ref="AB108:AC108"/>
    <mergeCell ref="AB109:AC109"/>
    <mergeCell ref="AB67:AC67"/>
    <mergeCell ref="AB69:AC69"/>
    <mergeCell ref="AB70:AC70"/>
    <mergeCell ref="AB71:AC71"/>
    <mergeCell ref="AB72:AC72"/>
    <mergeCell ref="AB73:AC73"/>
    <mergeCell ref="AB74:AC74"/>
    <mergeCell ref="AB75:AC75"/>
    <mergeCell ref="AB76:AC76"/>
    <mergeCell ref="AB80:AC80"/>
    <mergeCell ref="AB81:AC81"/>
    <mergeCell ref="AB82:AC82"/>
    <mergeCell ref="AB84:AC84"/>
    <mergeCell ref="AB85:AC85"/>
    <mergeCell ref="AB86:AC86"/>
    <mergeCell ref="AB87:AC87"/>
  </mergeCells>
  <phoneticPr fontId="9" type="noConversion"/>
  <pageMargins left="0.41" right="0.2" top="0.19685039370078741" bottom="0.19685039370078741" header="0.19685039370078741" footer="0.19685039370078741"/>
  <pageSetup paperSize="9" scale="65" orientation="landscape" r:id="rId1"/>
  <headerFooter alignWithMargins="0">
    <oddFooter>หน้าที่ &amp;P จาก &amp;N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>
  <sheetPr>
    <tabColor indexed="10"/>
  </sheetPr>
  <dimension ref="A1:AT19"/>
  <sheetViews>
    <sheetView topLeftCell="A7" zoomScaleSheetLayoutView="100" workbookViewId="0">
      <selection activeCell="C13" sqref="C13"/>
    </sheetView>
  </sheetViews>
  <sheetFormatPr defaultRowHeight="23.25"/>
  <cols>
    <col min="1" max="1" width="10.140625" style="1" bestFit="1" customWidth="1"/>
    <col min="2" max="2" width="11.28515625" style="1" bestFit="1" customWidth="1"/>
    <col min="3" max="3" width="10" style="1" bestFit="1" customWidth="1"/>
    <col min="4" max="4" width="6.42578125" style="1" bestFit="1" customWidth="1"/>
    <col min="5" max="5" width="11.28515625" style="1" bestFit="1" customWidth="1"/>
    <col min="6" max="6" width="10" style="1" bestFit="1" customWidth="1"/>
    <col min="7" max="7" width="5.28515625" style="1" bestFit="1" customWidth="1"/>
    <col min="8" max="8" width="11.28515625" style="1" bestFit="1" customWidth="1"/>
    <col min="9" max="9" width="10" style="1" bestFit="1" customWidth="1"/>
    <col min="10" max="10" width="5.28515625" style="1" customWidth="1"/>
    <col min="11" max="11" width="11.28515625" style="1" bestFit="1" customWidth="1"/>
    <col min="12" max="12" width="10" style="1" bestFit="1" customWidth="1"/>
    <col min="13" max="13" width="5.28515625" style="1" bestFit="1" customWidth="1"/>
    <col min="14" max="14" width="11.28515625" style="49" bestFit="1" customWidth="1"/>
    <col min="15" max="15" width="10.42578125" style="49" customWidth="1"/>
    <col min="16" max="16" width="5.28515625" style="49" bestFit="1" customWidth="1"/>
    <col min="17" max="17" width="4" style="8" bestFit="1" customWidth="1"/>
    <col min="18" max="18" width="5.42578125" style="8" customWidth="1"/>
    <col min="19" max="19" width="4" style="8" bestFit="1" customWidth="1"/>
    <col min="20" max="20" width="5.42578125" style="8" customWidth="1"/>
    <col min="21" max="21" width="4" style="8" bestFit="1" customWidth="1"/>
    <col min="22" max="22" width="5.42578125" style="8" customWidth="1"/>
    <col min="23" max="26" width="4" style="8" bestFit="1" customWidth="1"/>
    <col min="27" max="27" width="11.5703125" style="8" customWidth="1"/>
    <col min="28" max="46" width="9.140625" style="8"/>
    <col min="47" max="16384" width="9.140625" style="1"/>
  </cols>
  <sheetData>
    <row r="1" spans="1:46">
      <c r="A1" s="539" t="s">
        <v>266</v>
      </c>
      <c r="B1" s="539"/>
      <c r="C1" s="539"/>
      <c r="D1" s="539"/>
      <c r="E1" s="539"/>
      <c r="F1" s="539"/>
      <c r="G1" s="539"/>
      <c r="H1" s="539"/>
      <c r="I1" s="539"/>
      <c r="J1" s="539"/>
      <c r="K1" s="539"/>
      <c r="L1" s="539"/>
      <c r="M1" s="539"/>
      <c r="N1" s="539"/>
      <c r="O1" s="539"/>
      <c r="P1" s="539"/>
    </row>
    <row r="2" spans="1:46">
      <c r="A2" s="523" t="s">
        <v>236</v>
      </c>
      <c r="B2" s="523"/>
      <c r="C2" s="523"/>
      <c r="D2" s="523"/>
      <c r="E2" s="523"/>
      <c r="F2" s="523"/>
      <c r="G2" s="523"/>
      <c r="H2" s="523"/>
      <c r="I2" s="523"/>
      <c r="J2" s="523"/>
      <c r="K2" s="523"/>
      <c r="L2" s="523"/>
      <c r="M2" s="523"/>
      <c r="N2" s="523"/>
      <c r="O2" s="523"/>
      <c r="P2" s="523"/>
    </row>
    <row r="3" spans="1:46" s="8" customFormat="1" ht="14.25" customHeight="1" thickBot="1">
      <c r="A3" s="270"/>
      <c r="B3" s="270"/>
      <c r="C3" s="270"/>
      <c r="D3" s="270"/>
      <c r="E3" s="270"/>
      <c r="F3" s="270"/>
      <c r="G3" s="270"/>
      <c r="H3" s="270"/>
      <c r="I3" s="270"/>
      <c r="J3" s="270"/>
      <c r="K3" s="270"/>
      <c r="L3" s="270"/>
      <c r="M3" s="270"/>
      <c r="N3" s="270"/>
      <c r="O3" s="270"/>
      <c r="P3" s="270"/>
    </row>
    <row r="4" spans="1:46" s="272" customFormat="1">
      <c r="A4" s="537" t="s">
        <v>251</v>
      </c>
      <c r="B4" s="540" t="s">
        <v>243</v>
      </c>
      <c r="C4" s="541"/>
      <c r="D4" s="542"/>
      <c r="E4" s="540" t="s">
        <v>247</v>
      </c>
      <c r="F4" s="541"/>
      <c r="G4" s="542"/>
      <c r="H4" s="540" t="s">
        <v>248</v>
      </c>
      <c r="I4" s="541"/>
      <c r="J4" s="542"/>
      <c r="K4" s="540" t="s">
        <v>249</v>
      </c>
      <c r="L4" s="541"/>
      <c r="M4" s="542"/>
      <c r="N4" s="540" t="s">
        <v>250</v>
      </c>
      <c r="O4" s="541"/>
      <c r="P4" s="542"/>
      <c r="Q4" s="300"/>
      <c r="R4" s="300"/>
      <c r="S4" s="300"/>
      <c r="T4" s="300"/>
      <c r="U4" s="300"/>
      <c r="V4" s="300"/>
      <c r="W4" s="300"/>
      <c r="X4" s="300"/>
      <c r="Y4" s="300"/>
      <c r="Z4" s="300"/>
      <c r="AA4" s="300"/>
      <c r="AB4" s="300"/>
      <c r="AC4" s="300"/>
      <c r="AD4" s="300"/>
      <c r="AE4" s="300"/>
      <c r="AF4" s="300"/>
      <c r="AG4" s="300"/>
      <c r="AH4" s="300"/>
      <c r="AI4" s="300"/>
      <c r="AJ4" s="300"/>
      <c r="AK4" s="300"/>
      <c r="AL4" s="300"/>
      <c r="AM4" s="300"/>
      <c r="AN4" s="300"/>
      <c r="AO4" s="300"/>
      <c r="AP4" s="300"/>
      <c r="AQ4" s="300"/>
      <c r="AR4" s="300"/>
      <c r="AS4" s="300"/>
      <c r="AT4" s="300"/>
    </row>
    <row r="5" spans="1:46" s="272" customFormat="1">
      <c r="A5" s="538"/>
      <c r="B5" s="276" t="s">
        <v>244</v>
      </c>
      <c r="C5" s="273" t="s">
        <v>245</v>
      </c>
      <c r="D5" s="277" t="s">
        <v>246</v>
      </c>
      <c r="E5" s="276" t="s">
        <v>244</v>
      </c>
      <c r="F5" s="273" t="s">
        <v>245</v>
      </c>
      <c r="G5" s="277" t="s">
        <v>246</v>
      </c>
      <c r="H5" s="276" t="s">
        <v>244</v>
      </c>
      <c r="I5" s="273" t="s">
        <v>245</v>
      </c>
      <c r="J5" s="277" t="s">
        <v>246</v>
      </c>
      <c r="K5" s="276" t="s">
        <v>244</v>
      </c>
      <c r="L5" s="273" t="s">
        <v>245</v>
      </c>
      <c r="M5" s="277" t="s">
        <v>246</v>
      </c>
      <c r="N5" s="280" t="s">
        <v>244</v>
      </c>
      <c r="O5" s="274" t="s">
        <v>245</v>
      </c>
      <c r="P5" s="281" t="s">
        <v>246</v>
      </c>
      <c r="Q5" s="300"/>
      <c r="R5" s="300"/>
      <c r="S5" s="300"/>
      <c r="T5" s="300"/>
      <c r="U5" s="300"/>
      <c r="V5" s="300"/>
      <c r="W5" s="300"/>
      <c r="X5" s="300"/>
      <c r="Y5" s="300"/>
      <c r="Z5" s="300"/>
      <c r="AA5" s="300"/>
      <c r="AB5" s="300"/>
      <c r="AC5" s="300"/>
      <c r="AD5" s="300"/>
      <c r="AE5" s="300"/>
      <c r="AF5" s="300"/>
      <c r="AG5" s="300"/>
      <c r="AH5" s="300"/>
      <c r="AI5" s="300"/>
      <c r="AJ5" s="300"/>
      <c r="AK5" s="300"/>
      <c r="AL5" s="300"/>
      <c r="AM5" s="300"/>
      <c r="AN5" s="300"/>
      <c r="AO5" s="300"/>
      <c r="AP5" s="300"/>
      <c r="AQ5" s="300"/>
      <c r="AR5" s="300"/>
      <c r="AS5" s="300"/>
      <c r="AT5" s="300"/>
    </row>
    <row r="6" spans="1:46">
      <c r="A6" s="275" t="s">
        <v>252</v>
      </c>
      <c r="B6" s="278"/>
      <c r="C6" s="271">
        <v>604</v>
      </c>
      <c r="D6" s="279">
        <v>92</v>
      </c>
      <c r="E6" s="278"/>
      <c r="F6" s="271">
        <v>102</v>
      </c>
      <c r="G6" s="279">
        <v>120</v>
      </c>
      <c r="H6" s="278">
        <v>146</v>
      </c>
      <c r="I6" s="271">
        <v>190</v>
      </c>
      <c r="J6" s="279">
        <v>159</v>
      </c>
      <c r="K6" s="278">
        <v>309</v>
      </c>
      <c r="L6" s="271">
        <v>242</v>
      </c>
      <c r="M6" s="279">
        <v>180</v>
      </c>
      <c r="N6" s="278">
        <v>153</v>
      </c>
      <c r="O6" s="271">
        <v>156</v>
      </c>
      <c r="P6" s="279">
        <v>110</v>
      </c>
    </row>
    <row r="7" spans="1:46">
      <c r="A7" s="275" t="s">
        <v>253</v>
      </c>
      <c r="B7" s="278"/>
      <c r="C7" s="271">
        <v>654</v>
      </c>
      <c r="D7" s="279">
        <v>155</v>
      </c>
      <c r="E7" s="278"/>
      <c r="F7" s="271">
        <v>249</v>
      </c>
      <c r="G7" s="279">
        <v>155</v>
      </c>
      <c r="H7" s="278">
        <v>308</v>
      </c>
      <c r="I7" s="271">
        <v>237</v>
      </c>
      <c r="J7" s="279">
        <v>198</v>
      </c>
      <c r="K7" s="278">
        <v>522</v>
      </c>
      <c r="L7" s="271">
        <v>316</v>
      </c>
      <c r="M7" s="279">
        <v>273</v>
      </c>
      <c r="N7" s="278">
        <v>264</v>
      </c>
      <c r="O7" s="271">
        <v>360</v>
      </c>
      <c r="P7" s="279">
        <v>191</v>
      </c>
    </row>
    <row r="8" spans="1:46">
      <c r="A8" s="275" t="s">
        <v>254</v>
      </c>
      <c r="B8" s="278"/>
      <c r="C8" s="271">
        <v>493</v>
      </c>
      <c r="D8" s="279">
        <v>101</v>
      </c>
      <c r="E8" s="278"/>
      <c r="F8" s="271">
        <v>142</v>
      </c>
      <c r="G8" s="279">
        <v>157</v>
      </c>
      <c r="H8" s="278">
        <v>95</v>
      </c>
      <c r="I8" s="271">
        <v>254</v>
      </c>
      <c r="J8" s="279">
        <v>161</v>
      </c>
      <c r="K8" s="278">
        <v>510</v>
      </c>
      <c r="L8" s="271">
        <v>423</v>
      </c>
      <c r="M8" s="279">
        <v>265</v>
      </c>
      <c r="N8" s="278">
        <v>173</v>
      </c>
      <c r="O8" s="271">
        <v>173</v>
      </c>
      <c r="P8" s="279">
        <v>120</v>
      </c>
    </row>
    <row r="9" spans="1:46">
      <c r="A9" s="275" t="s">
        <v>255</v>
      </c>
      <c r="B9" s="278"/>
      <c r="C9" s="271">
        <v>571</v>
      </c>
      <c r="D9" s="279">
        <v>121</v>
      </c>
      <c r="E9" s="278"/>
      <c r="F9" s="271">
        <v>119</v>
      </c>
      <c r="G9" s="279">
        <v>138</v>
      </c>
      <c r="H9" s="278">
        <v>264</v>
      </c>
      <c r="I9" s="271">
        <v>232</v>
      </c>
      <c r="J9" s="279">
        <v>185</v>
      </c>
      <c r="K9" s="278">
        <v>538</v>
      </c>
      <c r="L9" s="271">
        <v>347</v>
      </c>
      <c r="M9" s="279">
        <v>296</v>
      </c>
      <c r="N9" s="278">
        <v>365</v>
      </c>
      <c r="O9" s="271">
        <v>243</v>
      </c>
      <c r="P9" s="279">
        <v>155</v>
      </c>
    </row>
    <row r="10" spans="1:46">
      <c r="A10" s="275" t="s">
        <v>256</v>
      </c>
      <c r="B10" s="278"/>
      <c r="C10" s="271">
        <v>807</v>
      </c>
      <c r="D10" s="279">
        <v>146</v>
      </c>
      <c r="E10" s="278"/>
      <c r="F10" s="271">
        <v>196</v>
      </c>
      <c r="G10" s="279">
        <v>155</v>
      </c>
      <c r="H10" s="278">
        <v>303</v>
      </c>
      <c r="I10" s="271">
        <v>360</v>
      </c>
      <c r="J10" s="279">
        <v>265</v>
      </c>
      <c r="K10" s="278">
        <v>582</v>
      </c>
      <c r="L10" s="271">
        <v>466</v>
      </c>
      <c r="M10" s="279">
        <v>329</v>
      </c>
      <c r="N10" s="278">
        <v>238</v>
      </c>
      <c r="O10" s="271">
        <v>208</v>
      </c>
      <c r="P10" s="279">
        <v>170</v>
      </c>
    </row>
    <row r="11" spans="1:46">
      <c r="A11" s="275" t="s">
        <v>257</v>
      </c>
      <c r="B11" s="278"/>
      <c r="C11" s="271">
        <v>681</v>
      </c>
      <c r="D11" s="279">
        <v>156</v>
      </c>
      <c r="E11" s="278"/>
      <c r="F11" s="271">
        <v>248</v>
      </c>
      <c r="G11" s="279">
        <v>163</v>
      </c>
      <c r="H11" s="278">
        <v>409</v>
      </c>
      <c r="I11" s="271">
        <v>336</v>
      </c>
      <c r="J11" s="279">
        <v>215</v>
      </c>
      <c r="K11" s="278">
        <v>584</v>
      </c>
      <c r="L11" s="271">
        <v>432</v>
      </c>
      <c r="M11" s="279">
        <v>339</v>
      </c>
      <c r="N11" s="278">
        <v>676</v>
      </c>
      <c r="O11" s="271">
        <v>203</v>
      </c>
      <c r="P11" s="279">
        <v>580</v>
      </c>
    </row>
    <row r="12" spans="1:46">
      <c r="A12" s="275" t="s">
        <v>258</v>
      </c>
      <c r="B12" s="278"/>
      <c r="C12" s="271">
        <v>158</v>
      </c>
      <c r="D12" s="279">
        <v>181</v>
      </c>
      <c r="E12" s="278"/>
      <c r="F12" s="271">
        <v>236</v>
      </c>
      <c r="G12" s="279">
        <v>193</v>
      </c>
      <c r="H12" s="278">
        <v>208</v>
      </c>
      <c r="I12" s="271">
        <v>425</v>
      </c>
      <c r="J12" s="279">
        <v>273</v>
      </c>
      <c r="K12" s="278">
        <v>538</v>
      </c>
      <c r="L12" s="271">
        <v>380</v>
      </c>
      <c r="M12" s="279">
        <v>276</v>
      </c>
      <c r="N12" s="278">
        <v>587</v>
      </c>
      <c r="O12" s="271">
        <v>347</v>
      </c>
      <c r="P12" s="279">
        <v>458</v>
      </c>
    </row>
    <row r="13" spans="1:46">
      <c r="A13" s="275" t="s">
        <v>259</v>
      </c>
      <c r="B13" s="278"/>
      <c r="C13" s="271">
        <v>166</v>
      </c>
      <c r="D13" s="279">
        <v>165</v>
      </c>
      <c r="E13" s="278"/>
      <c r="F13" s="271">
        <v>215</v>
      </c>
      <c r="G13" s="279">
        <v>183</v>
      </c>
      <c r="H13" s="278">
        <v>510</v>
      </c>
      <c r="I13" s="271">
        <v>362</v>
      </c>
      <c r="J13" s="279">
        <v>292</v>
      </c>
      <c r="K13" s="278">
        <v>396</v>
      </c>
      <c r="L13" s="271">
        <v>391</v>
      </c>
      <c r="M13" s="279">
        <v>258</v>
      </c>
      <c r="N13" s="278">
        <v>453</v>
      </c>
      <c r="O13" s="271">
        <v>294</v>
      </c>
      <c r="P13" s="279">
        <v>351</v>
      </c>
    </row>
    <row r="14" spans="1:46">
      <c r="A14" s="275" t="s">
        <v>260</v>
      </c>
      <c r="B14" s="278"/>
      <c r="C14" s="271">
        <v>132</v>
      </c>
      <c r="D14" s="279">
        <v>142</v>
      </c>
      <c r="E14" s="278"/>
      <c r="F14" s="271">
        <v>146</v>
      </c>
      <c r="G14" s="279">
        <v>187</v>
      </c>
      <c r="H14" s="278">
        <v>256</v>
      </c>
      <c r="I14" s="271">
        <v>349</v>
      </c>
      <c r="J14" s="279">
        <v>253</v>
      </c>
      <c r="K14" s="278">
        <v>430</v>
      </c>
      <c r="L14" s="271">
        <v>287</v>
      </c>
      <c r="M14" s="279">
        <v>113</v>
      </c>
      <c r="N14" s="278">
        <v>369</v>
      </c>
      <c r="O14" s="271">
        <v>220</v>
      </c>
      <c r="P14" s="279">
        <v>282</v>
      </c>
    </row>
    <row r="15" spans="1:46">
      <c r="A15" s="275" t="s">
        <v>261</v>
      </c>
      <c r="B15" s="278"/>
      <c r="C15" s="271">
        <v>111</v>
      </c>
      <c r="D15" s="279">
        <v>152</v>
      </c>
      <c r="E15" s="278"/>
      <c r="F15" s="271">
        <v>138</v>
      </c>
      <c r="G15" s="279">
        <v>211</v>
      </c>
      <c r="H15" s="278">
        <v>478</v>
      </c>
      <c r="I15" s="271">
        <v>242</v>
      </c>
      <c r="J15" s="279">
        <v>139</v>
      </c>
      <c r="K15" s="278">
        <v>238</v>
      </c>
      <c r="L15" s="271">
        <v>153</v>
      </c>
      <c r="M15" s="279">
        <v>126</v>
      </c>
      <c r="N15" s="278">
        <v>360</v>
      </c>
      <c r="O15" s="271">
        <v>108</v>
      </c>
      <c r="P15" s="279">
        <v>260</v>
      </c>
    </row>
    <row r="16" spans="1:46">
      <c r="A16" s="275" t="s">
        <v>262</v>
      </c>
      <c r="B16" s="278"/>
      <c r="C16" s="271">
        <v>103</v>
      </c>
      <c r="D16" s="279">
        <v>204</v>
      </c>
      <c r="E16" s="278"/>
      <c r="F16" s="271">
        <v>98</v>
      </c>
      <c r="G16" s="279">
        <v>105</v>
      </c>
      <c r="H16" s="278">
        <v>237</v>
      </c>
      <c r="I16" s="271">
        <v>221</v>
      </c>
      <c r="J16" s="279">
        <v>153</v>
      </c>
      <c r="K16" s="278">
        <v>178</v>
      </c>
      <c r="L16" s="271">
        <v>146</v>
      </c>
      <c r="M16" s="279">
        <v>165</v>
      </c>
      <c r="N16" s="278">
        <v>466</v>
      </c>
      <c r="O16" s="271">
        <v>120</v>
      </c>
      <c r="P16" s="279">
        <v>343</v>
      </c>
    </row>
    <row r="17" spans="1:46" ht="24" thickBot="1">
      <c r="A17" s="288" t="s">
        <v>263</v>
      </c>
      <c r="B17" s="289"/>
      <c r="C17" s="290">
        <v>89</v>
      </c>
      <c r="D17" s="291">
        <v>211</v>
      </c>
      <c r="E17" s="289"/>
      <c r="F17" s="290">
        <v>182</v>
      </c>
      <c r="G17" s="291">
        <v>201</v>
      </c>
      <c r="H17" s="289">
        <v>447</v>
      </c>
      <c r="I17" s="290">
        <v>208</v>
      </c>
      <c r="J17" s="291">
        <v>129</v>
      </c>
      <c r="K17" s="289">
        <v>142</v>
      </c>
      <c r="L17" s="290">
        <v>142</v>
      </c>
      <c r="M17" s="291">
        <v>124</v>
      </c>
      <c r="N17" s="292"/>
      <c r="O17" s="293"/>
      <c r="P17" s="294"/>
      <c r="Q17" s="300"/>
    </row>
    <row r="18" spans="1:46" s="299" customFormat="1" ht="24" thickBot="1">
      <c r="A18" s="295" t="s">
        <v>264</v>
      </c>
      <c r="B18" s="296">
        <f t="shared" ref="B18:I18" si="0">SUM(B6:B17)</f>
        <v>0</v>
      </c>
      <c r="C18" s="297">
        <f t="shared" si="0"/>
        <v>4569</v>
      </c>
      <c r="D18" s="298">
        <f t="shared" si="0"/>
        <v>1826</v>
      </c>
      <c r="E18" s="296">
        <f t="shared" si="0"/>
        <v>0</v>
      </c>
      <c r="F18" s="297">
        <f t="shared" si="0"/>
        <v>2071</v>
      </c>
      <c r="G18" s="298">
        <f t="shared" si="0"/>
        <v>1968</v>
      </c>
      <c r="H18" s="296">
        <f t="shared" si="0"/>
        <v>3661</v>
      </c>
      <c r="I18" s="297">
        <f t="shared" si="0"/>
        <v>3416</v>
      </c>
      <c r="J18" s="298">
        <f t="shared" ref="J18:P18" si="1">SUM(J6:J17)</f>
        <v>2422</v>
      </c>
      <c r="K18" s="296">
        <f t="shared" si="1"/>
        <v>4967</v>
      </c>
      <c r="L18" s="297">
        <f t="shared" si="1"/>
        <v>3725</v>
      </c>
      <c r="M18" s="298">
        <f t="shared" si="1"/>
        <v>2744</v>
      </c>
      <c r="N18" s="296">
        <f t="shared" si="1"/>
        <v>4104</v>
      </c>
      <c r="O18" s="297">
        <f t="shared" si="1"/>
        <v>2432</v>
      </c>
      <c r="P18" s="298">
        <f t="shared" si="1"/>
        <v>3020</v>
      </c>
      <c r="Q18" s="300"/>
      <c r="R18" s="300"/>
      <c r="S18" s="300"/>
      <c r="T18" s="300"/>
      <c r="U18" s="300"/>
      <c r="V18" s="300"/>
      <c r="W18" s="300"/>
      <c r="X18" s="300"/>
      <c r="Y18" s="300"/>
      <c r="Z18" s="300"/>
      <c r="AA18" s="300"/>
      <c r="AB18" s="300"/>
      <c r="AC18" s="300"/>
      <c r="AD18" s="300"/>
      <c r="AE18" s="300"/>
      <c r="AF18" s="300"/>
      <c r="AG18" s="300"/>
      <c r="AH18" s="300"/>
      <c r="AI18" s="300"/>
      <c r="AJ18" s="300"/>
      <c r="AK18" s="300"/>
      <c r="AL18" s="300"/>
      <c r="AM18" s="300"/>
      <c r="AN18" s="300"/>
      <c r="AO18" s="300"/>
      <c r="AP18" s="300"/>
      <c r="AQ18" s="300"/>
      <c r="AR18" s="300"/>
      <c r="AS18" s="300"/>
      <c r="AT18" s="300"/>
    </row>
    <row r="19" spans="1:46" s="272" customFormat="1" ht="24" thickBot="1">
      <c r="A19" s="282" t="s">
        <v>265</v>
      </c>
      <c r="B19" s="283"/>
      <c r="C19" s="284">
        <f>D18*100/C18</f>
        <v>39.964981396366817</v>
      </c>
      <c r="D19" s="285"/>
      <c r="E19" s="283"/>
      <c r="F19" s="284">
        <f>G18*100/F18</f>
        <v>95.026557218734908</v>
      </c>
      <c r="G19" s="285"/>
      <c r="H19" s="286">
        <f>J18*100/H18</f>
        <v>66.156787762906305</v>
      </c>
      <c r="I19" s="284">
        <f>J18*100/I18</f>
        <v>70.901639344262293</v>
      </c>
      <c r="J19" s="285"/>
      <c r="K19" s="286">
        <f>M18*100/K18</f>
        <v>55.244614455405674</v>
      </c>
      <c r="L19" s="284">
        <f>M18*100/L18</f>
        <v>73.664429530201346</v>
      </c>
      <c r="M19" s="285"/>
      <c r="N19" s="286">
        <f>P18*100/N18</f>
        <v>73.586744639376221</v>
      </c>
      <c r="O19" s="284">
        <f>P18*100/O18</f>
        <v>124.17763157894737</v>
      </c>
      <c r="P19" s="287"/>
      <c r="Q19" s="300"/>
      <c r="R19" s="300"/>
      <c r="S19" s="300"/>
      <c r="T19" s="300"/>
      <c r="U19" s="300"/>
      <c r="V19" s="300"/>
      <c r="W19" s="300"/>
      <c r="X19" s="300"/>
      <c r="Y19" s="300"/>
      <c r="Z19" s="300"/>
      <c r="AA19" s="300"/>
      <c r="AB19" s="300"/>
      <c r="AC19" s="300"/>
      <c r="AD19" s="300"/>
      <c r="AE19" s="300"/>
      <c r="AF19" s="300"/>
      <c r="AG19" s="300"/>
      <c r="AH19" s="300"/>
      <c r="AI19" s="300"/>
      <c r="AJ19" s="300"/>
      <c r="AK19" s="300"/>
      <c r="AL19" s="300"/>
      <c r="AM19" s="300"/>
      <c r="AN19" s="300"/>
      <c r="AO19" s="300"/>
      <c r="AP19" s="300"/>
      <c r="AQ19" s="300"/>
      <c r="AR19" s="300"/>
      <c r="AS19" s="300"/>
      <c r="AT19" s="300"/>
    </row>
  </sheetData>
  <mergeCells count="8">
    <mergeCell ref="A4:A5"/>
    <mergeCell ref="A1:P1"/>
    <mergeCell ref="A2:P2"/>
    <mergeCell ref="B4:D4"/>
    <mergeCell ref="E4:G4"/>
    <mergeCell ref="H4:J4"/>
    <mergeCell ref="K4:M4"/>
    <mergeCell ref="N4:P4"/>
  </mergeCells>
  <pageMargins left="2.11" right="0.19685039370078741" top="0.83" bottom="0.19685039370078741" header="0.19685039370078741" footer="0.19685039370078741"/>
  <pageSetup paperSize="9" scale="65" orientation="landscape" r:id="rId1"/>
  <headerFooter alignWithMargins="0">
    <oddFooter>หน้าที่ &amp;P จาก &amp;N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>
  <dimension ref="A1:I152"/>
  <sheetViews>
    <sheetView tabSelected="1" topLeftCell="A31" workbookViewId="0">
      <selection activeCell="A50" sqref="A50"/>
    </sheetView>
  </sheetViews>
  <sheetFormatPr defaultRowHeight="23.25"/>
  <cols>
    <col min="1" max="1" width="62.85546875" style="1" customWidth="1"/>
    <col min="2" max="2" width="10" style="1" customWidth="1"/>
    <col min="3" max="3" width="9" style="1" customWidth="1"/>
    <col min="4" max="4" width="6.42578125" style="1" bestFit="1" customWidth="1"/>
    <col min="5" max="5" width="6.85546875" style="1" customWidth="1"/>
    <col min="6" max="7" width="5.28515625" style="1" customWidth="1"/>
    <col min="8" max="8" width="8.28515625" style="1" bestFit="1" customWidth="1"/>
    <col min="9" max="256" width="9.140625" style="1"/>
    <col min="257" max="257" width="63" style="1" customWidth="1"/>
    <col min="258" max="258" width="10" style="1" customWidth="1"/>
    <col min="259" max="259" width="13" style="1" customWidth="1"/>
    <col min="260" max="260" width="6.42578125" style="1" bestFit="1" customWidth="1"/>
    <col min="261" max="261" width="6.42578125" style="1" customWidth="1"/>
    <col min="262" max="263" width="5.28515625" style="1" customWidth="1"/>
    <col min="264" max="264" width="8.28515625" style="1" bestFit="1" customWidth="1"/>
    <col min="265" max="512" width="9.140625" style="1"/>
    <col min="513" max="513" width="63" style="1" customWidth="1"/>
    <col min="514" max="514" width="10" style="1" customWidth="1"/>
    <col min="515" max="515" width="13" style="1" customWidth="1"/>
    <col min="516" max="516" width="6.42578125" style="1" bestFit="1" customWidth="1"/>
    <col min="517" max="517" width="6.42578125" style="1" customWidth="1"/>
    <col min="518" max="519" width="5.28515625" style="1" customWidth="1"/>
    <col min="520" max="520" width="8.28515625" style="1" bestFit="1" customWidth="1"/>
    <col min="521" max="768" width="9.140625" style="1"/>
    <col min="769" max="769" width="63" style="1" customWidth="1"/>
    <col min="770" max="770" width="10" style="1" customWidth="1"/>
    <col min="771" max="771" width="13" style="1" customWidth="1"/>
    <col min="772" max="772" width="6.42578125" style="1" bestFit="1" customWidth="1"/>
    <col min="773" max="773" width="6.42578125" style="1" customWidth="1"/>
    <col min="774" max="775" width="5.28515625" style="1" customWidth="1"/>
    <col min="776" max="776" width="8.28515625" style="1" bestFit="1" customWidth="1"/>
    <col min="777" max="1024" width="9.140625" style="1"/>
    <col min="1025" max="1025" width="63" style="1" customWidth="1"/>
    <col min="1026" max="1026" width="10" style="1" customWidth="1"/>
    <col min="1027" max="1027" width="13" style="1" customWidth="1"/>
    <col min="1028" max="1028" width="6.42578125" style="1" bestFit="1" customWidth="1"/>
    <col min="1029" max="1029" width="6.42578125" style="1" customWidth="1"/>
    <col min="1030" max="1031" width="5.28515625" style="1" customWidth="1"/>
    <col min="1032" max="1032" width="8.28515625" style="1" bestFit="1" customWidth="1"/>
    <col min="1033" max="1280" width="9.140625" style="1"/>
    <col min="1281" max="1281" width="63" style="1" customWidth="1"/>
    <col min="1282" max="1282" width="10" style="1" customWidth="1"/>
    <col min="1283" max="1283" width="13" style="1" customWidth="1"/>
    <col min="1284" max="1284" width="6.42578125" style="1" bestFit="1" customWidth="1"/>
    <col min="1285" max="1285" width="6.42578125" style="1" customWidth="1"/>
    <col min="1286" max="1287" width="5.28515625" style="1" customWidth="1"/>
    <col min="1288" max="1288" width="8.28515625" style="1" bestFit="1" customWidth="1"/>
    <col min="1289" max="1536" width="9.140625" style="1"/>
    <col min="1537" max="1537" width="63" style="1" customWidth="1"/>
    <col min="1538" max="1538" width="10" style="1" customWidth="1"/>
    <col min="1539" max="1539" width="13" style="1" customWidth="1"/>
    <col min="1540" max="1540" width="6.42578125" style="1" bestFit="1" customWidth="1"/>
    <col min="1541" max="1541" width="6.42578125" style="1" customWidth="1"/>
    <col min="1542" max="1543" width="5.28515625" style="1" customWidth="1"/>
    <col min="1544" max="1544" width="8.28515625" style="1" bestFit="1" customWidth="1"/>
    <col min="1545" max="1792" width="9.140625" style="1"/>
    <col min="1793" max="1793" width="63" style="1" customWidth="1"/>
    <col min="1794" max="1794" width="10" style="1" customWidth="1"/>
    <col min="1795" max="1795" width="13" style="1" customWidth="1"/>
    <col min="1796" max="1796" width="6.42578125" style="1" bestFit="1" customWidth="1"/>
    <col min="1797" max="1797" width="6.42578125" style="1" customWidth="1"/>
    <col min="1798" max="1799" width="5.28515625" style="1" customWidth="1"/>
    <col min="1800" max="1800" width="8.28515625" style="1" bestFit="1" customWidth="1"/>
    <col min="1801" max="2048" width="9.140625" style="1"/>
    <col min="2049" max="2049" width="63" style="1" customWidth="1"/>
    <col min="2050" max="2050" width="10" style="1" customWidth="1"/>
    <col min="2051" max="2051" width="13" style="1" customWidth="1"/>
    <col min="2052" max="2052" width="6.42578125" style="1" bestFit="1" customWidth="1"/>
    <col min="2053" max="2053" width="6.42578125" style="1" customWidth="1"/>
    <col min="2054" max="2055" width="5.28515625" style="1" customWidth="1"/>
    <col min="2056" max="2056" width="8.28515625" style="1" bestFit="1" customWidth="1"/>
    <col min="2057" max="2304" width="9.140625" style="1"/>
    <col min="2305" max="2305" width="63" style="1" customWidth="1"/>
    <col min="2306" max="2306" width="10" style="1" customWidth="1"/>
    <col min="2307" max="2307" width="13" style="1" customWidth="1"/>
    <col min="2308" max="2308" width="6.42578125" style="1" bestFit="1" customWidth="1"/>
    <col min="2309" max="2309" width="6.42578125" style="1" customWidth="1"/>
    <col min="2310" max="2311" width="5.28515625" style="1" customWidth="1"/>
    <col min="2312" max="2312" width="8.28515625" style="1" bestFit="1" customWidth="1"/>
    <col min="2313" max="2560" width="9.140625" style="1"/>
    <col min="2561" max="2561" width="63" style="1" customWidth="1"/>
    <col min="2562" max="2562" width="10" style="1" customWidth="1"/>
    <col min="2563" max="2563" width="13" style="1" customWidth="1"/>
    <col min="2564" max="2564" width="6.42578125" style="1" bestFit="1" customWidth="1"/>
    <col min="2565" max="2565" width="6.42578125" style="1" customWidth="1"/>
    <col min="2566" max="2567" width="5.28515625" style="1" customWidth="1"/>
    <col min="2568" max="2568" width="8.28515625" style="1" bestFit="1" customWidth="1"/>
    <col min="2569" max="2816" width="9.140625" style="1"/>
    <col min="2817" max="2817" width="63" style="1" customWidth="1"/>
    <col min="2818" max="2818" width="10" style="1" customWidth="1"/>
    <col min="2819" max="2819" width="13" style="1" customWidth="1"/>
    <col min="2820" max="2820" width="6.42578125" style="1" bestFit="1" customWidth="1"/>
    <col min="2821" max="2821" width="6.42578125" style="1" customWidth="1"/>
    <col min="2822" max="2823" width="5.28515625" style="1" customWidth="1"/>
    <col min="2824" max="2824" width="8.28515625" style="1" bestFit="1" customWidth="1"/>
    <col min="2825" max="3072" width="9.140625" style="1"/>
    <col min="3073" max="3073" width="63" style="1" customWidth="1"/>
    <col min="3074" max="3074" width="10" style="1" customWidth="1"/>
    <col min="3075" max="3075" width="13" style="1" customWidth="1"/>
    <col min="3076" max="3076" width="6.42578125" style="1" bestFit="1" customWidth="1"/>
    <col min="3077" max="3077" width="6.42578125" style="1" customWidth="1"/>
    <col min="3078" max="3079" width="5.28515625" style="1" customWidth="1"/>
    <col min="3080" max="3080" width="8.28515625" style="1" bestFit="1" customWidth="1"/>
    <col min="3081" max="3328" width="9.140625" style="1"/>
    <col min="3329" max="3329" width="63" style="1" customWidth="1"/>
    <col min="3330" max="3330" width="10" style="1" customWidth="1"/>
    <col min="3331" max="3331" width="13" style="1" customWidth="1"/>
    <col min="3332" max="3332" width="6.42578125" style="1" bestFit="1" customWidth="1"/>
    <col min="3333" max="3333" width="6.42578125" style="1" customWidth="1"/>
    <col min="3334" max="3335" width="5.28515625" style="1" customWidth="1"/>
    <col min="3336" max="3336" width="8.28515625" style="1" bestFit="1" customWidth="1"/>
    <col min="3337" max="3584" width="9.140625" style="1"/>
    <col min="3585" max="3585" width="63" style="1" customWidth="1"/>
    <col min="3586" max="3586" width="10" style="1" customWidth="1"/>
    <col min="3587" max="3587" width="13" style="1" customWidth="1"/>
    <col min="3588" max="3588" width="6.42578125" style="1" bestFit="1" customWidth="1"/>
    <col min="3589" max="3589" width="6.42578125" style="1" customWidth="1"/>
    <col min="3590" max="3591" width="5.28515625" style="1" customWidth="1"/>
    <col min="3592" max="3592" width="8.28515625" style="1" bestFit="1" customWidth="1"/>
    <col min="3593" max="3840" width="9.140625" style="1"/>
    <col min="3841" max="3841" width="63" style="1" customWidth="1"/>
    <col min="3842" max="3842" width="10" style="1" customWidth="1"/>
    <col min="3843" max="3843" width="13" style="1" customWidth="1"/>
    <col min="3844" max="3844" width="6.42578125" style="1" bestFit="1" customWidth="1"/>
    <col min="3845" max="3845" width="6.42578125" style="1" customWidth="1"/>
    <col min="3846" max="3847" width="5.28515625" style="1" customWidth="1"/>
    <col min="3848" max="3848" width="8.28515625" style="1" bestFit="1" customWidth="1"/>
    <col min="3849" max="4096" width="9.140625" style="1"/>
    <col min="4097" max="4097" width="63" style="1" customWidth="1"/>
    <col min="4098" max="4098" width="10" style="1" customWidth="1"/>
    <col min="4099" max="4099" width="13" style="1" customWidth="1"/>
    <col min="4100" max="4100" width="6.42578125" style="1" bestFit="1" customWidth="1"/>
    <col min="4101" max="4101" width="6.42578125" style="1" customWidth="1"/>
    <col min="4102" max="4103" width="5.28515625" style="1" customWidth="1"/>
    <col min="4104" max="4104" width="8.28515625" style="1" bestFit="1" customWidth="1"/>
    <col min="4105" max="4352" width="9.140625" style="1"/>
    <col min="4353" max="4353" width="63" style="1" customWidth="1"/>
    <col min="4354" max="4354" width="10" style="1" customWidth="1"/>
    <col min="4355" max="4355" width="13" style="1" customWidth="1"/>
    <col min="4356" max="4356" width="6.42578125" style="1" bestFit="1" customWidth="1"/>
    <col min="4357" max="4357" width="6.42578125" style="1" customWidth="1"/>
    <col min="4358" max="4359" width="5.28515625" style="1" customWidth="1"/>
    <col min="4360" max="4360" width="8.28515625" style="1" bestFit="1" customWidth="1"/>
    <col min="4361" max="4608" width="9.140625" style="1"/>
    <col min="4609" max="4609" width="63" style="1" customWidth="1"/>
    <col min="4610" max="4610" width="10" style="1" customWidth="1"/>
    <col min="4611" max="4611" width="13" style="1" customWidth="1"/>
    <col min="4612" max="4612" width="6.42578125" style="1" bestFit="1" customWidth="1"/>
    <col min="4613" max="4613" width="6.42578125" style="1" customWidth="1"/>
    <col min="4614" max="4615" width="5.28515625" style="1" customWidth="1"/>
    <col min="4616" max="4616" width="8.28515625" style="1" bestFit="1" customWidth="1"/>
    <col min="4617" max="4864" width="9.140625" style="1"/>
    <col min="4865" max="4865" width="63" style="1" customWidth="1"/>
    <col min="4866" max="4866" width="10" style="1" customWidth="1"/>
    <col min="4867" max="4867" width="13" style="1" customWidth="1"/>
    <col min="4868" max="4868" width="6.42578125" style="1" bestFit="1" customWidth="1"/>
    <col min="4869" max="4869" width="6.42578125" style="1" customWidth="1"/>
    <col min="4870" max="4871" width="5.28515625" style="1" customWidth="1"/>
    <col min="4872" max="4872" width="8.28515625" style="1" bestFit="1" customWidth="1"/>
    <col min="4873" max="5120" width="9.140625" style="1"/>
    <col min="5121" max="5121" width="63" style="1" customWidth="1"/>
    <col min="5122" max="5122" width="10" style="1" customWidth="1"/>
    <col min="5123" max="5123" width="13" style="1" customWidth="1"/>
    <col min="5124" max="5124" width="6.42578125" style="1" bestFit="1" customWidth="1"/>
    <col min="5125" max="5125" width="6.42578125" style="1" customWidth="1"/>
    <col min="5126" max="5127" width="5.28515625" style="1" customWidth="1"/>
    <col min="5128" max="5128" width="8.28515625" style="1" bestFit="1" customWidth="1"/>
    <col min="5129" max="5376" width="9.140625" style="1"/>
    <col min="5377" max="5377" width="63" style="1" customWidth="1"/>
    <col min="5378" max="5378" width="10" style="1" customWidth="1"/>
    <col min="5379" max="5379" width="13" style="1" customWidth="1"/>
    <col min="5380" max="5380" width="6.42578125" style="1" bestFit="1" customWidth="1"/>
    <col min="5381" max="5381" width="6.42578125" style="1" customWidth="1"/>
    <col min="5382" max="5383" width="5.28515625" style="1" customWidth="1"/>
    <col min="5384" max="5384" width="8.28515625" style="1" bestFit="1" customWidth="1"/>
    <col min="5385" max="5632" width="9.140625" style="1"/>
    <col min="5633" max="5633" width="63" style="1" customWidth="1"/>
    <col min="5634" max="5634" width="10" style="1" customWidth="1"/>
    <col min="5635" max="5635" width="13" style="1" customWidth="1"/>
    <col min="5636" max="5636" width="6.42578125" style="1" bestFit="1" customWidth="1"/>
    <col min="5637" max="5637" width="6.42578125" style="1" customWidth="1"/>
    <col min="5638" max="5639" width="5.28515625" style="1" customWidth="1"/>
    <col min="5640" max="5640" width="8.28515625" style="1" bestFit="1" customWidth="1"/>
    <col min="5641" max="5888" width="9.140625" style="1"/>
    <col min="5889" max="5889" width="63" style="1" customWidth="1"/>
    <col min="5890" max="5890" width="10" style="1" customWidth="1"/>
    <col min="5891" max="5891" width="13" style="1" customWidth="1"/>
    <col min="5892" max="5892" width="6.42578125" style="1" bestFit="1" customWidth="1"/>
    <col min="5893" max="5893" width="6.42578125" style="1" customWidth="1"/>
    <col min="5894" max="5895" width="5.28515625" style="1" customWidth="1"/>
    <col min="5896" max="5896" width="8.28515625" style="1" bestFit="1" customWidth="1"/>
    <col min="5897" max="6144" width="9.140625" style="1"/>
    <col min="6145" max="6145" width="63" style="1" customWidth="1"/>
    <col min="6146" max="6146" width="10" style="1" customWidth="1"/>
    <col min="6147" max="6147" width="13" style="1" customWidth="1"/>
    <col min="6148" max="6148" width="6.42578125" style="1" bestFit="1" customWidth="1"/>
    <col min="6149" max="6149" width="6.42578125" style="1" customWidth="1"/>
    <col min="6150" max="6151" width="5.28515625" style="1" customWidth="1"/>
    <col min="6152" max="6152" width="8.28515625" style="1" bestFit="1" customWidth="1"/>
    <col min="6153" max="6400" width="9.140625" style="1"/>
    <col min="6401" max="6401" width="63" style="1" customWidth="1"/>
    <col min="6402" max="6402" width="10" style="1" customWidth="1"/>
    <col min="6403" max="6403" width="13" style="1" customWidth="1"/>
    <col min="6404" max="6404" width="6.42578125" style="1" bestFit="1" customWidth="1"/>
    <col min="6405" max="6405" width="6.42578125" style="1" customWidth="1"/>
    <col min="6406" max="6407" width="5.28515625" style="1" customWidth="1"/>
    <col min="6408" max="6408" width="8.28515625" style="1" bestFit="1" customWidth="1"/>
    <col min="6409" max="6656" width="9.140625" style="1"/>
    <col min="6657" max="6657" width="63" style="1" customWidth="1"/>
    <col min="6658" max="6658" width="10" style="1" customWidth="1"/>
    <col min="6659" max="6659" width="13" style="1" customWidth="1"/>
    <col min="6660" max="6660" width="6.42578125" style="1" bestFit="1" customWidth="1"/>
    <col min="6661" max="6661" width="6.42578125" style="1" customWidth="1"/>
    <col min="6662" max="6663" width="5.28515625" style="1" customWidth="1"/>
    <col min="6664" max="6664" width="8.28515625" style="1" bestFit="1" customWidth="1"/>
    <col min="6665" max="6912" width="9.140625" style="1"/>
    <col min="6913" max="6913" width="63" style="1" customWidth="1"/>
    <col min="6914" max="6914" width="10" style="1" customWidth="1"/>
    <col min="6915" max="6915" width="13" style="1" customWidth="1"/>
    <col min="6916" max="6916" width="6.42578125" style="1" bestFit="1" customWidth="1"/>
    <col min="6917" max="6917" width="6.42578125" style="1" customWidth="1"/>
    <col min="6918" max="6919" width="5.28515625" style="1" customWidth="1"/>
    <col min="6920" max="6920" width="8.28515625" style="1" bestFit="1" customWidth="1"/>
    <col min="6921" max="7168" width="9.140625" style="1"/>
    <col min="7169" max="7169" width="63" style="1" customWidth="1"/>
    <col min="7170" max="7170" width="10" style="1" customWidth="1"/>
    <col min="7171" max="7171" width="13" style="1" customWidth="1"/>
    <col min="7172" max="7172" width="6.42578125" style="1" bestFit="1" customWidth="1"/>
    <col min="7173" max="7173" width="6.42578125" style="1" customWidth="1"/>
    <col min="7174" max="7175" width="5.28515625" style="1" customWidth="1"/>
    <col min="7176" max="7176" width="8.28515625" style="1" bestFit="1" customWidth="1"/>
    <col min="7177" max="7424" width="9.140625" style="1"/>
    <col min="7425" max="7425" width="63" style="1" customWidth="1"/>
    <col min="7426" max="7426" width="10" style="1" customWidth="1"/>
    <col min="7427" max="7427" width="13" style="1" customWidth="1"/>
    <col min="7428" max="7428" width="6.42578125" style="1" bestFit="1" customWidth="1"/>
    <col min="7429" max="7429" width="6.42578125" style="1" customWidth="1"/>
    <col min="7430" max="7431" width="5.28515625" style="1" customWidth="1"/>
    <col min="7432" max="7432" width="8.28515625" style="1" bestFit="1" customWidth="1"/>
    <col min="7433" max="7680" width="9.140625" style="1"/>
    <col min="7681" max="7681" width="63" style="1" customWidth="1"/>
    <col min="7682" max="7682" width="10" style="1" customWidth="1"/>
    <col min="7683" max="7683" width="13" style="1" customWidth="1"/>
    <col min="7684" max="7684" width="6.42578125" style="1" bestFit="1" customWidth="1"/>
    <col min="7685" max="7685" width="6.42578125" style="1" customWidth="1"/>
    <col min="7686" max="7687" width="5.28515625" style="1" customWidth="1"/>
    <col min="7688" max="7688" width="8.28515625" style="1" bestFit="1" customWidth="1"/>
    <col min="7689" max="7936" width="9.140625" style="1"/>
    <col min="7937" max="7937" width="63" style="1" customWidth="1"/>
    <col min="7938" max="7938" width="10" style="1" customWidth="1"/>
    <col min="7939" max="7939" width="13" style="1" customWidth="1"/>
    <col min="7940" max="7940" width="6.42578125" style="1" bestFit="1" customWidth="1"/>
    <col min="7941" max="7941" width="6.42578125" style="1" customWidth="1"/>
    <col min="7942" max="7943" width="5.28515625" style="1" customWidth="1"/>
    <col min="7944" max="7944" width="8.28515625" style="1" bestFit="1" customWidth="1"/>
    <col min="7945" max="8192" width="9.140625" style="1"/>
    <col min="8193" max="8193" width="63" style="1" customWidth="1"/>
    <col min="8194" max="8194" width="10" style="1" customWidth="1"/>
    <col min="8195" max="8195" width="13" style="1" customWidth="1"/>
    <col min="8196" max="8196" width="6.42578125" style="1" bestFit="1" customWidth="1"/>
    <col min="8197" max="8197" width="6.42578125" style="1" customWidth="1"/>
    <col min="8198" max="8199" width="5.28515625" style="1" customWidth="1"/>
    <col min="8200" max="8200" width="8.28515625" style="1" bestFit="1" customWidth="1"/>
    <col min="8201" max="8448" width="9.140625" style="1"/>
    <col min="8449" max="8449" width="63" style="1" customWidth="1"/>
    <col min="8450" max="8450" width="10" style="1" customWidth="1"/>
    <col min="8451" max="8451" width="13" style="1" customWidth="1"/>
    <col min="8452" max="8452" width="6.42578125" style="1" bestFit="1" customWidth="1"/>
    <col min="8453" max="8453" width="6.42578125" style="1" customWidth="1"/>
    <col min="8454" max="8455" width="5.28515625" style="1" customWidth="1"/>
    <col min="8456" max="8456" width="8.28515625" style="1" bestFit="1" customWidth="1"/>
    <col min="8457" max="8704" width="9.140625" style="1"/>
    <col min="8705" max="8705" width="63" style="1" customWidth="1"/>
    <col min="8706" max="8706" width="10" style="1" customWidth="1"/>
    <col min="8707" max="8707" width="13" style="1" customWidth="1"/>
    <col min="8708" max="8708" width="6.42578125" style="1" bestFit="1" customWidth="1"/>
    <col min="8709" max="8709" width="6.42578125" style="1" customWidth="1"/>
    <col min="8710" max="8711" width="5.28515625" style="1" customWidth="1"/>
    <col min="8712" max="8712" width="8.28515625" style="1" bestFit="1" customWidth="1"/>
    <col min="8713" max="8960" width="9.140625" style="1"/>
    <col min="8961" max="8961" width="63" style="1" customWidth="1"/>
    <col min="8962" max="8962" width="10" style="1" customWidth="1"/>
    <col min="8963" max="8963" width="13" style="1" customWidth="1"/>
    <col min="8964" max="8964" width="6.42578125" style="1" bestFit="1" customWidth="1"/>
    <col min="8965" max="8965" width="6.42578125" style="1" customWidth="1"/>
    <col min="8966" max="8967" width="5.28515625" style="1" customWidth="1"/>
    <col min="8968" max="8968" width="8.28515625" style="1" bestFit="1" customWidth="1"/>
    <col min="8969" max="9216" width="9.140625" style="1"/>
    <col min="9217" max="9217" width="63" style="1" customWidth="1"/>
    <col min="9218" max="9218" width="10" style="1" customWidth="1"/>
    <col min="9219" max="9219" width="13" style="1" customWidth="1"/>
    <col min="9220" max="9220" width="6.42578125" style="1" bestFit="1" customWidth="1"/>
    <col min="9221" max="9221" width="6.42578125" style="1" customWidth="1"/>
    <col min="9222" max="9223" width="5.28515625" style="1" customWidth="1"/>
    <col min="9224" max="9224" width="8.28515625" style="1" bestFit="1" customWidth="1"/>
    <col min="9225" max="9472" width="9.140625" style="1"/>
    <col min="9473" max="9473" width="63" style="1" customWidth="1"/>
    <col min="9474" max="9474" width="10" style="1" customWidth="1"/>
    <col min="9475" max="9475" width="13" style="1" customWidth="1"/>
    <col min="9476" max="9476" width="6.42578125" style="1" bestFit="1" customWidth="1"/>
    <col min="9477" max="9477" width="6.42578125" style="1" customWidth="1"/>
    <col min="9478" max="9479" width="5.28515625" style="1" customWidth="1"/>
    <col min="9480" max="9480" width="8.28515625" style="1" bestFit="1" customWidth="1"/>
    <col min="9481" max="9728" width="9.140625" style="1"/>
    <col min="9729" max="9729" width="63" style="1" customWidth="1"/>
    <col min="9730" max="9730" width="10" style="1" customWidth="1"/>
    <col min="9731" max="9731" width="13" style="1" customWidth="1"/>
    <col min="9732" max="9732" width="6.42578125" style="1" bestFit="1" customWidth="1"/>
    <col min="9733" max="9733" width="6.42578125" style="1" customWidth="1"/>
    <col min="9734" max="9735" width="5.28515625" style="1" customWidth="1"/>
    <col min="9736" max="9736" width="8.28515625" style="1" bestFit="1" customWidth="1"/>
    <col min="9737" max="9984" width="9.140625" style="1"/>
    <col min="9985" max="9985" width="63" style="1" customWidth="1"/>
    <col min="9986" max="9986" width="10" style="1" customWidth="1"/>
    <col min="9987" max="9987" width="13" style="1" customWidth="1"/>
    <col min="9988" max="9988" width="6.42578125" style="1" bestFit="1" customWidth="1"/>
    <col min="9989" max="9989" width="6.42578125" style="1" customWidth="1"/>
    <col min="9990" max="9991" width="5.28515625" style="1" customWidth="1"/>
    <col min="9992" max="9992" width="8.28515625" style="1" bestFit="1" customWidth="1"/>
    <col min="9993" max="10240" width="9.140625" style="1"/>
    <col min="10241" max="10241" width="63" style="1" customWidth="1"/>
    <col min="10242" max="10242" width="10" style="1" customWidth="1"/>
    <col min="10243" max="10243" width="13" style="1" customWidth="1"/>
    <col min="10244" max="10244" width="6.42578125" style="1" bestFit="1" customWidth="1"/>
    <col min="10245" max="10245" width="6.42578125" style="1" customWidth="1"/>
    <col min="10246" max="10247" width="5.28515625" style="1" customWidth="1"/>
    <col min="10248" max="10248" width="8.28515625" style="1" bestFit="1" customWidth="1"/>
    <col min="10249" max="10496" width="9.140625" style="1"/>
    <col min="10497" max="10497" width="63" style="1" customWidth="1"/>
    <col min="10498" max="10498" width="10" style="1" customWidth="1"/>
    <col min="10499" max="10499" width="13" style="1" customWidth="1"/>
    <col min="10500" max="10500" width="6.42578125" style="1" bestFit="1" customWidth="1"/>
    <col min="10501" max="10501" width="6.42578125" style="1" customWidth="1"/>
    <col min="10502" max="10503" width="5.28515625" style="1" customWidth="1"/>
    <col min="10504" max="10504" width="8.28515625" style="1" bestFit="1" customWidth="1"/>
    <col min="10505" max="10752" width="9.140625" style="1"/>
    <col min="10753" max="10753" width="63" style="1" customWidth="1"/>
    <col min="10754" max="10754" width="10" style="1" customWidth="1"/>
    <col min="10755" max="10755" width="13" style="1" customWidth="1"/>
    <col min="10756" max="10756" width="6.42578125" style="1" bestFit="1" customWidth="1"/>
    <col min="10757" max="10757" width="6.42578125" style="1" customWidth="1"/>
    <col min="10758" max="10759" width="5.28515625" style="1" customWidth="1"/>
    <col min="10760" max="10760" width="8.28515625" style="1" bestFit="1" customWidth="1"/>
    <col min="10761" max="11008" width="9.140625" style="1"/>
    <col min="11009" max="11009" width="63" style="1" customWidth="1"/>
    <col min="11010" max="11010" width="10" style="1" customWidth="1"/>
    <col min="11011" max="11011" width="13" style="1" customWidth="1"/>
    <col min="11012" max="11012" width="6.42578125" style="1" bestFit="1" customWidth="1"/>
    <col min="11013" max="11013" width="6.42578125" style="1" customWidth="1"/>
    <col min="11014" max="11015" width="5.28515625" style="1" customWidth="1"/>
    <col min="11016" max="11016" width="8.28515625" style="1" bestFit="1" customWidth="1"/>
    <col min="11017" max="11264" width="9.140625" style="1"/>
    <col min="11265" max="11265" width="63" style="1" customWidth="1"/>
    <col min="11266" max="11266" width="10" style="1" customWidth="1"/>
    <col min="11267" max="11267" width="13" style="1" customWidth="1"/>
    <col min="11268" max="11268" width="6.42578125" style="1" bestFit="1" customWidth="1"/>
    <col min="11269" max="11269" width="6.42578125" style="1" customWidth="1"/>
    <col min="11270" max="11271" width="5.28515625" style="1" customWidth="1"/>
    <col min="11272" max="11272" width="8.28515625" style="1" bestFit="1" customWidth="1"/>
    <col min="11273" max="11520" width="9.140625" style="1"/>
    <col min="11521" max="11521" width="63" style="1" customWidth="1"/>
    <col min="11522" max="11522" width="10" style="1" customWidth="1"/>
    <col min="11523" max="11523" width="13" style="1" customWidth="1"/>
    <col min="11524" max="11524" width="6.42578125" style="1" bestFit="1" customWidth="1"/>
    <col min="11525" max="11525" width="6.42578125" style="1" customWidth="1"/>
    <col min="11526" max="11527" width="5.28515625" style="1" customWidth="1"/>
    <col min="11528" max="11528" width="8.28515625" style="1" bestFit="1" customWidth="1"/>
    <col min="11529" max="11776" width="9.140625" style="1"/>
    <col min="11777" max="11777" width="63" style="1" customWidth="1"/>
    <col min="11778" max="11778" width="10" style="1" customWidth="1"/>
    <col min="11779" max="11779" width="13" style="1" customWidth="1"/>
    <col min="11780" max="11780" width="6.42578125" style="1" bestFit="1" customWidth="1"/>
    <col min="11781" max="11781" width="6.42578125" style="1" customWidth="1"/>
    <col min="11782" max="11783" width="5.28515625" style="1" customWidth="1"/>
    <col min="11784" max="11784" width="8.28515625" style="1" bestFit="1" customWidth="1"/>
    <col min="11785" max="12032" width="9.140625" style="1"/>
    <col min="12033" max="12033" width="63" style="1" customWidth="1"/>
    <col min="12034" max="12034" width="10" style="1" customWidth="1"/>
    <col min="12035" max="12035" width="13" style="1" customWidth="1"/>
    <col min="12036" max="12036" width="6.42578125" style="1" bestFit="1" customWidth="1"/>
    <col min="12037" max="12037" width="6.42578125" style="1" customWidth="1"/>
    <col min="12038" max="12039" width="5.28515625" style="1" customWidth="1"/>
    <col min="12040" max="12040" width="8.28515625" style="1" bestFit="1" customWidth="1"/>
    <col min="12041" max="12288" width="9.140625" style="1"/>
    <col min="12289" max="12289" width="63" style="1" customWidth="1"/>
    <col min="12290" max="12290" width="10" style="1" customWidth="1"/>
    <col min="12291" max="12291" width="13" style="1" customWidth="1"/>
    <col min="12292" max="12292" width="6.42578125" style="1" bestFit="1" customWidth="1"/>
    <col min="12293" max="12293" width="6.42578125" style="1" customWidth="1"/>
    <col min="12294" max="12295" width="5.28515625" style="1" customWidth="1"/>
    <col min="12296" max="12296" width="8.28515625" style="1" bestFit="1" customWidth="1"/>
    <col min="12297" max="12544" width="9.140625" style="1"/>
    <col min="12545" max="12545" width="63" style="1" customWidth="1"/>
    <col min="12546" max="12546" width="10" style="1" customWidth="1"/>
    <col min="12547" max="12547" width="13" style="1" customWidth="1"/>
    <col min="12548" max="12548" width="6.42578125" style="1" bestFit="1" customWidth="1"/>
    <col min="12549" max="12549" width="6.42578125" style="1" customWidth="1"/>
    <col min="12550" max="12551" width="5.28515625" style="1" customWidth="1"/>
    <col min="12552" max="12552" width="8.28515625" style="1" bestFit="1" customWidth="1"/>
    <col min="12553" max="12800" width="9.140625" style="1"/>
    <col min="12801" max="12801" width="63" style="1" customWidth="1"/>
    <col min="12802" max="12802" width="10" style="1" customWidth="1"/>
    <col min="12803" max="12803" width="13" style="1" customWidth="1"/>
    <col min="12804" max="12804" width="6.42578125" style="1" bestFit="1" customWidth="1"/>
    <col min="12805" max="12805" width="6.42578125" style="1" customWidth="1"/>
    <col min="12806" max="12807" width="5.28515625" style="1" customWidth="1"/>
    <col min="12808" max="12808" width="8.28515625" style="1" bestFit="1" customWidth="1"/>
    <col min="12809" max="13056" width="9.140625" style="1"/>
    <col min="13057" max="13057" width="63" style="1" customWidth="1"/>
    <col min="13058" max="13058" width="10" style="1" customWidth="1"/>
    <col min="13059" max="13059" width="13" style="1" customWidth="1"/>
    <col min="13060" max="13060" width="6.42578125" style="1" bestFit="1" customWidth="1"/>
    <col min="13061" max="13061" width="6.42578125" style="1" customWidth="1"/>
    <col min="13062" max="13063" width="5.28515625" style="1" customWidth="1"/>
    <col min="13064" max="13064" width="8.28515625" style="1" bestFit="1" customWidth="1"/>
    <col min="13065" max="13312" width="9.140625" style="1"/>
    <col min="13313" max="13313" width="63" style="1" customWidth="1"/>
    <col min="13314" max="13314" width="10" style="1" customWidth="1"/>
    <col min="13315" max="13315" width="13" style="1" customWidth="1"/>
    <col min="13316" max="13316" width="6.42578125" style="1" bestFit="1" customWidth="1"/>
    <col min="13317" max="13317" width="6.42578125" style="1" customWidth="1"/>
    <col min="13318" max="13319" width="5.28515625" style="1" customWidth="1"/>
    <col min="13320" max="13320" width="8.28515625" style="1" bestFit="1" customWidth="1"/>
    <col min="13321" max="13568" width="9.140625" style="1"/>
    <col min="13569" max="13569" width="63" style="1" customWidth="1"/>
    <col min="13570" max="13570" width="10" style="1" customWidth="1"/>
    <col min="13571" max="13571" width="13" style="1" customWidth="1"/>
    <col min="13572" max="13572" width="6.42578125" style="1" bestFit="1" customWidth="1"/>
    <col min="13573" max="13573" width="6.42578125" style="1" customWidth="1"/>
    <col min="13574" max="13575" width="5.28515625" style="1" customWidth="1"/>
    <col min="13576" max="13576" width="8.28515625" style="1" bestFit="1" customWidth="1"/>
    <col min="13577" max="13824" width="9.140625" style="1"/>
    <col min="13825" max="13825" width="63" style="1" customWidth="1"/>
    <col min="13826" max="13826" width="10" style="1" customWidth="1"/>
    <col min="13827" max="13827" width="13" style="1" customWidth="1"/>
    <col min="13828" max="13828" width="6.42578125" style="1" bestFit="1" customWidth="1"/>
    <col min="13829" max="13829" width="6.42578125" style="1" customWidth="1"/>
    <col min="13830" max="13831" width="5.28515625" style="1" customWidth="1"/>
    <col min="13832" max="13832" width="8.28515625" style="1" bestFit="1" customWidth="1"/>
    <col min="13833" max="14080" width="9.140625" style="1"/>
    <col min="14081" max="14081" width="63" style="1" customWidth="1"/>
    <col min="14082" max="14082" width="10" style="1" customWidth="1"/>
    <col min="14083" max="14083" width="13" style="1" customWidth="1"/>
    <col min="14084" max="14084" width="6.42578125" style="1" bestFit="1" customWidth="1"/>
    <col min="14085" max="14085" width="6.42578125" style="1" customWidth="1"/>
    <col min="14086" max="14087" width="5.28515625" style="1" customWidth="1"/>
    <col min="14088" max="14088" width="8.28515625" style="1" bestFit="1" customWidth="1"/>
    <col min="14089" max="14336" width="9.140625" style="1"/>
    <col min="14337" max="14337" width="63" style="1" customWidth="1"/>
    <col min="14338" max="14338" width="10" style="1" customWidth="1"/>
    <col min="14339" max="14339" width="13" style="1" customWidth="1"/>
    <col min="14340" max="14340" width="6.42578125" style="1" bestFit="1" customWidth="1"/>
    <col min="14341" max="14341" width="6.42578125" style="1" customWidth="1"/>
    <col min="14342" max="14343" width="5.28515625" style="1" customWidth="1"/>
    <col min="14344" max="14344" width="8.28515625" style="1" bestFit="1" customWidth="1"/>
    <col min="14345" max="14592" width="9.140625" style="1"/>
    <col min="14593" max="14593" width="63" style="1" customWidth="1"/>
    <col min="14594" max="14594" width="10" style="1" customWidth="1"/>
    <col min="14595" max="14595" width="13" style="1" customWidth="1"/>
    <col min="14596" max="14596" width="6.42578125" style="1" bestFit="1" customWidth="1"/>
    <col min="14597" max="14597" width="6.42578125" style="1" customWidth="1"/>
    <col min="14598" max="14599" width="5.28515625" style="1" customWidth="1"/>
    <col min="14600" max="14600" width="8.28515625" style="1" bestFit="1" customWidth="1"/>
    <col min="14601" max="14848" width="9.140625" style="1"/>
    <col min="14849" max="14849" width="63" style="1" customWidth="1"/>
    <col min="14850" max="14850" width="10" style="1" customWidth="1"/>
    <col min="14851" max="14851" width="13" style="1" customWidth="1"/>
    <col min="14852" max="14852" width="6.42578125" style="1" bestFit="1" customWidth="1"/>
    <col min="14853" max="14853" width="6.42578125" style="1" customWidth="1"/>
    <col min="14854" max="14855" width="5.28515625" style="1" customWidth="1"/>
    <col min="14856" max="14856" width="8.28515625" style="1" bestFit="1" customWidth="1"/>
    <col min="14857" max="15104" width="9.140625" style="1"/>
    <col min="15105" max="15105" width="63" style="1" customWidth="1"/>
    <col min="15106" max="15106" width="10" style="1" customWidth="1"/>
    <col min="15107" max="15107" width="13" style="1" customWidth="1"/>
    <col min="15108" max="15108" width="6.42578125" style="1" bestFit="1" customWidth="1"/>
    <col min="15109" max="15109" width="6.42578125" style="1" customWidth="1"/>
    <col min="15110" max="15111" width="5.28515625" style="1" customWidth="1"/>
    <col min="15112" max="15112" width="8.28515625" style="1" bestFit="1" customWidth="1"/>
    <col min="15113" max="15360" width="9.140625" style="1"/>
    <col min="15361" max="15361" width="63" style="1" customWidth="1"/>
    <col min="15362" max="15362" width="10" style="1" customWidth="1"/>
    <col min="15363" max="15363" width="13" style="1" customWidth="1"/>
    <col min="15364" max="15364" width="6.42578125" style="1" bestFit="1" customWidth="1"/>
    <col min="15365" max="15365" width="6.42578125" style="1" customWidth="1"/>
    <col min="15366" max="15367" width="5.28515625" style="1" customWidth="1"/>
    <col min="15368" max="15368" width="8.28515625" style="1" bestFit="1" customWidth="1"/>
    <col min="15369" max="15616" width="9.140625" style="1"/>
    <col min="15617" max="15617" width="63" style="1" customWidth="1"/>
    <col min="15618" max="15618" width="10" style="1" customWidth="1"/>
    <col min="15619" max="15619" width="13" style="1" customWidth="1"/>
    <col min="15620" max="15620" width="6.42578125" style="1" bestFit="1" customWidth="1"/>
    <col min="15621" max="15621" width="6.42578125" style="1" customWidth="1"/>
    <col min="15622" max="15623" width="5.28515625" style="1" customWidth="1"/>
    <col min="15624" max="15624" width="8.28515625" style="1" bestFit="1" customWidth="1"/>
    <col min="15625" max="15872" width="9.140625" style="1"/>
    <col min="15873" max="15873" width="63" style="1" customWidth="1"/>
    <col min="15874" max="15874" width="10" style="1" customWidth="1"/>
    <col min="15875" max="15875" width="13" style="1" customWidth="1"/>
    <col min="15876" max="15876" width="6.42578125" style="1" bestFit="1" customWidth="1"/>
    <col min="15877" max="15877" width="6.42578125" style="1" customWidth="1"/>
    <col min="15878" max="15879" width="5.28515625" style="1" customWidth="1"/>
    <col min="15880" max="15880" width="8.28515625" style="1" bestFit="1" customWidth="1"/>
    <col min="15881" max="16128" width="9.140625" style="1"/>
    <col min="16129" max="16129" width="63" style="1" customWidth="1"/>
    <col min="16130" max="16130" width="10" style="1" customWidth="1"/>
    <col min="16131" max="16131" width="13" style="1" customWidth="1"/>
    <col min="16132" max="16132" width="6.42578125" style="1" bestFit="1" customWidth="1"/>
    <col min="16133" max="16133" width="6.42578125" style="1" customWidth="1"/>
    <col min="16134" max="16135" width="5.28515625" style="1" customWidth="1"/>
    <col min="16136" max="16136" width="8.28515625" style="1" bestFit="1" customWidth="1"/>
    <col min="16137" max="16384" width="9.140625" style="1"/>
  </cols>
  <sheetData>
    <row r="1" spans="1:8" s="17" customFormat="1" ht="29.25">
      <c r="A1" s="422" t="s">
        <v>18</v>
      </c>
      <c r="B1" s="422"/>
      <c r="C1" s="422"/>
      <c r="D1" s="422"/>
      <c r="E1" s="422"/>
      <c r="F1" s="422"/>
      <c r="G1" s="422"/>
      <c r="H1" s="422"/>
    </row>
    <row r="2" spans="1:8" s="17" customFormat="1" ht="29.25">
      <c r="A2" s="422" t="s">
        <v>238</v>
      </c>
      <c r="B2" s="422"/>
      <c r="C2" s="422"/>
      <c r="D2" s="422"/>
      <c r="E2" s="422"/>
      <c r="F2" s="422"/>
      <c r="G2" s="422"/>
      <c r="H2" s="422"/>
    </row>
    <row r="3" spans="1:8" s="17" customFormat="1" ht="29.25">
      <c r="A3" s="499" t="s">
        <v>268</v>
      </c>
      <c r="B3" s="499"/>
      <c r="C3" s="499"/>
      <c r="D3" s="499"/>
      <c r="E3" s="499"/>
      <c r="F3" s="499"/>
      <c r="G3" s="499"/>
      <c r="H3" s="499"/>
    </row>
    <row r="4" spans="1:8" s="9" customFormat="1" ht="21.75">
      <c r="A4" s="424" t="s">
        <v>10</v>
      </c>
      <c r="B4" s="439" t="s">
        <v>11</v>
      </c>
      <c r="C4" s="440"/>
      <c r="D4" s="440"/>
      <c r="E4" s="440"/>
      <c r="F4" s="440"/>
      <c r="G4" s="440"/>
      <c r="H4" s="441"/>
    </row>
    <row r="5" spans="1:8" s="9" customFormat="1" ht="21.75">
      <c r="A5" s="425"/>
      <c r="B5" s="427" t="s">
        <v>12</v>
      </c>
      <c r="C5" s="429" t="s">
        <v>13</v>
      </c>
      <c r="D5" s="470" t="s">
        <v>269</v>
      </c>
      <c r="E5" s="500"/>
      <c r="F5" s="435">
        <v>19603</v>
      </c>
      <c r="G5" s="436"/>
      <c r="H5" s="449" t="s">
        <v>0</v>
      </c>
    </row>
    <row r="6" spans="1:8" s="9" customFormat="1" ht="21.75">
      <c r="A6" s="426"/>
      <c r="B6" s="428"/>
      <c r="C6" s="430"/>
      <c r="D6" s="501"/>
      <c r="E6" s="502"/>
      <c r="F6" s="437"/>
      <c r="G6" s="438"/>
      <c r="H6" s="450"/>
    </row>
    <row r="7" spans="1:8" s="9" customFormat="1" ht="21.75">
      <c r="A7" s="128" t="s">
        <v>21</v>
      </c>
      <c r="B7" s="129">
        <v>2682130</v>
      </c>
      <c r="C7" s="131"/>
      <c r="D7" s="132"/>
      <c r="E7" s="133"/>
      <c r="F7" s="132"/>
      <c r="G7" s="133"/>
      <c r="H7" s="134"/>
    </row>
    <row r="8" spans="1:8" s="9" customFormat="1" ht="21.75">
      <c r="A8" s="135" t="s">
        <v>159</v>
      </c>
      <c r="B8" s="136">
        <v>1517800</v>
      </c>
      <c r="C8" s="137"/>
      <c r="D8" s="138"/>
      <c r="E8" s="139"/>
      <c r="F8" s="138"/>
      <c r="G8" s="139"/>
      <c r="H8" s="140"/>
    </row>
    <row r="9" spans="1:8">
      <c r="A9" s="141" t="s">
        <v>160</v>
      </c>
      <c r="B9" s="142">
        <v>1517800</v>
      </c>
      <c r="C9" s="143"/>
      <c r="D9" s="451"/>
      <c r="E9" s="492"/>
      <c r="F9" s="451"/>
      <c r="G9" s="452"/>
      <c r="H9" s="144"/>
    </row>
    <row r="10" spans="1:8">
      <c r="A10" s="141" t="s">
        <v>161</v>
      </c>
      <c r="B10" s="142">
        <v>1002380</v>
      </c>
      <c r="C10" s="145"/>
      <c r="D10" s="451"/>
      <c r="E10" s="492"/>
      <c r="F10" s="451"/>
      <c r="G10" s="452"/>
      <c r="H10" s="144"/>
    </row>
    <row r="11" spans="1:8">
      <c r="A11" s="146" t="s">
        <v>52</v>
      </c>
      <c r="B11" s="301">
        <v>347500</v>
      </c>
      <c r="C11" s="148"/>
      <c r="D11" s="453"/>
      <c r="E11" s="492"/>
      <c r="F11" s="138"/>
      <c r="G11" s="139"/>
      <c r="H11" s="150"/>
    </row>
    <row r="12" spans="1:8">
      <c r="A12" s="151" t="s">
        <v>189</v>
      </c>
      <c r="B12" s="152"/>
      <c r="C12" s="145" t="s">
        <v>162</v>
      </c>
      <c r="D12" s="451">
        <f>[2]ตค52!F12+[2]พย52!F12+[2]ธค52!F12+[2]มค53!F12+[2]กพ53!F12+[2]มีค53!F12+[2]เมย53!F12+[2]พค53!F12+[2]มิย53!F12+[2]กค53!F12+[2]สค53!F12+กย53!F12</f>
        <v>2372</v>
      </c>
      <c r="E12" s="492"/>
      <c r="F12" s="451">
        <v>604</v>
      </c>
      <c r="G12" s="452"/>
      <c r="H12" s="235"/>
    </row>
    <row r="13" spans="1:8">
      <c r="A13" s="153" t="s">
        <v>223</v>
      </c>
      <c r="B13" s="152"/>
      <c r="C13" s="154" t="s">
        <v>125</v>
      </c>
      <c r="D13" s="451">
        <f>[2]ตค52!F13+[2]พย52!F13+[2]ธค52!F13+[2]มค53!F13+[2]กพ53!F13+[2]มีค53!F13+[2]เมย53!F13+[2]พค53!F13+[2]มิย53!F13+[2]กค53!F13+[2]สค53!F13+กย53!F13</f>
        <v>2912</v>
      </c>
      <c r="E13" s="492"/>
      <c r="F13" s="451">
        <v>480</v>
      </c>
      <c r="G13" s="452"/>
      <c r="H13" s="235"/>
    </row>
    <row r="14" spans="1:8">
      <c r="A14" s="155" t="s">
        <v>116</v>
      </c>
      <c r="B14" s="152"/>
      <c r="C14" s="145" t="s">
        <v>125</v>
      </c>
      <c r="D14" s="451">
        <f>[2]ตค52!F14+[2]พย52!F14+[2]ธค52!F14+[2]มค53!F14+[2]กพ53!F14+[2]มีค53!F14+[2]เมย53!F14+[2]พค53!F14+[2]มิย53!F14+[2]กค53!F14+[2]สค53!F14+กย53!F14</f>
        <v>5130</v>
      </c>
      <c r="E14" s="492"/>
      <c r="F14" s="451">
        <v>1026</v>
      </c>
      <c r="G14" s="452"/>
      <c r="H14" s="235"/>
    </row>
    <row r="15" spans="1:8">
      <c r="A15" s="153" t="s">
        <v>23</v>
      </c>
      <c r="B15" s="152"/>
      <c r="C15" s="145" t="s">
        <v>125</v>
      </c>
      <c r="D15" s="451">
        <f>[2]ตค52!F15+[2]พย52!F15+[2]ธค52!F15+[2]มค53!F15+[2]กพ53!F15+[2]มีค53!F15+[2]เมย53!F15+[2]พค53!F15+[2]มิย53!F15+[2]กค53!F15+[2]สค53!F15+กย53!F15</f>
        <v>3266</v>
      </c>
      <c r="E15" s="492"/>
      <c r="F15" s="451">
        <v>246</v>
      </c>
      <c r="G15" s="452"/>
      <c r="H15" s="235"/>
    </row>
    <row r="16" spans="1:8">
      <c r="A16" s="156" t="s">
        <v>128</v>
      </c>
      <c r="B16" s="144"/>
      <c r="C16" s="157" t="s">
        <v>124</v>
      </c>
      <c r="D16" s="158">
        <f>[2]ตค52!D16+[2]พย52!F16+[2]ธค52!F16+[2]มค53!F16+[2]กพ53!F16+[2]มีค53!F16+[2]เมย53!F16+[2]พค53!F16+[2]มิย53!F16+[2]กค53!F16+[2]สค53!F16+กย53!F16</f>
        <v>11107</v>
      </c>
      <c r="E16" s="159">
        <f>[2]ตค52!E16+[2]พย52!G16+[2]ธค52!G16+[2]มค53!G16+[2]กพ53!G16+[2]มีค53!G16+[2]เมย53!G16+[2]พค53!G16+[2]มิย53!G16+[2]กค53!G16+[2]สค53!G16+กย53!G16</f>
        <v>14575</v>
      </c>
      <c r="F16" s="158">
        <v>1101</v>
      </c>
      <c r="G16" s="159">
        <v>1367</v>
      </c>
      <c r="H16" s="235"/>
    </row>
    <row r="17" spans="1:8">
      <c r="A17" s="143" t="s">
        <v>29</v>
      </c>
      <c r="B17" s="152">
        <v>251900</v>
      </c>
      <c r="C17" s="145" t="s">
        <v>163</v>
      </c>
      <c r="D17" s="451">
        <f>[2]ตค52!F17+[2]พย52!F17+[2]ธค52!F17+[2]มค53!F17+[2]กพ53!F17+[2]มีค53!F17+[2]เมย53!F17+[2]พค53!F17+[2]มิย53!F17+[2]กค53!F17+[2]สค53!F17+กย53!F17</f>
        <v>458</v>
      </c>
      <c r="E17" s="492"/>
      <c r="F17" s="451">
        <v>0</v>
      </c>
      <c r="G17" s="452"/>
      <c r="H17" s="235"/>
    </row>
    <row r="18" spans="1:8">
      <c r="A18" s="160" t="s">
        <v>51</v>
      </c>
      <c r="B18" s="161"/>
      <c r="C18" s="162"/>
      <c r="D18" s="453"/>
      <c r="E18" s="492"/>
      <c r="F18" s="453"/>
      <c r="G18" s="454"/>
      <c r="H18" s="236"/>
    </row>
    <row r="19" spans="1:8">
      <c r="A19" s="143" t="s">
        <v>132</v>
      </c>
      <c r="B19" s="163">
        <v>9400</v>
      </c>
      <c r="C19" s="145" t="s">
        <v>15</v>
      </c>
      <c r="D19" s="451">
        <f>[2]ตค52!F19+[2]พย52!F19+[2]ธค52!F19+[2]มค53!F19+[2]กพ53!F19+[2]มีค53!F19+[2]เมย53!F19+[2]พค53!F19+[2]มิย53!F19+[2]กค53!F19+[2]สค53!F19+กย53!F19</f>
        <v>179</v>
      </c>
      <c r="E19" s="492"/>
      <c r="F19" s="451">
        <v>0</v>
      </c>
      <c r="G19" s="452"/>
      <c r="H19" s="235"/>
    </row>
    <row r="20" spans="1:8">
      <c r="A20" s="164" t="s">
        <v>133</v>
      </c>
      <c r="B20" s="161"/>
      <c r="C20" s="148"/>
      <c r="D20" s="453"/>
      <c r="E20" s="492"/>
      <c r="F20" s="453"/>
      <c r="G20" s="454"/>
      <c r="H20" s="236"/>
    </row>
    <row r="21" spans="1:8">
      <c r="A21" s="164" t="s">
        <v>134</v>
      </c>
      <c r="B21" s="152">
        <v>13500</v>
      </c>
      <c r="C21" s="145" t="s">
        <v>15</v>
      </c>
      <c r="D21" s="451">
        <f>[2]ตค52!F21+[2]พย52!F21+[2]ธค52!F21+[2]มค53!F21+[2]กพ53!F21+[2]มีค53!F21+[2]เมย53!F21+[2]พค53!F21+[2]มิย53!F21+[2]กค53!F21+[2]สค53!F21+กย53!F21</f>
        <v>181</v>
      </c>
      <c r="E21" s="492"/>
      <c r="F21" s="451">
        <v>0</v>
      </c>
      <c r="G21" s="452"/>
      <c r="H21" s="235"/>
    </row>
    <row r="22" spans="1:8">
      <c r="A22" s="143" t="s">
        <v>135</v>
      </c>
      <c r="B22" s="152">
        <v>4500</v>
      </c>
      <c r="C22" s="165" t="s">
        <v>41</v>
      </c>
      <c r="D22" s="451">
        <f>[2]ตค52!F22+[2]พย52!F22+[2]ธค52!F22+[2]มค53!F22+[2]กพ53!F22+[2]มีค53!F22+[2]เมย53!F22+[2]พค53!F22+[2]มิย53!F22+[2]กค53!F22+[2]สค53!F22+กย53!F22</f>
        <v>34</v>
      </c>
      <c r="E22" s="492"/>
      <c r="F22" s="451">
        <v>1</v>
      </c>
      <c r="G22" s="452"/>
      <c r="H22" s="235"/>
    </row>
    <row r="23" spans="1:8">
      <c r="A23" s="143" t="s">
        <v>136</v>
      </c>
      <c r="B23" s="152">
        <v>15000</v>
      </c>
      <c r="C23" s="165" t="s">
        <v>15</v>
      </c>
      <c r="D23" s="451">
        <f>[2]ตค52!F23+[2]พย52!F23+[2]ธค52!F23+[2]มค53!F23+[2]กพ53!F23+[2]มีค53!F23+[2]เมย53!F23+[2]พค53!F23+[2]มิย53!F23+[2]กค53!F23+[2]สค53!F23+กย53!F23</f>
        <v>243</v>
      </c>
      <c r="E23" s="492"/>
      <c r="F23" s="451">
        <v>0</v>
      </c>
      <c r="G23" s="452"/>
      <c r="H23" s="235"/>
    </row>
    <row r="24" spans="1:8">
      <c r="A24" s="143" t="s">
        <v>129</v>
      </c>
      <c r="B24" s="161"/>
      <c r="C24" s="162"/>
      <c r="D24" s="403"/>
      <c r="E24" s="404"/>
      <c r="F24" s="403"/>
      <c r="G24" s="404"/>
      <c r="H24" s="236"/>
    </row>
    <row r="25" spans="1:8">
      <c r="A25" s="143" t="s">
        <v>137</v>
      </c>
      <c r="B25" s="152">
        <v>22000</v>
      </c>
      <c r="C25" s="165" t="s">
        <v>42</v>
      </c>
      <c r="D25" s="451">
        <f>[2]ตค52!F25+[2]พย52!F25+[2]ธค52!F25+[2]มค53!F25+[2]กพ53!F25+[2]มีค53!F25+[2]เมย53!F25+[2]พค53!F25+[2]มิย53!F25+[2]กค53!F25+[2]สค53!F25+กย53!F25</f>
        <v>112</v>
      </c>
      <c r="E25" s="492"/>
      <c r="F25" s="451">
        <v>0</v>
      </c>
      <c r="G25" s="452"/>
      <c r="H25" s="235"/>
    </row>
    <row r="26" spans="1:8">
      <c r="A26" s="143" t="s">
        <v>138</v>
      </c>
      <c r="B26" s="152">
        <v>95280</v>
      </c>
      <c r="C26" s="165" t="s">
        <v>17</v>
      </c>
      <c r="D26" s="451">
        <f>[2]ตค52!F26+[2]พย52!F26+[2]ธค52!F26+[2]มค53!F26+[2]กพ53!F26+[2]มีค53!F26+[2]เมย53!F26+[2]พค53!F26+[2]มิย53!F26+[2]กค53!F26+[2]สค53!F26+กย53!F26</f>
        <v>1</v>
      </c>
      <c r="E26" s="492"/>
      <c r="F26" s="451">
        <v>0</v>
      </c>
      <c r="G26" s="452"/>
      <c r="H26" s="235"/>
    </row>
    <row r="27" spans="1:8">
      <c r="A27" s="143" t="s">
        <v>139</v>
      </c>
      <c r="B27" s="152">
        <v>148400</v>
      </c>
      <c r="C27" s="154" t="s">
        <v>14</v>
      </c>
      <c r="D27" s="453"/>
      <c r="E27" s="492"/>
      <c r="F27" s="453"/>
      <c r="G27" s="454"/>
      <c r="H27" s="236"/>
    </row>
    <row r="28" spans="1:8">
      <c r="A28" s="143" t="s">
        <v>2</v>
      </c>
      <c r="B28" s="152"/>
      <c r="C28" s="145" t="s">
        <v>14</v>
      </c>
      <c r="D28" s="451">
        <f>[2]ตค52!F28+[2]พย52!F28+[2]ธค52!F28+[2]มค53!F28+[2]กพ53!F28+[2]มีค53!F28+[2]เมย53!F28+[2]พค53!F28+[2]มิย53!F28+[2]กค53!F28+[2]สค53!F28+กย53!F28</f>
        <v>1635</v>
      </c>
      <c r="E28" s="492"/>
      <c r="F28" s="451">
        <v>120</v>
      </c>
      <c r="G28" s="452"/>
      <c r="H28" s="235"/>
    </row>
    <row r="29" spans="1:8">
      <c r="A29" s="164" t="s">
        <v>3</v>
      </c>
      <c r="B29" s="152"/>
      <c r="C29" s="145"/>
      <c r="D29" s="451">
        <f>[2]ตค52!F29+[2]พย52!F29+[2]ธค52!F29+[2]มค53!F29+[2]กพ53!F29+[2]มีค53!F29+[2]เมย53!F29+[2]พค53!F29+[2]มิย53!F29+[2]กค53!F29+[2]สค53!F29+กย53!F29</f>
        <v>807</v>
      </c>
      <c r="E29" s="492"/>
      <c r="F29" s="451">
        <f>F30+F31</f>
        <v>203</v>
      </c>
      <c r="G29" s="452"/>
      <c r="H29" s="235"/>
    </row>
    <row r="30" spans="1:8">
      <c r="A30" s="143" t="s">
        <v>4</v>
      </c>
      <c r="B30" s="152"/>
      <c r="C30" s="145"/>
      <c r="D30" s="451">
        <f>[2]ตค52!F30+[2]พย52!F30+[2]ธค52!F30+[2]มค53!F30+[2]กพ53!F30+[2]มีค53!F30+[2]เมย53!F30+[2]พค53!F30+[2]มิย53!F30+[2]กค53!F30+[2]สค53!F30+กย53!F30</f>
        <v>778</v>
      </c>
      <c r="E30" s="492"/>
      <c r="F30" s="451">
        <v>203</v>
      </c>
      <c r="G30" s="452"/>
      <c r="H30" s="235"/>
    </row>
    <row r="31" spans="1:8">
      <c r="A31" s="143" t="s">
        <v>5</v>
      </c>
      <c r="B31" s="152"/>
      <c r="C31" s="145"/>
      <c r="D31" s="451">
        <f>[2]ตค52!F31+[2]พย52!F31+[2]ธค52!F31+[2]มค53!F31+[2]กพ53!F31+[2]มีค53!F31+[2]เมย53!F31+[2]พค53!F31+[2]มิย53!F31+[2]กค53!F31+[2]สค53!F31+กย53!F31</f>
        <v>29</v>
      </c>
      <c r="E31" s="492"/>
      <c r="F31" s="451">
        <v>0</v>
      </c>
      <c r="G31" s="452"/>
      <c r="H31" s="235"/>
    </row>
    <row r="32" spans="1:8">
      <c r="A32" s="143" t="s">
        <v>6</v>
      </c>
      <c r="B32" s="152"/>
      <c r="C32" s="145"/>
      <c r="D32" s="451">
        <f>[2]ตค52!F32+[2]พย52!F32+[2]ธค52!F32+[2]มค53!F32+[2]กพ53!F32+[2]มีค53!F32+[2]เมย53!F32+[2]พค53!F32+[2]มิย53!F32+[2]กค53!F32+[2]สค53!F32+กย53!F32</f>
        <v>5</v>
      </c>
      <c r="E32" s="492"/>
      <c r="F32" s="451">
        <v>0</v>
      </c>
      <c r="G32" s="452"/>
      <c r="H32" s="235"/>
    </row>
    <row r="33" spans="1:8">
      <c r="A33" s="143" t="s">
        <v>7</v>
      </c>
      <c r="B33" s="152"/>
      <c r="C33" s="145"/>
      <c r="D33" s="451">
        <f>[2]ตค52!F33+[2]พย52!F33+[2]ธค52!F33+[2]มค53!F33+[2]กพ53!F33+[2]มีค53!F33+[2]เมย53!F33+[2]พค53!F33+[2]มิย53!F33+[2]กค53!F33+[2]สค53!F33+กย53!F33</f>
        <v>1</v>
      </c>
      <c r="E33" s="492"/>
      <c r="F33" s="451">
        <v>0</v>
      </c>
      <c r="G33" s="452"/>
      <c r="H33" s="235"/>
    </row>
    <row r="34" spans="1:8">
      <c r="A34" s="143" t="s">
        <v>8</v>
      </c>
      <c r="B34" s="166"/>
      <c r="C34" s="167"/>
      <c r="D34" s="451">
        <f>[2]ตค52!F34+[2]พย52!F34+[2]ธค52!F34+[2]มค53!F34+[2]กพ53!F34+[2]มีค53!F34+[2]เมย53!F34+[2]พค53!F34+[2]มิย53!F34+[2]กค53!F34+[2]สค53!F34+กย53!F34</f>
        <v>4</v>
      </c>
      <c r="E34" s="492"/>
      <c r="F34" s="451">
        <v>0</v>
      </c>
      <c r="G34" s="452"/>
      <c r="H34" s="235"/>
    </row>
    <row r="35" spans="1:8">
      <c r="A35" s="169" t="s">
        <v>9</v>
      </c>
      <c r="B35" s="170"/>
      <c r="C35" s="170"/>
      <c r="D35" s="451">
        <f>[2]ตค52!F35+[2]พย52!F35+[2]ธค52!F35+[2]มค53!F35+[2]กพ53!F35+[2]มีค53!F35+[2]เมย53!F35+[2]พค53!F35+[2]มิย53!F35+[2]กค53!F35+[2]สค53!F35+กย53!F35</f>
        <v>725</v>
      </c>
      <c r="E35" s="492"/>
      <c r="F35" s="451">
        <v>47</v>
      </c>
      <c r="G35" s="452"/>
      <c r="H35" s="235"/>
    </row>
    <row r="36" spans="1:8">
      <c r="A36" s="143" t="s">
        <v>55</v>
      </c>
      <c r="B36" s="152">
        <v>94900</v>
      </c>
      <c r="C36" s="171" t="s">
        <v>164</v>
      </c>
      <c r="D36" s="451">
        <f>[2]ตค52!F36+[2]พย52!F36+[2]ธค52!F36+[2]มค53!F36+[2]กพ53!F36+[2]มีค53!F36+[2]เมย53!F36+[2]พค53!F36+[2]มิย53!F36+[2]กค53!F36+[2]สค53!F36+กย53!F36</f>
        <v>1635</v>
      </c>
      <c r="E36" s="492"/>
      <c r="F36" s="451">
        <v>2</v>
      </c>
      <c r="G36" s="452"/>
      <c r="H36" s="235"/>
    </row>
    <row r="37" spans="1:8">
      <c r="A37" s="143" t="s">
        <v>56</v>
      </c>
      <c r="B37" s="161"/>
      <c r="C37" s="172"/>
      <c r="D37" s="453"/>
      <c r="E37" s="492"/>
      <c r="F37" s="453"/>
      <c r="G37" s="454"/>
      <c r="H37" s="236"/>
    </row>
    <row r="38" spans="1:8">
      <c r="A38" s="173" t="s">
        <v>141</v>
      </c>
      <c r="B38" s="161"/>
      <c r="C38" s="172"/>
      <c r="D38" s="403"/>
      <c r="E38" s="404"/>
      <c r="F38" s="403"/>
      <c r="G38" s="404"/>
      <c r="H38" s="236"/>
    </row>
    <row r="39" spans="1:8">
      <c r="A39" s="219"/>
      <c r="B39" s="220"/>
      <c r="C39" s="221"/>
      <c r="D39" s="222"/>
      <c r="E39" s="223"/>
      <c r="F39" s="222"/>
      <c r="G39" s="223"/>
      <c r="H39" s="237"/>
    </row>
    <row r="40" spans="1:8">
      <c r="A40" s="215" t="s">
        <v>140</v>
      </c>
      <c r="B40" s="302">
        <v>515420</v>
      </c>
      <c r="C40" s="217"/>
      <c r="D40" s="497"/>
      <c r="E40" s="495"/>
      <c r="F40" s="497"/>
      <c r="G40" s="498"/>
      <c r="H40" s="238"/>
    </row>
    <row r="41" spans="1:8">
      <c r="A41" s="137" t="s">
        <v>52</v>
      </c>
      <c r="B41" s="161"/>
      <c r="C41" s="148"/>
      <c r="D41" s="453"/>
      <c r="E41" s="492"/>
      <c r="F41" s="453"/>
      <c r="G41" s="454"/>
      <c r="H41" s="236"/>
    </row>
    <row r="42" spans="1:8">
      <c r="A42" s="212" t="s">
        <v>173</v>
      </c>
      <c r="B42" s="174"/>
      <c r="C42" s="183" t="s">
        <v>70</v>
      </c>
      <c r="D42" s="451">
        <f>[2]ตค52!F42+[2]พย52!F42+[2]ธค52!F42+[2]มค53!F42+[2]กพ53!F42+[2]มีค53!F42+[2]เมย53!F42+[2]พค53!F42+[2]มิย53!F42+[2]กค53!F42+[2]สค53!F42+กย53!F42</f>
        <v>5307</v>
      </c>
      <c r="E42" s="492"/>
      <c r="F42" s="459">
        <v>0</v>
      </c>
      <c r="G42" s="460"/>
      <c r="H42" s="239"/>
    </row>
    <row r="43" spans="1:8">
      <c r="A43" s="178" t="s">
        <v>174</v>
      </c>
      <c r="B43" s="179">
        <v>168720</v>
      </c>
      <c r="C43" s="180" t="s">
        <v>70</v>
      </c>
      <c r="D43" s="451">
        <f>[2]ตค52!F43+[2]พย52!F43+[2]ธค52!F43+[2]มค53!F43+[2]กพ53!F43+[2]มีค53!F43+[2]เมย53!F43+[2]พค53!F43+[2]มิย53!F43+[2]กค53!F43+[2]สค53!F43+กย53!F43</f>
        <v>5266</v>
      </c>
      <c r="E43" s="492"/>
      <c r="F43" s="451">
        <v>0</v>
      </c>
      <c r="G43" s="452"/>
      <c r="H43" s="235"/>
    </row>
    <row r="44" spans="1:8">
      <c r="A44" s="178" t="s">
        <v>175</v>
      </c>
      <c r="B44" s="179">
        <v>40500</v>
      </c>
      <c r="C44" s="180" t="s">
        <v>162</v>
      </c>
      <c r="D44" s="451">
        <f>[2]ตค52!F44+[2]พย52!F44+[2]ธค52!F44+[2]มค53!F44+[2]กพ53!F44+[2]มีค53!F44+[2]เมย53!F44+[2]พค53!F44+[2]มิย53!F44+[2]กค53!F44+[2]สค53!F44+กย53!F44</f>
        <v>1046</v>
      </c>
      <c r="E44" s="492"/>
      <c r="F44" s="451">
        <v>0</v>
      </c>
      <c r="G44" s="452"/>
      <c r="H44" s="235"/>
    </row>
    <row r="45" spans="1:8">
      <c r="A45" s="178" t="s">
        <v>176</v>
      </c>
      <c r="B45" s="181"/>
      <c r="C45" s="182"/>
      <c r="D45" s="453"/>
      <c r="E45" s="492"/>
      <c r="F45" s="453"/>
      <c r="G45" s="454"/>
      <c r="H45" s="236"/>
    </row>
    <row r="46" spans="1:8">
      <c r="A46" s="178" t="s">
        <v>177</v>
      </c>
      <c r="B46" s="179">
        <v>30400</v>
      </c>
      <c r="C46" s="180" t="s">
        <v>219</v>
      </c>
      <c r="D46" s="451">
        <f>[2]ตค52!F46+[2]พย52!F46+[2]ธค52!F46+[2]มค53!F46+[2]กพ53!F46+[2]มีค53!F46+[2]เมย53!F46+[2]พค53!F46+[2]มิย53!F46+[2]กค53!F46+[2]สค53!F46+กย53!F46</f>
        <v>65</v>
      </c>
      <c r="E46" s="492"/>
      <c r="F46" s="451">
        <v>0</v>
      </c>
      <c r="G46" s="452"/>
      <c r="H46" s="235"/>
    </row>
    <row r="47" spans="1:8">
      <c r="A47" s="178" t="s">
        <v>178</v>
      </c>
      <c r="B47" s="181"/>
      <c r="C47" s="182"/>
      <c r="D47" s="403"/>
      <c r="E47" s="404"/>
      <c r="F47" s="403"/>
      <c r="G47" s="404"/>
      <c r="H47" s="236"/>
    </row>
    <row r="48" spans="1:8">
      <c r="A48" s="143" t="s">
        <v>179</v>
      </c>
      <c r="B48" s="152">
        <v>5000</v>
      </c>
      <c r="C48" s="145" t="s">
        <v>47</v>
      </c>
      <c r="D48" s="451">
        <f>[2]ตค52!F48+[2]พย52!F48+[2]ธค52!F48+[2]มค53!F48+[2]กพ53!F48+[2]มีค53!F48+[2]เมย53!F48+[2]พค53!F48+[2]มิย53!F48+[2]กค53!F48+[2]สค53!F48+กย53!F48</f>
        <v>1</v>
      </c>
      <c r="E48" s="492"/>
      <c r="F48" s="451">
        <v>0</v>
      </c>
      <c r="G48" s="452"/>
      <c r="H48" s="235"/>
    </row>
    <row r="49" spans="1:8">
      <c r="A49" s="143" t="s">
        <v>180</v>
      </c>
      <c r="B49" s="161"/>
      <c r="C49" s="148"/>
      <c r="D49" s="403"/>
      <c r="E49" s="404"/>
      <c r="F49" s="403"/>
      <c r="G49" s="404"/>
      <c r="H49" s="236"/>
    </row>
    <row r="50" spans="1:8">
      <c r="A50" s="143" t="s">
        <v>181</v>
      </c>
      <c r="B50" s="174">
        <v>11200</v>
      </c>
      <c r="C50" s="183" t="s">
        <v>165</v>
      </c>
      <c r="D50" s="451">
        <f>[2]ตค52!F50+[2]พย52!F50+[2]ธค52!F50+[2]มค53!F50+[2]กพ53!F50+[2]มีค53!F50+[2]เมย53!F50+[2]พค53!F50+[2]มิย53!F50+[2]กค53!F50+[2]สค53!F50+กย53!F50</f>
        <v>91</v>
      </c>
      <c r="E50" s="492"/>
      <c r="F50" s="451">
        <v>0</v>
      </c>
      <c r="G50" s="452"/>
      <c r="H50" s="239"/>
    </row>
    <row r="51" spans="1:8">
      <c r="A51" s="143" t="s">
        <v>182</v>
      </c>
      <c r="B51" s="174"/>
      <c r="C51" s="183"/>
      <c r="D51" s="408"/>
      <c r="E51" s="409"/>
      <c r="F51" s="408"/>
      <c r="G51" s="409"/>
      <c r="H51" s="239"/>
    </row>
    <row r="52" spans="1:8">
      <c r="A52" s="143" t="s">
        <v>183</v>
      </c>
      <c r="B52" s="163">
        <v>17600</v>
      </c>
      <c r="C52" s="145" t="s">
        <v>166</v>
      </c>
      <c r="D52" s="451">
        <f>[2]ตค52!F52+[2]พย52!F52+[2]ธค52!F52+[2]มค53!F52+[2]กพ53!F52+[2]มีค53!F52+[2]เมย53!F52+[2]พค53!F52+[2]มิย53!F52+[2]กค53!F52+[2]สค53!F52+กย53!F52</f>
        <v>347</v>
      </c>
      <c r="E52" s="492"/>
      <c r="F52" s="451">
        <v>0</v>
      </c>
      <c r="G52" s="452"/>
      <c r="H52" s="239"/>
    </row>
    <row r="53" spans="1:8">
      <c r="A53" s="143" t="s">
        <v>184</v>
      </c>
      <c r="B53" s="152">
        <v>29600</v>
      </c>
      <c r="C53" s="145" t="s">
        <v>167</v>
      </c>
      <c r="D53" s="158">
        <f>[2]ตค52!D53+[2]พย52!F53+[2]ธค52!F53+[2]มค53!F53+[2]กพ53!F53+[2]มีค53!F53+[2]เมย53!F53+[2]พค53!F53+[2]มิย53!F53+[2]กค53!F53+[2]สค53!F53+กย53!F53</f>
        <v>1</v>
      </c>
      <c r="E53" s="159">
        <f>[2]ตค52!E53+[2]พย52!G53+[2]ธค52!G53+[2]มค53!G53+[2]กพ53!G53+[2]มีค53!G53+[2]เมย53!G53+[2]พค53!G53+[2]มิย53!G53+[2]กค53!G53+[2]สค53!G53+กย53!G53</f>
        <v>21</v>
      </c>
      <c r="F53" s="158">
        <v>0</v>
      </c>
      <c r="G53" s="159">
        <v>0</v>
      </c>
      <c r="H53" s="239"/>
    </row>
    <row r="54" spans="1:8">
      <c r="A54" s="143" t="s">
        <v>185</v>
      </c>
      <c r="B54" s="152">
        <v>64000</v>
      </c>
      <c r="C54" s="165" t="s">
        <v>169</v>
      </c>
      <c r="D54" s="158">
        <f>[2]ตค52!D54+[2]พย52!F54+[2]ธค52!F54+[2]มค53!F54+[2]กพ53!F54+[2]มีค53!F54+[2]เมย53!F54+[2]พค53!F54+[2]มิย53!F54+[2]กค53!F54+[2]สค53!F54+กย53!F54</f>
        <v>2</v>
      </c>
      <c r="E54" s="159">
        <f>[2]ตค52!E54+[2]พย52!G54+[2]ธค52!G54+[2]มค53!G54+[2]กพ53!G54+[2]มีค53!G54+[2]เมย53!G54+[2]พค53!G54+[2]มิย53!G54+[2]กค53!G54+[2]สค53!G54+กย53!G54</f>
        <v>41</v>
      </c>
      <c r="F54" s="158">
        <v>0</v>
      </c>
      <c r="G54" s="159">
        <v>0</v>
      </c>
      <c r="H54" s="239"/>
    </row>
    <row r="55" spans="1:8">
      <c r="A55" s="143" t="s">
        <v>186</v>
      </c>
      <c r="B55" s="174">
        <v>0</v>
      </c>
      <c r="C55" s="183" t="s">
        <v>42</v>
      </c>
      <c r="D55" s="451">
        <f>[2]ตค52!F55+[2]พย52!F55+[2]ธค52!F55+[2]มค53!F55+[2]กพ53!F55+[2]มีค53!F55+[2]เมย53!F55+[2]พค53!F55+[2]มิย53!F55+[2]กค53!F55+[2]สค53!F55+กย53!F55</f>
        <v>102</v>
      </c>
      <c r="E55" s="492"/>
      <c r="F55" s="459">
        <v>10</v>
      </c>
      <c r="G55" s="460"/>
      <c r="H55" s="239"/>
    </row>
    <row r="56" spans="1:8">
      <c r="A56" s="143" t="s">
        <v>187</v>
      </c>
      <c r="B56" s="152">
        <v>148400</v>
      </c>
      <c r="C56" s="145" t="s">
        <v>17</v>
      </c>
      <c r="D56" s="451">
        <f>[2]ตค52!F56+[2]พย52!F56+[2]ธค52!F56+[2]มค53!F56+[2]กพ53!F56+[2]มีค53!F56+[2]เมย53!F56+[2]พค53!F56+[2]มิย53!F56+[2]กค53!F56+[2]สค53!F56+กย53!F56</f>
        <v>1</v>
      </c>
      <c r="E56" s="492"/>
      <c r="F56" s="459">
        <v>0</v>
      </c>
      <c r="G56" s="460"/>
      <c r="H56" s="235"/>
    </row>
    <row r="57" spans="1:8">
      <c r="A57" s="143" t="s">
        <v>188</v>
      </c>
      <c r="B57" s="161"/>
      <c r="C57" s="162"/>
      <c r="D57" s="453"/>
      <c r="E57" s="492"/>
      <c r="F57" s="453"/>
      <c r="G57" s="454"/>
      <c r="H57" s="236"/>
    </row>
    <row r="58" spans="1:8">
      <c r="A58" s="141" t="s">
        <v>142</v>
      </c>
      <c r="B58" s="142"/>
      <c r="C58" s="145"/>
      <c r="D58" s="451"/>
      <c r="E58" s="492"/>
      <c r="F58" s="451"/>
      <c r="G58" s="452"/>
      <c r="H58" s="235"/>
    </row>
    <row r="59" spans="1:8">
      <c r="A59" s="184" t="s">
        <v>52</v>
      </c>
      <c r="B59" s="185"/>
      <c r="C59" s="186"/>
      <c r="D59" s="453"/>
      <c r="E59" s="492"/>
      <c r="F59" s="453"/>
      <c r="G59" s="454"/>
      <c r="H59" s="236"/>
    </row>
    <row r="60" spans="1:8">
      <c r="A60" s="143" t="s">
        <v>190</v>
      </c>
      <c r="B60" s="136"/>
      <c r="C60" s="148"/>
      <c r="D60" s="453"/>
      <c r="E60" s="492"/>
      <c r="F60" s="453"/>
      <c r="G60" s="454"/>
      <c r="H60" s="236"/>
    </row>
    <row r="61" spans="1:8">
      <c r="A61" s="143" t="s">
        <v>191</v>
      </c>
      <c r="B61" s="174"/>
      <c r="C61" s="183" t="s">
        <v>42</v>
      </c>
      <c r="D61" s="451" t="e">
        <f>[2]ตค52!F61+[2]พย52!F61+[2]ธค52!F61+[2]มค53!F61+[2]กพ53!F61+[2]มีค53!F61+[2]เมย53!F61+[2]พค53!F61+[2]มิย53!F61+[2]กค53!F61+[2]สค53!F61+กย53!F61</f>
        <v>#REF!</v>
      </c>
      <c r="E61" s="492"/>
      <c r="F61" s="459">
        <v>0</v>
      </c>
      <c r="G61" s="460"/>
      <c r="H61" s="239"/>
    </row>
    <row r="62" spans="1:8">
      <c r="A62" s="187" t="s">
        <v>192</v>
      </c>
      <c r="B62" s="188"/>
      <c r="C62" s="214"/>
      <c r="D62" s="453"/>
      <c r="E62" s="492"/>
      <c r="F62" s="453"/>
      <c r="G62" s="454"/>
      <c r="H62" s="236"/>
    </row>
    <row r="63" spans="1:8" s="9" customFormat="1" ht="21.75">
      <c r="A63" s="135" t="s">
        <v>22</v>
      </c>
      <c r="B63" s="136">
        <v>1164330</v>
      </c>
      <c r="C63" s="137"/>
      <c r="D63" s="138"/>
      <c r="E63" s="139"/>
      <c r="F63" s="138"/>
      <c r="G63" s="139"/>
      <c r="H63" s="240"/>
    </row>
    <row r="64" spans="1:8">
      <c r="A64" s="141" t="s">
        <v>143</v>
      </c>
      <c r="B64" s="142">
        <v>871430</v>
      </c>
      <c r="C64" s="143"/>
      <c r="D64" s="451"/>
      <c r="E64" s="492"/>
      <c r="F64" s="451"/>
      <c r="G64" s="452"/>
      <c r="H64" s="235"/>
    </row>
    <row r="65" spans="1:8">
      <c r="A65" s="141" t="s">
        <v>144</v>
      </c>
      <c r="B65" s="142">
        <v>149980</v>
      </c>
      <c r="C65" s="145"/>
      <c r="D65" s="451"/>
      <c r="E65" s="492"/>
      <c r="F65" s="451"/>
      <c r="G65" s="452"/>
      <c r="H65" s="235"/>
    </row>
    <row r="66" spans="1:8">
      <c r="A66" s="143" t="s">
        <v>145</v>
      </c>
      <c r="B66" s="152"/>
      <c r="C66" s="145"/>
      <c r="D66" s="451"/>
      <c r="E66" s="492"/>
      <c r="F66" s="451"/>
      <c r="G66" s="452"/>
      <c r="H66" s="235"/>
    </row>
    <row r="67" spans="1:8">
      <c r="A67" s="184" t="s">
        <v>52</v>
      </c>
      <c r="B67" s="185"/>
      <c r="C67" s="186"/>
      <c r="D67" s="453"/>
      <c r="E67" s="492"/>
      <c r="F67" s="453"/>
      <c r="G67" s="454"/>
      <c r="H67" s="236"/>
    </row>
    <row r="68" spans="1:8">
      <c r="A68" s="143" t="s">
        <v>193</v>
      </c>
      <c r="B68" s="152">
        <v>7700</v>
      </c>
      <c r="C68" s="145" t="s">
        <v>168</v>
      </c>
      <c r="D68" s="451">
        <f>[2]ตค52!F68+[2]พย52!F68+[2]ธค52!F68+[2]มค53!F68+[2]กพ53!F68+[2]มีค53!F68+[2]เมย53!F68+[2]พค53!F68+[2]มิย53!F68+[2]กค53!F68+[2]สค53!F68+กย53!F68</f>
        <v>17</v>
      </c>
      <c r="E68" s="492"/>
      <c r="F68" s="451">
        <v>1</v>
      </c>
      <c r="G68" s="452"/>
      <c r="H68" s="235"/>
    </row>
    <row r="69" spans="1:8">
      <c r="A69" s="143" t="s">
        <v>194</v>
      </c>
      <c r="B69" s="152">
        <v>95280</v>
      </c>
      <c r="C69" s="145" t="s">
        <v>17</v>
      </c>
      <c r="D69" s="451">
        <f>[2]ตค52!F69+[2]พย52!F69+[2]ธค52!F69+[2]มค53!F69+[2]กพ53!F69+[2]มีค53!F69+[2]เมย53!F69+[2]พค53!F69+[2]มิย53!F69+[2]กค53!F69+[2]สค53!F69+กย53!F69</f>
        <v>1</v>
      </c>
      <c r="E69" s="492"/>
      <c r="F69" s="451">
        <v>0</v>
      </c>
      <c r="G69" s="452"/>
      <c r="H69" s="235"/>
    </row>
    <row r="70" spans="1:8">
      <c r="A70" s="143" t="s">
        <v>220</v>
      </c>
      <c r="B70" s="188"/>
      <c r="C70" s="189"/>
      <c r="D70" s="453"/>
      <c r="E70" s="492"/>
      <c r="F70" s="453"/>
      <c r="G70" s="454"/>
      <c r="H70" s="236"/>
    </row>
    <row r="71" spans="1:8">
      <c r="A71" s="143" t="s">
        <v>195</v>
      </c>
      <c r="B71" s="190">
        <v>47000</v>
      </c>
      <c r="C71" s="191" t="s">
        <v>169</v>
      </c>
      <c r="D71" s="158">
        <f>[2]ตค52!D71+[2]พย52!F71+[2]ธค52!F71+[2]มค53!F71+[2]กพ53!F71+[2]มีค53!F71+[2]เมย53!F71+[2]พค53!F71+[2]มิย53!F71+[2]กค53!F71+[2]สค53!F71+กย53!F71</f>
        <v>2</v>
      </c>
      <c r="E71" s="159" t="e">
        <f>[2]ตค52!E71+[2]พย52!G71+[2]ธค52!G71+[2]มค53!G71+[2]กพ53!G71+[2]มีค53!G71+[2]เมย53!G71+[2]พค53!G71+[2]มิย53!G71+[2]กค53!G71+[2]สค53!G71+กย53!G71</f>
        <v>#REF!</v>
      </c>
      <c r="F71" s="158">
        <v>0</v>
      </c>
      <c r="G71" s="159">
        <v>0</v>
      </c>
      <c r="H71" s="235"/>
    </row>
    <row r="72" spans="1:8">
      <c r="A72" s="192" t="s">
        <v>146</v>
      </c>
      <c r="B72" s="193"/>
      <c r="C72" s="165"/>
      <c r="D72" s="451"/>
      <c r="E72" s="492"/>
      <c r="F72" s="451"/>
      <c r="G72" s="452"/>
      <c r="H72" s="235"/>
    </row>
    <row r="73" spans="1:8">
      <c r="A73" s="194" t="s">
        <v>52</v>
      </c>
      <c r="B73" s="195"/>
      <c r="C73" s="196"/>
      <c r="D73" s="403"/>
      <c r="E73" s="404"/>
      <c r="F73" s="453"/>
      <c r="G73" s="454"/>
      <c r="H73" s="236"/>
    </row>
    <row r="74" spans="1:8">
      <c r="A74" s="169" t="s">
        <v>196</v>
      </c>
      <c r="B74" s="161"/>
      <c r="C74" s="213"/>
      <c r="D74" s="453"/>
      <c r="E74" s="492"/>
      <c r="F74" s="453"/>
      <c r="G74" s="454"/>
      <c r="H74" s="241"/>
    </row>
    <row r="75" spans="1:8">
      <c r="A75" s="169" t="s">
        <v>197</v>
      </c>
      <c r="B75" s="161"/>
      <c r="C75" s="213"/>
      <c r="D75" s="453"/>
      <c r="E75" s="492"/>
      <c r="F75" s="453"/>
      <c r="G75" s="454"/>
      <c r="H75" s="241"/>
    </row>
    <row r="76" spans="1:8">
      <c r="A76" s="229" t="s">
        <v>198</v>
      </c>
      <c r="B76" s="230"/>
      <c r="C76" s="231" t="s">
        <v>125</v>
      </c>
      <c r="D76" s="461">
        <f>[2]ตค52!F76+[2]พย52!F76+[2]ธค52!F76+[2]มค53!F76+[2]กพ53!F76+[2]มีค53!F76+[2]เมย53!F76+[2]พค53!F76+[2]มิย53!F76+[2]กค53!F76+[2]สค53!F76+กย53!F76</f>
        <v>42</v>
      </c>
      <c r="E76" s="493"/>
      <c r="F76" s="461">
        <v>5</v>
      </c>
      <c r="G76" s="462"/>
      <c r="H76" s="242"/>
    </row>
    <row r="77" spans="1:8">
      <c r="A77" s="225" t="s">
        <v>199</v>
      </c>
      <c r="B77" s="226"/>
      <c r="C77" s="227"/>
      <c r="D77" s="494"/>
      <c r="E77" s="495"/>
      <c r="F77" s="494"/>
      <c r="G77" s="496"/>
      <c r="H77" s="243"/>
    </row>
    <row r="78" spans="1:8">
      <c r="A78" s="169" t="s">
        <v>202</v>
      </c>
      <c r="B78" s="188"/>
      <c r="C78" s="196"/>
      <c r="D78" s="453"/>
      <c r="E78" s="492"/>
      <c r="F78" s="453"/>
      <c r="G78" s="454"/>
      <c r="H78" s="236"/>
    </row>
    <row r="79" spans="1:8">
      <c r="A79" s="169" t="s">
        <v>200</v>
      </c>
      <c r="B79" s="161"/>
      <c r="C79" s="213"/>
      <c r="D79" s="453"/>
      <c r="E79" s="492"/>
      <c r="F79" s="453"/>
      <c r="G79" s="454"/>
      <c r="H79" s="236"/>
    </row>
    <row r="80" spans="1:8">
      <c r="A80" s="169" t="s">
        <v>203</v>
      </c>
      <c r="B80" s="161"/>
      <c r="C80" s="213"/>
      <c r="D80" s="403"/>
      <c r="E80" s="404"/>
      <c r="F80" s="403"/>
      <c r="G80" s="404"/>
      <c r="H80" s="236"/>
    </row>
    <row r="81" spans="1:9">
      <c r="A81" s="169" t="s">
        <v>201</v>
      </c>
      <c r="B81" s="161"/>
      <c r="C81" s="213"/>
      <c r="D81" s="403"/>
      <c r="E81" s="404"/>
      <c r="F81" s="403"/>
      <c r="G81" s="404"/>
      <c r="H81" s="236"/>
    </row>
    <row r="82" spans="1:9">
      <c r="A82" s="169" t="s">
        <v>204</v>
      </c>
      <c r="B82" s="161"/>
      <c r="C82" s="213"/>
      <c r="D82" s="403"/>
      <c r="E82" s="404"/>
      <c r="F82" s="403"/>
      <c r="G82" s="404"/>
      <c r="H82" s="236"/>
    </row>
    <row r="83" spans="1:9">
      <c r="A83" s="169" t="s">
        <v>205</v>
      </c>
      <c r="B83" s="161"/>
      <c r="C83" s="213"/>
      <c r="D83" s="453"/>
      <c r="E83" s="492"/>
      <c r="F83" s="453"/>
      <c r="G83" s="454"/>
      <c r="H83" s="236"/>
    </row>
    <row r="84" spans="1:9">
      <c r="A84" s="141" t="s">
        <v>147</v>
      </c>
      <c r="B84" s="247">
        <v>721450</v>
      </c>
      <c r="C84" s="165"/>
      <c r="D84" s="451"/>
      <c r="E84" s="492"/>
      <c r="F84" s="451"/>
      <c r="G84" s="452"/>
      <c r="H84" s="244"/>
      <c r="I84" s="28"/>
    </row>
    <row r="85" spans="1:9">
      <c r="A85" s="169" t="s">
        <v>148</v>
      </c>
      <c r="B85" s="163"/>
      <c r="C85" s="165"/>
      <c r="D85" s="451"/>
      <c r="E85" s="492"/>
      <c r="F85" s="451"/>
      <c r="G85" s="452"/>
      <c r="H85" s="244"/>
      <c r="I85" s="28"/>
    </row>
    <row r="86" spans="1:9">
      <c r="A86" s="199" t="s">
        <v>52</v>
      </c>
      <c r="B86" s="161">
        <v>682500</v>
      </c>
      <c r="C86" s="137"/>
      <c r="D86" s="403"/>
      <c r="E86" s="404"/>
      <c r="F86" s="403"/>
      <c r="G86" s="404"/>
      <c r="H86" s="236"/>
    </row>
    <row r="87" spans="1:9" s="11" customFormat="1" ht="21.75">
      <c r="A87" s="156" t="s">
        <v>206</v>
      </c>
      <c r="B87" s="152">
        <v>5200</v>
      </c>
      <c r="C87" s="145" t="s">
        <v>170</v>
      </c>
      <c r="D87" s="451">
        <f>[2]ตค52!F87+[2]พย52!F87+[2]ธค52!F87+[2]มค53!F87+[2]กพ53!F87+[2]มีค53!F87+[2]เมย53!F87+[2]พค53!F87+[2]มิย53!F87+[2]กค53!F87+[2]สค53!F87+กย53!F87</f>
        <v>4072</v>
      </c>
      <c r="E87" s="492"/>
      <c r="F87" s="451">
        <v>0</v>
      </c>
      <c r="G87" s="452"/>
      <c r="H87" s="245"/>
    </row>
    <row r="88" spans="1:9" s="11" customFormat="1" ht="21.75">
      <c r="A88" s="143" t="s">
        <v>207</v>
      </c>
      <c r="B88" s="136"/>
      <c r="C88" s="200"/>
      <c r="D88" s="453"/>
      <c r="E88" s="492"/>
      <c r="F88" s="453"/>
      <c r="G88" s="454"/>
      <c r="H88" s="241"/>
    </row>
    <row r="89" spans="1:9" s="11" customFormat="1" ht="21.75">
      <c r="A89" s="143" t="s">
        <v>208</v>
      </c>
      <c r="B89" s="152">
        <v>8250</v>
      </c>
      <c r="C89" s="145" t="s">
        <v>42</v>
      </c>
      <c r="D89" s="451">
        <f>[2]ตค52!F89+[2]พย52!F89+[2]ธค52!F89+[2]มค53!F89+[2]กพ53!F89+[2]มีค53!F89+[2]เมย53!F89+[2]พค53!F89+[2]มิย53!F89+[2]กค53!F89+[2]สค53!F89+กย53!F89</f>
        <v>103</v>
      </c>
      <c r="E89" s="492"/>
      <c r="F89" s="451">
        <v>0</v>
      </c>
      <c r="G89" s="452"/>
      <c r="H89" s="245"/>
    </row>
    <row r="90" spans="1:9">
      <c r="A90" s="143" t="s">
        <v>209</v>
      </c>
      <c r="B90" s="152">
        <v>25500</v>
      </c>
      <c r="C90" s="145" t="s">
        <v>91</v>
      </c>
      <c r="D90" s="451">
        <f>[2]ตค52!F90+[2]พย52!F90+[2]ธค52!F90+[2]มค53!F90+[2]กพ53!F90+[2]มีค53!F90+[2]เมย53!F90+[2]พค53!F90+[2]มิย53!F90+[2]กค53!F90+[2]สค53!F90+กย53!F90</f>
        <v>304</v>
      </c>
      <c r="E90" s="492"/>
      <c r="F90" s="451">
        <v>0</v>
      </c>
      <c r="G90" s="452"/>
      <c r="H90" s="235"/>
    </row>
    <row r="91" spans="1:9">
      <c r="A91" s="143" t="s">
        <v>210</v>
      </c>
      <c r="B91" s="136"/>
      <c r="C91" s="148"/>
      <c r="D91" s="453"/>
      <c r="E91" s="492"/>
      <c r="F91" s="453"/>
      <c r="G91" s="454"/>
      <c r="H91" s="236"/>
    </row>
    <row r="92" spans="1:9">
      <c r="A92" s="143" t="s">
        <v>211</v>
      </c>
      <c r="B92" s="136"/>
      <c r="C92" s="148"/>
      <c r="D92" s="453"/>
      <c r="E92" s="492"/>
      <c r="F92" s="453"/>
      <c r="G92" s="454"/>
      <c r="H92" s="236"/>
    </row>
    <row r="93" spans="1:9">
      <c r="A93" s="141" t="s">
        <v>149</v>
      </c>
      <c r="B93" s="142">
        <v>292900</v>
      </c>
      <c r="C93" s="143"/>
      <c r="D93" s="451"/>
      <c r="E93" s="492"/>
      <c r="F93" s="451"/>
      <c r="G93" s="452"/>
      <c r="H93" s="235"/>
    </row>
    <row r="94" spans="1:9">
      <c r="A94" s="141" t="s">
        <v>150</v>
      </c>
      <c r="B94" s="142">
        <v>261900</v>
      </c>
      <c r="C94" s="145"/>
      <c r="D94" s="451"/>
      <c r="E94" s="492"/>
      <c r="F94" s="451"/>
      <c r="G94" s="452"/>
      <c r="H94" s="235"/>
    </row>
    <row r="95" spans="1:9">
      <c r="A95" s="199" t="s">
        <v>52</v>
      </c>
      <c r="B95" s="303">
        <v>252300</v>
      </c>
      <c r="C95" s="148"/>
      <c r="D95" s="403"/>
      <c r="E95" s="404"/>
      <c r="F95" s="403"/>
      <c r="G95" s="404"/>
      <c r="H95" s="236"/>
    </row>
    <row r="96" spans="1:9">
      <c r="A96" s="156" t="s">
        <v>212</v>
      </c>
      <c r="B96" s="304">
        <v>9600</v>
      </c>
      <c r="C96" s="410" t="s">
        <v>213</v>
      </c>
      <c r="D96" s="451">
        <f>[2]ตค52!F96+[2]พย52!F96+[2]ธค52!F96+[2]มค53!F96+[2]กพ53!F96+[2]มีค53!F96+[2]เมย53!F96+[2]พค53!F96+[2]มิย53!F96+[2]กค53!F96+[2]สค53!F96+กย53!F96</f>
        <v>33861</v>
      </c>
      <c r="E96" s="492"/>
      <c r="F96" s="451">
        <v>622</v>
      </c>
      <c r="G96" s="452"/>
      <c r="H96" s="235"/>
    </row>
    <row r="97" spans="1:8" s="11" customFormat="1" ht="21.75">
      <c r="A97" s="156" t="s">
        <v>151</v>
      </c>
      <c r="B97" s="142"/>
      <c r="C97" s="410" t="s">
        <v>172</v>
      </c>
      <c r="D97" s="451">
        <f>[2]ตค52!F97+[2]พย52!F97+[2]ธค52!F97+[2]มค53!F97+[2]กพ53!F97+[2]มีค53!F97+[2]เมย53!F97+[2]พค53!F97+[2]มิย53!F97+[2]กค53!F97+[2]สค53!F97+กย53!F97</f>
        <v>24626</v>
      </c>
      <c r="E97" s="492"/>
      <c r="F97" s="451">
        <v>167</v>
      </c>
      <c r="G97" s="452"/>
      <c r="H97" s="245"/>
    </row>
    <row r="98" spans="1:8" s="11" customFormat="1" ht="21.75">
      <c r="A98" s="143" t="s">
        <v>152</v>
      </c>
      <c r="B98" s="142"/>
      <c r="C98" s="203"/>
      <c r="D98" s="451">
        <f>[2]ตค52!F98+[2]พย52!F98+[2]ธค52!F98+[2]มค53!F98+[2]กพ53!F98+[2]มีค53!F98+[2]เมย53!F98+[2]พค53!F98+[2]มิย53!F98+[2]กค53!F98+[2]สค53!F98+กย53!F98</f>
        <v>8790</v>
      </c>
      <c r="E98" s="492"/>
      <c r="F98" s="459">
        <v>235</v>
      </c>
      <c r="G98" s="460"/>
      <c r="H98" s="245"/>
    </row>
    <row r="99" spans="1:8" s="11" customFormat="1" ht="21.75">
      <c r="A99" s="143" t="s">
        <v>153</v>
      </c>
      <c r="B99" s="142"/>
      <c r="C99" s="145"/>
      <c r="D99" s="451">
        <f>[2]ตค52!F99+[2]พย52!F99+[2]ธค52!F99+[2]มค53!F99+[2]กพ53!F99+[2]มีค53!F99+[2]เมย53!F99+[2]พค53!F99+[2]มิย53!F99+[2]กค53!F99+[2]สค53!F99+กย53!F99</f>
        <v>2705</v>
      </c>
      <c r="E99" s="492"/>
      <c r="F99" s="451">
        <v>162</v>
      </c>
      <c r="G99" s="452"/>
      <c r="H99" s="245"/>
    </row>
    <row r="100" spans="1:8">
      <c r="A100" s="143" t="s">
        <v>154</v>
      </c>
      <c r="B100" s="142"/>
      <c r="C100" s="145"/>
      <c r="D100" s="451">
        <f>[2]ตค52!F100+[2]พย52!F100+[2]ธค52!F100+[2]มค53!F100+[2]กพ53!F100+[2]มีค53!F100+[2]เมย53!F100+[2]พค53!F100+[2]มิย53!F100+[2]กค53!F100+[2]สค53!F100+กย53!F100</f>
        <v>21921</v>
      </c>
      <c r="E100" s="492"/>
      <c r="F100" s="451">
        <v>5</v>
      </c>
      <c r="G100" s="452"/>
      <c r="H100" s="235"/>
    </row>
    <row r="101" spans="1:8">
      <c r="A101" s="143" t="s">
        <v>155</v>
      </c>
      <c r="B101" s="142"/>
      <c r="C101" s="145"/>
      <c r="D101" s="451">
        <f>[2]ตค52!F101+[2]พย52!F101+[2]ธค52!F101+[2]มค53!F101+[2]กพ53!F101+[2]มีค53!F101+[2]เมย53!F101+[2]พค53!F101+[2]มิย53!F101+[2]กค53!F101+[2]สค53!F101+กย53!F101</f>
        <v>3644</v>
      </c>
      <c r="E101" s="492"/>
      <c r="F101" s="451">
        <v>169</v>
      </c>
      <c r="G101" s="452"/>
      <c r="H101" s="235"/>
    </row>
    <row r="102" spans="1:8">
      <c r="A102" s="143" t="s">
        <v>156</v>
      </c>
      <c r="B102" s="142"/>
      <c r="C102" s="145"/>
      <c r="D102" s="451">
        <f>[2]ตค52!F102+[2]พย52!F102+[2]ธค52!F102+[2]มค53!F102+[2]กพ53!F102+[2]มีค53!F102+[2]เมย53!F102+[2]พค53!F102+[2]มิย53!F102+[2]กค53!F102+[2]สค53!F102+กย53!F102</f>
        <v>1</v>
      </c>
      <c r="E102" s="492"/>
      <c r="F102" s="451">
        <v>0</v>
      </c>
      <c r="G102" s="452"/>
      <c r="H102" s="235"/>
    </row>
    <row r="103" spans="1:8">
      <c r="A103" s="143" t="s">
        <v>157</v>
      </c>
      <c r="B103" s="142"/>
      <c r="C103" s="145"/>
      <c r="D103" s="451">
        <f>[2]ตค52!F103+[2]พย52!F103+[2]ธค52!F103+[2]มค53!F103+[2]กพ53!F103+[2]มีค53!F103+[2]เมย53!F103+[2]พค53!F103+[2]มิย53!F103+[2]กค53!F103+[2]สค53!F103+กย53!F103</f>
        <v>5590</v>
      </c>
      <c r="E103" s="492"/>
      <c r="F103" s="451">
        <v>286</v>
      </c>
      <c r="G103" s="452"/>
      <c r="H103" s="235"/>
    </row>
    <row r="104" spans="1:8">
      <c r="A104" s="143" t="s">
        <v>158</v>
      </c>
      <c r="B104" s="142"/>
      <c r="C104" s="145"/>
      <c r="D104" s="451">
        <f>[2]ตค52!F104+[2]พย52!F104+[2]ธค52!F104+[2]มค53!F104+[2]กพ53!F104+[2]มีค53!F104+[2]เมย53!F104+[2]พค53!F104+[2]มิย53!F104+[2]กค53!F104+[2]สค53!F104+กย53!F104</f>
        <v>28970650</v>
      </c>
      <c r="E104" s="492"/>
      <c r="F104" s="451">
        <v>283200</v>
      </c>
      <c r="G104" s="452"/>
      <c r="H104" s="235"/>
    </row>
    <row r="105" spans="1:8">
      <c r="A105" s="143" t="s">
        <v>214</v>
      </c>
      <c r="B105" s="136"/>
      <c r="C105" s="148"/>
      <c r="D105" s="406"/>
      <c r="E105" s="407"/>
      <c r="F105" s="403"/>
      <c r="G105" s="404"/>
      <c r="H105" s="236"/>
    </row>
    <row r="106" spans="1:8">
      <c r="A106" s="143" t="s">
        <v>215</v>
      </c>
      <c r="B106" s="136"/>
      <c r="C106" s="148"/>
      <c r="D106" s="403"/>
      <c r="E106" s="404"/>
      <c r="F106" s="403"/>
      <c r="G106" s="404"/>
      <c r="H106" s="236"/>
    </row>
    <row r="107" spans="1:8">
      <c r="A107" s="143" t="s">
        <v>216</v>
      </c>
      <c r="B107" s="136"/>
      <c r="C107" s="148"/>
      <c r="D107" s="403"/>
      <c r="E107" s="404"/>
      <c r="F107" s="403"/>
      <c r="G107" s="404"/>
      <c r="H107" s="236"/>
    </row>
    <row r="108" spans="1:8">
      <c r="A108" s="143" t="s">
        <v>217</v>
      </c>
      <c r="B108" s="136"/>
      <c r="C108" s="148"/>
      <c r="D108" s="403"/>
      <c r="E108" s="404"/>
      <c r="F108" s="403"/>
      <c r="G108" s="404"/>
      <c r="H108" s="236"/>
    </row>
    <row r="109" spans="1:8">
      <c r="A109" s="141" t="s">
        <v>123</v>
      </c>
      <c r="B109" s="142">
        <v>31000</v>
      </c>
      <c r="C109" s="145"/>
      <c r="D109" s="451"/>
      <c r="E109" s="492"/>
      <c r="F109" s="451"/>
      <c r="G109" s="452"/>
      <c r="H109" s="235"/>
    </row>
    <row r="110" spans="1:8">
      <c r="A110" s="137" t="s">
        <v>52</v>
      </c>
      <c r="B110" s="202"/>
      <c r="C110" s="148"/>
      <c r="D110" s="453"/>
      <c r="E110" s="492"/>
      <c r="F110" s="453"/>
      <c r="G110" s="454"/>
      <c r="H110" s="236"/>
    </row>
    <row r="111" spans="1:8">
      <c r="A111" s="143" t="s">
        <v>104</v>
      </c>
      <c r="B111" s="163">
        <v>31000</v>
      </c>
      <c r="C111" s="145" t="s">
        <v>70</v>
      </c>
      <c r="D111" s="451">
        <f>[2]ตค52!F111+[2]พย52!F111+[2]ธค52!F111+[2]มค53!F111+[2]กพ53!F111+[2]มีค53!F111+[2]เมย53!F111+[2]พค53!F111+[2]มิย53!F111+[2]กค53!F111+[2]สค53!F111+กย53!F111</f>
        <v>6732</v>
      </c>
      <c r="E111" s="492"/>
      <c r="F111" s="451">
        <v>125</v>
      </c>
      <c r="G111" s="452"/>
      <c r="H111" s="235"/>
    </row>
    <row r="112" spans="1:8">
      <c r="A112" s="144"/>
      <c r="B112" s="156"/>
      <c r="C112" s="405" t="s">
        <v>218</v>
      </c>
      <c r="D112" s="451">
        <f>[2]ตค52!F112+[2]พย52!F112+[2]ธค52!F112+[2]มค53!F112+[2]กพ53!F112+[2]มีค53!F112+[2]เมย53!F112+[2]พค53!F112+[2]มิย53!F112+[2]กค53!F112+[2]สค53!F112+กย53!F112</f>
        <v>680</v>
      </c>
      <c r="E112" s="492"/>
      <c r="F112" s="451">
        <v>12</v>
      </c>
      <c r="G112" s="452"/>
      <c r="H112" s="235"/>
    </row>
    <row r="113" spans="1:8">
      <c r="A113" s="204" t="s">
        <v>112</v>
      </c>
      <c r="B113" s="205"/>
      <c r="C113" s="206" t="s">
        <v>228</v>
      </c>
      <c r="D113" s="158">
        <f>[2]ตค52!D113+[2]พย52!F113+[2]ธค52!F113+[2]มค53!F113+[2]กพ53!F113+[2]มีค53!F113+[2]เมย53!F113+[2]พค53!F113+[2]มิย53!F113+[2]กค53!F113+[2]สค53!F113+กย53!F113</f>
        <v>39</v>
      </c>
      <c r="E113" s="159">
        <f>[2]ตค52!E113+[2]พย52!G113+[2]ธค52!G113+[2]มค53!G113+[2]กพ53!G113+[2]มีค53!G113+[2]เมย53!G113+[2]พค53!G113+[2]มิย53!G113+[2]กค53!G113+[2]สค53!G113+กย53!G113</f>
        <v>7</v>
      </c>
      <c r="F113" s="209">
        <v>28</v>
      </c>
      <c r="G113" s="208">
        <v>2</v>
      </c>
      <c r="H113" s="246"/>
    </row>
    <row r="114" spans="1:8">
      <c r="A114" s="30"/>
      <c r="B114" s="50"/>
      <c r="C114" s="31"/>
      <c r="D114" s="402"/>
      <c r="E114" s="402"/>
      <c r="F114" s="402"/>
      <c r="G114" s="402"/>
      <c r="H114" s="8"/>
    </row>
    <row r="115" spans="1:8">
      <c r="A115" s="30"/>
      <c r="B115" s="42"/>
      <c r="C115" s="35"/>
      <c r="D115" s="43"/>
      <c r="E115" s="44"/>
      <c r="F115" s="43"/>
      <c r="G115" s="44"/>
      <c r="H115" s="8"/>
    </row>
    <row r="116" spans="1:8">
      <c r="A116" s="37"/>
      <c r="B116" s="45"/>
      <c r="C116" s="46"/>
      <c r="D116" s="43"/>
      <c r="E116" s="44"/>
      <c r="F116" s="43"/>
      <c r="G116" s="44"/>
      <c r="H116" s="8"/>
    </row>
    <row r="117" spans="1:8">
      <c r="A117" s="8"/>
      <c r="B117" s="34"/>
      <c r="C117" s="8"/>
      <c r="D117" s="43"/>
      <c r="E117" s="44"/>
      <c r="F117" s="8"/>
      <c r="G117" s="8"/>
      <c r="H117" s="8"/>
    </row>
    <row r="118" spans="1:8">
      <c r="A118" s="8"/>
      <c r="B118" s="34"/>
      <c r="C118" s="8"/>
      <c r="D118" s="8"/>
      <c r="E118" s="8"/>
      <c r="F118" s="8"/>
      <c r="G118" s="8"/>
      <c r="H118" s="8"/>
    </row>
    <row r="119" spans="1:8">
      <c r="A119" s="8"/>
      <c r="B119" s="34"/>
      <c r="C119" s="8"/>
      <c r="D119" s="8"/>
      <c r="E119" s="8"/>
      <c r="F119" s="8"/>
      <c r="G119" s="8"/>
      <c r="H119" s="8"/>
    </row>
    <row r="120" spans="1:8">
      <c r="A120" s="8"/>
      <c r="B120" s="34"/>
      <c r="C120" s="8"/>
      <c r="D120" s="8"/>
      <c r="E120" s="8"/>
      <c r="F120" s="8"/>
      <c r="G120" s="8"/>
      <c r="H120" s="8"/>
    </row>
    <row r="121" spans="1:8">
      <c r="A121" s="8"/>
      <c r="B121" s="34"/>
      <c r="C121" s="8"/>
      <c r="D121" s="8"/>
      <c r="E121" s="8"/>
      <c r="F121" s="8"/>
      <c r="G121" s="8"/>
      <c r="H121" s="8"/>
    </row>
    <row r="122" spans="1:8">
      <c r="A122" s="8"/>
      <c r="B122" s="34"/>
      <c r="C122" s="8"/>
      <c r="D122" s="8"/>
      <c r="E122" s="8"/>
      <c r="F122" s="8"/>
      <c r="G122" s="8"/>
      <c r="H122" s="8"/>
    </row>
    <row r="123" spans="1:8">
      <c r="A123" s="8"/>
      <c r="B123" s="34"/>
      <c r="C123" s="8"/>
      <c r="D123" s="8"/>
      <c r="E123" s="8"/>
      <c r="F123" s="8"/>
      <c r="G123" s="8"/>
      <c r="H123" s="8"/>
    </row>
    <row r="124" spans="1:8">
      <c r="A124" s="8"/>
      <c r="B124" s="8"/>
      <c r="C124" s="8"/>
      <c r="D124" s="8"/>
      <c r="E124" s="8"/>
      <c r="F124" s="8"/>
      <c r="G124" s="8"/>
      <c r="H124" s="8"/>
    </row>
    <row r="125" spans="1:8">
      <c r="A125" s="8"/>
      <c r="B125" s="8"/>
      <c r="C125" s="8"/>
      <c r="D125" s="8"/>
      <c r="E125" s="8"/>
      <c r="F125" s="8"/>
      <c r="G125" s="8"/>
      <c r="H125" s="8"/>
    </row>
    <row r="126" spans="1:8">
      <c r="A126" s="8"/>
      <c r="B126" s="8"/>
      <c r="C126" s="8"/>
      <c r="D126" s="8"/>
      <c r="E126" s="8"/>
      <c r="F126" s="8"/>
      <c r="G126" s="8"/>
      <c r="H126" s="8"/>
    </row>
    <row r="127" spans="1:8">
      <c r="A127" s="8"/>
      <c r="B127" s="8"/>
      <c r="C127" s="8"/>
      <c r="D127" s="8"/>
      <c r="E127" s="8"/>
      <c r="F127" s="8"/>
      <c r="G127" s="8"/>
      <c r="H127" s="8"/>
    </row>
    <row r="128" spans="1:8">
      <c r="A128" s="8"/>
      <c r="B128" s="8"/>
      <c r="C128" s="8"/>
      <c r="D128" s="8"/>
      <c r="E128" s="8"/>
      <c r="F128" s="8"/>
      <c r="G128" s="8"/>
      <c r="H128" s="8"/>
    </row>
    <row r="129" spans="1:8">
      <c r="A129" s="8"/>
      <c r="B129" s="8"/>
      <c r="C129" s="8"/>
      <c r="D129" s="8"/>
      <c r="E129" s="8"/>
      <c r="F129" s="8"/>
      <c r="G129" s="8"/>
      <c r="H129" s="8"/>
    </row>
    <row r="130" spans="1:8">
      <c r="A130" s="8"/>
      <c r="B130" s="8"/>
      <c r="C130" s="8"/>
      <c r="D130" s="8"/>
      <c r="E130" s="8"/>
      <c r="F130" s="8"/>
      <c r="G130" s="8"/>
      <c r="H130" s="8"/>
    </row>
    <row r="131" spans="1:8">
      <c r="A131" s="8"/>
      <c r="B131" s="8"/>
      <c r="C131" s="8"/>
      <c r="D131" s="8"/>
      <c r="E131" s="8"/>
      <c r="F131" s="8"/>
      <c r="G131" s="8"/>
      <c r="H131" s="8"/>
    </row>
    <row r="132" spans="1:8">
      <c r="A132" s="8"/>
      <c r="B132" s="8"/>
      <c r="C132" s="8"/>
      <c r="D132" s="8"/>
      <c r="E132" s="8"/>
      <c r="F132" s="8"/>
      <c r="G132" s="8"/>
      <c r="H132" s="8"/>
    </row>
    <row r="133" spans="1:8">
      <c r="A133" s="8"/>
      <c r="B133" s="8"/>
      <c r="C133" s="8"/>
      <c r="D133" s="8"/>
      <c r="E133" s="8"/>
      <c r="F133" s="8"/>
      <c r="G133" s="8"/>
      <c r="H133" s="8"/>
    </row>
    <row r="134" spans="1:8">
      <c r="A134" s="8"/>
      <c r="B134" s="8"/>
      <c r="C134" s="8"/>
      <c r="D134" s="8"/>
      <c r="E134" s="8"/>
      <c r="F134" s="8"/>
      <c r="G134" s="8"/>
      <c r="H134" s="8"/>
    </row>
    <row r="135" spans="1:8">
      <c r="A135" s="8"/>
      <c r="B135" s="8"/>
      <c r="C135" s="8"/>
      <c r="D135" s="8"/>
      <c r="E135" s="8"/>
      <c r="F135" s="8"/>
      <c r="G135" s="8"/>
      <c r="H135" s="8"/>
    </row>
    <row r="136" spans="1:8">
      <c r="A136" s="8"/>
      <c r="B136" s="8"/>
      <c r="C136" s="8"/>
      <c r="D136" s="8"/>
      <c r="E136" s="8"/>
      <c r="F136" s="8"/>
      <c r="G136" s="8"/>
      <c r="H136" s="8"/>
    </row>
    <row r="137" spans="1:8">
      <c r="A137" s="8"/>
      <c r="B137" s="8"/>
      <c r="C137" s="8"/>
      <c r="D137" s="8"/>
      <c r="E137" s="8"/>
      <c r="F137" s="8"/>
      <c r="G137" s="8"/>
      <c r="H137" s="8"/>
    </row>
    <row r="138" spans="1:8">
      <c r="A138" s="8"/>
      <c r="B138" s="8"/>
      <c r="C138" s="8"/>
      <c r="D138" s="8"/>
      <c r="E138" s="8"/>
      <c r="F138" s="8"/>
      <c r="G138" s="8"/>
      <c r="H138" s="8"/>
    </row>
    <row r="139" spans="1:8">
      <c r="A139" s="8"/>
      <c r="B139" s="8"/>
      <c r="C139" s="8"/>
      <c r="D139" s="8"/>
      <c r="E139" s="8"/>
      <c r="F139" s="8"/>
      <c r="G139" s="8"/>
      <c r="H139" s="8"/>
    </row>
    <row r="140" spans="1:8">
      <c r="A140" s="8"/>
      <c r="B140" s="8"/>
      <c r="C140" s="8"/>
      <c r="D140" s="8"/>
      <c r="E140" s="8"/>
      <c r="F140" s="8"/>
      <c r="G140" s="8"/>
      <c r="H140" s="8"/>
    </row>
    <row r="141" spans="1:8">
      <c r="A141" s="8"/>
      <c r="B141" s="8"/>
      <c r="C141" s="8"/>
      <c r="D141" s="8"/>
      <c r="E141" s="8"/>
      <c r="F141" s="8"/>
      <c r="G141" s="8"/>
      <c r="H141" s="8"/>
    </row>
    <row r="142" spans="1:8">
      <c r="A142" s="8"/>
      <c r="B142" s="8"/>
      <c r="C142" s="8"/>
      <c r="D142" s="8"/>
      <c r="E142" s="8"/>
      <c r="F142" s="8"/>
      <c r="G142" s="8"/>
      <c r="H142" s="8"/>
    </row>
    <row r="143" spans="1:8">
      <c r="A143" s="8"/>
      <c r="B143" s="8"/>
      <c r="C143" s="8"/>
      <c r="D143" s="8"/>
      <c r="E143" s="8"/>
      <c r="F143" s="8"/>
      <c r="G143" s="8"/>
      <c r="H143" s="8"/>
    </row>
    <row r="144" spans="1:8">
      <c r="A144" s="8"/>
      <c r="B144" s="8"/>
      <c r="C144" s="8"/>
      <c r="D144" s="8"/>
      <c r="E144" s="8"/>
      <c r="F144" s="8"/>
      <c r="G144" s="8"/>
      <c r="H144" s="8"/>
    </row>
    <row r="145" spans="1:8">
      <c r="A145" s="8"/>
      <c r="B145" s="8"/>
      <c r="C145" s="8"/>
      <c r="D145" s="8"/>
      <c r="E145" s="8"/>
      <c r="F145" s="8"/>
      <c r="G145" s="8"/>
      <c r="H145" s="8"/>
    </row>
    <row r="146" spans="1:8">
      <c r="A146" s="8"/>
      <c r="B146" s="8"/>
      <c r="C146" s="8"/>
      <c r="D146" s="8"/>
      <c r="E146" s="8"/>
      <c r="F146" s="8"/>
      <c r="G146" s="8"/>
      <c r="H146" s="8"/>
    </row>
    <row r="147" spans="1:8">
      <c r="A147" s="8"/>
      <c r="B147" s="8"/>
      <c r="C147" s="8"/>
      <c r="D147" s="8"/>
      <c r="E147" s="8"/>
      <c r="F147" s="8"/>
      <c r="G147" s="8"/>
      <c r="H147" s="8"/>
    </row>
    <row r="148" spans="1:8">
      <c r="A148" s="8"/>
      <c r="B148" s="8"/>
      <c r="C148" s="8"/>
      <c r="D148" s="8"/>
      <c r="E148" s="8"/>
      <c r="F148" s="8"/>
      <c r="G148" s="8"/>
      <c r="H148" s="8"/>
    </row>
    <row r="149" spans="1:8">
      <c r="A149" s="8"/>
      <c r="B149" s="8"/>
      <c r="C149" s="8"/>
      <c r="D149" s="8"/>
      <c r="E149" s="8"/>
      <c r="F149" s="8"/>
      <c r="G149" s="8"/>
      <c r="H149" s="8"/>
    </row>
    <row r="150" spans="1:8">
      <c r="A150" s="8"/>
      <c r="B150" s="8"/>
      <c r="C150" s="8"/>
      <c r="D150" s="8"/>
      <c r="E150" s="8"/>
      <c r="F150" s="8"/>
      <c r="G150" s="8"/>
      <c r="H150" s="8"/>
    </row>
    <row r="151" spans="1:8">
      <c r="C151" s="8"/>
      <c r="D151" s="8"/>
    </row>
    <row r="152" spans="1:8">
      <c r="C152" s="8"/>
      <c r="D152" s="8"/>
    </row>
  </sheetData>
  <mergeCells count="176">
    <mergeCell ref="D9:E9"/>
    <mergeCell ref="F9:G9"/>
    <mergeCell ref="D10:E10"/>
    <mergeCell ref="F10:G10"/>
    <mergeCell ref="D11:E11"/>
    <mergeCell ref="D12:E12"/>
    <mergeCell ref="F12:G12"/>
    <mergeCell ref="A1:H1"/>
    <mergeCell ref="A2:H2"/>
    <mergeCell ref="A3:H3"/>
    <mergeCell ref="A4:A6"/>
    <mergeCell ref="B4:H4"/>
    <mergeCell ref="B5:B6"/>
    <mergeCell ref="C5:C6"/>
    <mergeCell ref="D5:E6"/>
    <mergeCell ref="F5:G6"/>
    <mergeCell ref="H5:H6"/>
    <mergeCell ref="D17:E17"/>
    <mergeCell ref="F17:G17"/>
    <mergeCell ref="D18:E18"/>
    <mergeCell ref="F18:G18"/>
    <mergeCell ref="D19:E19"/>
    <mergeCell ref="F19:G19"/>
    <mergeCell ref="D13:E13"/>
    <mergeCell ref="F13:G13"/>
    <mergeCell ref="D14:E14"/>
    <mergeCell ref="F14:G14"/>
    <mergeCell ref="D15:E15"/>
    <mergeCell ref="F15:G15"/>
    <mergeCell ref="D23:E23"/>
    <mergeCell ref="F23:G23"/>
    <mergeCell ref="D25:E25"/>
    <mergeCell ref="F25:G25"/>
    <mergeCell ref="D26:E26"/>
    <mergeCell ref="F26:G26"/>
    <mergeCell ref="D20:E20"/>
    <mergeCell ref="F20:G20"/>
    <mergeCell ref="D21:E21"/>
    <mergeCell ref="F21:G21"/>
    <mergeCell ref="D22:E22"/>
    <mergeCell ref="F22:G22"/>
    <mergeCell ref="D30:E30"/>
    <mergeCell ref="F30:G30"/>
    <mergeCell ref="D31:E31"/>
    <mergeCell ref="F31:G31"/>
    <mergeCell ref="D32:E32"/>
    <mergeCell ref="F32:G32"/>
    <mergeCell ref="D27:E27"/>
    <mergeCell ref="F27:G27"/>
    <mergeCell ref="D28:E28"/>
    <mergeCell ref="F28:G28"/>
    <mergeCell ref="D29:E29"/>
    <mergeCell ref="F29:G29"/>
    <mergeCell ref="D36:E36"/>
    <mergeCell ref="F36:G36"/>
    <mergeCell ref="D37:E37"/>
    <mergeCell ref="F37:G37"/>
    <mergeCell ref="D40:E40"/>
    <mergeCell ref="F40:G40"/>
    <mergeCell ref="D33:E33"/>
    <mergeCell ref="F33:G33"/>
    <mergeCell ref="D34:E34"/>
    <mergeCell ref="F34:G34"/>
    <mergeCell ref="D35:E35"/>
    <mergeCell ref="F35:G35"/>
    <mergeCell ref="D44:E44"/>
    <mergeCell ref="F44:G44"/>
    <mergeCell ref="D45:E45"/>
    <mergeCell ref="F45:G45"/>
    <mergeCell ref="D46:E46"/>
    <mergeCell ref="F46:G46"/>
    <mergeCell ref="D41:E41"/>
    <mergeCell ref="F41:G41"/>
    <mergeCell ref="D42:E42"/>
    <mergeCell ref="F42:G42"/>
    <mergeCell ref="D43:E43"/>
    <mergeCell ref="F43:G43"/>
    <mergeCell ref="D55:E55"/>
    <mergeCell ref="F55:G55"/>
    <mergeCell ref="D56:E56"/>
    <mergeCell ref="F56:G56"/>
    <mergeCell ref="D57:E57"/>
    <mergeCell ref="F57:G57"/>
    <mergeCell ref="D48:E48"/>
    <mergeCell ref="F48:G48"/>
    <mergeCell ref="D50:E50"/>
    <mergeCell ref="F50:G50"/>
    <mergeCell ref="D52:E52"/>
    <mergeCell ref="F52:G52"/>
    <mergeCell ref="D61:E61"/>
    <mergeCell ref="F61:G61"/>
    <mergeCell ref="D62:E62"/>
    <mergeCell ref="F62:G62"/>
    <mergeCell ref="D64:E64"/>
    <mergeCell ref="F64:G64"/>
    <mergeCell ref="D58:E58"/>
    <mergeCell ref="F58:G58"/>
    <mergeCell ref="D59:E59"/>
    <mergeCell ref="F59:G59"/>
    <mergeCell ref="D60:E60"/>
    <mergeCell ref="F60:G60"/>
    <mergeCell ref="D68:E68"/>
    <mergeCell ref="F68:G68"/>
    <mergeCell ref="D69:E69"/>
    <mergeCell ref="F69:G69"/>
    <mergeCell ref="D70:E70"/>
    <mergeCell ref="F70:G70"/>
    <mergeCell ref="D65:E65"/>
    <mergeCell ref="F65:G65"/>
    <mergeCell ref="D66:E66"/>
    <mergeCell ref="F66:G66"/>
    <mergeCell ref="D67:E67"/>
    <mergeCell ref="F67:G67"/>
    <mergeCell ref="D76:E76"/>
    <mergeCell ref="F76:G76"/>
    <mergeCell ref="D77:E77"/>
    <mergeCell ref="F77:G77"/>
    <mergeCell ref="D78:E78"/>
    <mergeCell ref="F78:G78"/>
    <mergeCell ref="D72:E72"/>
    <mergeCell ref="F72:G72"/>
    <mergeCell ref="F73:G73"/>
    <mergeCell ref="D74:E74"/>
    <mergeCell ref="F74:G74"/>
    <mergeCell ref="D75:E75"/>
    <mergeCell ref="F75:G75"/>
    <mergeCell ref="D85:E85"/>
    <mergeCell ref="F85:G85"/>
    <mergeCell ref="D87:E87"/>
    <mergeCell ref="F87:G87"/>
    <mergeCell ref="D88:E88"/>
    <mergeCell ref="F88:G88"/>
    <mergeCell ref="D79:E79"/>
    <mergeCell ref="F79:G79"/>
    <mergeCell ref="D83:E83"/>
    <mergeCell ref="F83:G83"/>
    <mergeCell ref="D84:E84"/>
    <mergeCell ref="F84:G84"/>
    <mergeCell ref="D92:E92"/>
    <mergeCell ref="F92:G92"/>
    <mergeCell ref="D93:E93"/>
    <mergeCell ref="F93:G93"/>
    <mergeCell ref="D94:E94"/>
    <mergeCell ref="F94:G94"/>
    <mergeCell ref="D89:E89"/>
    <mergeCell ref="F89:G89"/>
    <mergeCell ref="D90:E90"/>
    <mergeCell ref="F90:G90"/>
    <mergeCell ref="D91:E91"/>
    <mergeCell ref="F91:G91"/>
    <mergeCell ref="D99:E99"/>
    <mergeCell ref="F99:G99"/>
    <mergeCell ref="D100:E100"/>
    <mergeCell ref="F100:G100"/>
    <mergeCell ref="D101:E101"/>
    <mergeCell ref="F101:G101"/>
    <mergeCell ref="D96:E96"/>
    <mergeCell ref="F96:G96"/>
    <mergeCell ref="D97:E97"/>
    <mergeCell ref="F97:G97"/>
    <mergeCell ref="D98:E98"/>
    <mergeCell ref="F98:G98"/>
    <mergeCell ref="D112:E112"/>
    <mergeCell ref="F112:G112"/>
    <mergeCell ref="D109:E109"/>
    <mergeCell ref="F109:G109"/>
    <mergeCell ref="D110:E110"/>
    <mergeCell ref="F110:G110"/>
    <mergeCell ref="D111:E111"/>
    <mergeCell ref="F111:G111"/>
    <mergeCell ref="D102:E102"/>
    <mergeCell ref="F102:G102"/>
    <mergeCell ref="D103:E103"/>
    <mergeCell ref="F103:G103"/>
    <mergeCell ref="D104:E104"/>
    <mergeCell ref="F104:G104"/>
  </mergeCells>
  <pageMargins left="0.39370078740157483" right="0.23622047244094491" top="0.42" bottom="0.55118110236220474" header="0.39370078740157483" footer="0.31496062992125984"/>
  <pageSetup paperSize="9" scale="85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enableFormatConditionsCalculation="0">
    <tabColor indexed="10"/>
  </sheetPr>
  <dimension ref="A1:I150"/>
  <sheetViews>
    <sheetView view="pageBreakPreview" topLeftCell="A25" workbookViewId="0">
      <selection activeCell="F14" sqref="F14:G14"/>
    </sheetView>
  </sheetViews>
  <sheetFormatPr defaultRowHeight="23.25"/>
  <cols>
    <col min="1" max="1" width="63" style="1" customWidth="1"/>
    <col min="2" max="2" width="10" style="1" customWidth="1"/>
    <col min="3" max="3" width="13" style="1" customWidth="1"/>
    <col min="4" max="4" width="7.85546875" style="1" customWidth="1"/>
    <col min="5" max="7" width="5.42578125" style="1" customWidth="1"/>
    <col min="8" max="8" width="9.85546875" style="1" bestFit="1" customWidth="1"/>
    <col min="9" max="16384" width="9.140625" style="1"/>
  </cols>
  <sheetData>
    <row r="1" spans="1:8" s="9" customFormat="1" ht="21.75" customHeight="1">
      <c r="A1" s="248"/>
      <c r="B1" s="427" t="s">
        <v>12</v>
      </c>
      <c r="C1" s="429" t="s">
        <v>13</v>
      </c>
      <c r="D1" s="431" t="s">
        <v>130</v>
      </c>
      <c r="E1" s="432"/>
      <c r="F1" s="435" t="s">
        <v>131</v>
      </c>
      <c r="G1" s="436"/>
      <c r="H1" s="449" t="s">
        <v>0</v>
      </c>
    </row>
    <row r="2" spans="1:8" s="9" customFormat="1" ht="20.25" customHeight="1">
      <c r="A2" s="249"/>
      <c r="B2" s="428"/>
      <c r="C2" s="430"/>
      <c r="D2" s="433"/>
      <c r="E2" s="434"/>
      <c r="F2" s="437"/>
      <c r="G2" s="438"/>
      <c r="H2" s="450"/>
    </row>
    <row r="3" spans="1:8" s="9" customFormat="1" ht="24.95" customHeight="1">
      <c r="A3" s="128" t="s">
        <v>21</v>
      </c>
      <c r="B3" s="129">
        <v>2314930</v>
      </c>
      <c r="C3" s="131"/>
      <c r="D3" s="132"/>
      <c r="E3" s="133"/>
      <c r="F3" s="132"/>
      <c r="G3" s="133"/>
      <c r="H3" s="134"/>
    </row>
    <row r="4" spans="1:8" s="9" customFormat="1" ht="24.95" customHeight="1">
      <c r="A4" s="135" t="s">
        <v>159</v>
      </c>
      <c r="B4" s="136">
        <v>1150600</v>
      </c>
      <c r="C4" s="137"/>
      <c r="D4" s="138"/>
      <c r="E4" s="139"/>
      <c r="F4" s="138"/>
      <c r="G4" s="139"/>
      <c r="H4" s="140"/>
    </row>
    <row r="5" spans="1:8" ht="24.95" customHeight="1">
      <c r="A5" s="141" t="s">
        <v>160</v>
      </c>
      <c r="B5" s="142">
        <v>1150600</v>
      </c>
      <c r="C5" s="143"/>
      <c r="D5" s="451"/>
      <c r="E5" s="452"/>
      <c r="F5" s="451"/>
      <c r="G5" s="452"/>
      <c r="H5" s="144"/>
    </row>
    <row r="6" spans="1:8" ht="24.95" customHeight="1">
      <c r="A6" s="141" t="s">
        <v>161</v>
      </c>
      <c r="B6" s="142">
        <v>654880</v>
      </c>
      <c r="C6" s="145"/>
      <c r="D6" s="451"/>
      <c r="E6" s="452"/>
      <c r="F6" s="451"/>
      <c r="G6" s="452"/>
      <c r="H6" s="144"/>
    </row>
    <row r="7" spans="1:8" ht="24.95" customHeight="1">
      <c r="A7" s="146" t="s">
        <v>52</v>
      </c>
      <c r="B7" s="147"/>
      <c r="C7" s="148"/>
      <c r="D7" s="458"/>
      <c r="E7" s="454"/>
      <c r="F7" s="138"/>
      <c r="G7" s="139"/>
      <c r="H7" s="150"/>
    </row>
    <row r="8" spans="1:8" ht="24.95" customHeight="1">
      <c r="A8" s="151" t="s">
        <v>189</v>
      </c>
      <c r="B8" s="152"/>
      <c r="C8" s="145" t="s">
        <v>162</v>
      </c>
      <c r="D8" s="451">
        <f>SUM(F8:G8)</f>
        <v>344</v>
      </c>
      <c r="E8" s="452"/>
      <c r="F8" s="451">
        <v>344</v>
      </c>
      <c r="G8" s="452"/>
      <c r="H8" s="144"/>
    </row>
    <row r="9" spans="1:8" ht="24.95" customHeight="1">
      <c r="A9" s="153" t="s">
        <v>126</v>
      </c>
      <c r="B9" s="152"/>
      <c r="C9" s="154" t="s">
        <v>125</v>
      </c>
      <c r="D9" s="451">
        <f>SUM(F9:G9)</f>
        <v>156</v>
      </c>
      <c r="E9" s="452"/>
      <c r="F9" s="451">
        <v>156</v>
      </c>
      <c r="G9" s="452"/>
      <c r="H9" s="144"/>
    </row>
    <row r="10" spans="1:8" ht="24.95" customHeight="1">
      <c r="A10" s="155" t="s">
        <v>116</v>
      </c>
      <c r="B10" s="152"/>
      <c r="C10" s="145" t="s">
        <v>125</v>
      </c>
      <c r="D10" s="451">
        <f>SUM(F10:G10)</f>
        <v>153</v>
      </c>
      <c r="E10" s="452"/>
      <c r="F10" s="451">
        <v>153</v>
      </c>
      <c r="G10" s="452"/>
      <c r="H10" s="144"/>
    </row>
    <row r="11" spans="1:8" ht="24.95" customHeight="1">
      <c r="A11" s="153" t="s">
        <v>23</v>
      </c>
      <c r="B11" s="152"/>
      <c r="C11" s="145" t="s">
        <v>125</v>
      </c>
      <c r="D11" s="451">
        <f>SUM(F11:G11)</f>
        <v>110</v>
      </c>
      <c r="E11" s="452"/>
      <c r="F11" s="451">
        <v>110</v>
      </c>
      <c r="G11" s="452"/>
      <c r="H11" s="144"/>
    </row>
    <row r="12" spans="1:8" ht="24.95" customHeight="1">
      <c r="A12" s="156" t="s">
        <v>128</v>
      </c>
      <c r="B12" s="144"/>
      <c r="C12" s="157" t="s">
        <v>124</v>
      </c>
      <c r="D12" s="158">
        <v>867</v>
      </c>
      <c r="E12" s="159">
        <f>ตค52!G12</f>
        <v>1103</v>
      </c>
      <c r="F12" s="158">
        <v>867</v>
      </c>
      <c r="G12" s="159">
        <v>1103</v>
      </c>
      <c r="H12" s="144"/>
    </row>
    <row r="13" spans="1:8" ht="24.95" customHeight="1">
      <c r="A13" s="143" t="s">
        <v>29</v>
      </c>
      <c r="B13" s="152">
        <v>251900</v>
      </c>
      <c r="C13" s="145" t="s">
        <v>163</v>
      </c>
      <c r="D13" s="451">
        <f>SUM(F13:G13)</f>
        <v>25</v>
      </c>
      <c r="E13" s="452"/>
      <c r="F13" s="451">
        <v>25</v>
      </c>
      <c r="G13" s="452"/>
      <c r="H13" s="144"/>
    </row>
    <row r="14" spans="1:8" ht="24.95" customHeight="1">
      <c r="A14" s="160" t="s">
        <v>51</v>
      </c>
      <c r="B14" s="161"/>
      <c r="C14" s="162"/>
      <c r="D14" s="453"/>
      <c r="E14" s="454"/>
      <c r="F14" s="453"/>
      <c r="G14" s="454"/>
      <c r="H14" s="150"/>
    </row>
    <row r="15" spans="1:8" ht="24.95" customHeight="1">
      <c r="A15" s="143" t="s">
        <v>132</v>
      </c>
      <c r="B15" s="163">
        <v>9400</v>
      </c>
      <c r="C15" s="145" t="s">
        <v>15</v>
      </c>
      <c r="D15" s="451">
        <f>ตค52!F15</f>
        <v>2</v>
      </c>
      <c r="E15" s="452"/>
      <c r="F15" s="451">
        <v>2</v>
      </c>
      <c r="G15" s="452"/>
      <c r="H15" s="144"/>
    </row>
    <row r="16" spans="1:8" ht="24.95" customHeight="1">
      <c r="A16" s="164" t="s">
        <v>133</v>
      </c>
      <c r="B16" s="161"/>
      <c r="C16" s="148"/>
      <c r="D16" s="453"/>
      <c r="E16" s="454"/>
      <c r="F16" s="453"/>
      <c r="G16" s="454"/>
      <c r="H16" s="150"/>
    </row>
    <row r="17" spans="1:8" ht="24.95" customHeight="1">
      <c r="A17" s="164" t="s">
        <v>134</v>
      </c>
      <c r="B17" s="152">
        <v>13500</v>
      </c>
      <c r="C17" s="145" t="s">
        <v>15</v>
      </c>
      <c r="D17" s="451">
        <f>ตค52!F17</f>
        <v>0</v>
      </c>
      <c r="E17" s="452"/>
      <c r="F17" s="451">
        <v>0</v>
      </c>
      <c r="G17" s="452"/>
      <c r="H17" s="144"/>
    </row>
    <row r="18" spans="1:8" ht="24.95" customHeight="1">
      <c r="A18" s="143" t="s">
        <v>135</v>
      </c>
      <c r="B18" s="152">
        <v>4500</v>
      </c>
      <c r="C18" s="165" t="s">
        <v>41</v>
      </c>
      <c r="D18" s="451">
        <f>ตค52!F18</f>
        <v>0</v>
      </c>
      <c r="E18" s="452"/>
      <c r="F18" s="451">
        <v>0</v>
      </c>
      <c r="G18" s="452"/>
      <c r="H18" s="144"/>
    </row>
    <row r="19" spans="1:8" ht="24.95" customHeight="1">
      <c r="A19" s="143" t="s">
        <v>136</v>
      </c>
      <c r="B19" s="152">
        <v>15000</v>
      </c>
      <c r="C19" s="165" t="s">
        <v>15</v>
      </c>
      <c r="D19" s="451">
        <f>ตค52!F19</f>
        <v>1</v>
      </c>
      <c r="E19" s="452"/>
      <c r="F19" s="451">
        <v>1</v>
      </c>
      <c r="G19" s="452"/>
      <c r="H19" s="144"/>
    </row>
    <row r="20" spans="1:8" ht="24.95" customHeight="1">
      <c r="A20" s="143" t="s">
        <v>129</v>
      </c>
      <c r="B20" s="161"/>
      <c r="C20" s="162"/>
      <c r="D20" s="130"/>
      <c r="E20" s="149"/>
      <c r="F20" s="130"/>
      <c r="G20" s="149"/>
      <c r="H20" s="150"/>
    </row>
    <row r="21" spans="1:8" ht="24.95" customHeight="1">
      <c r="A21" s="143" t="s">
        <v>137</v>
      </c>
      <c r="B21" s="152">
        <v>22000</v>
      </c>
      <c r="C21" s="165" t="s">
        <v>42</v>
      </c>
      <c r="D21" s="451">
        <f>ตค52!F21</f>
        <v>0</v>
      </c>
      <c r="E21" s="452"/>
      <c r="F21" s="451">
        <v>0</v>
      </c>
      <c r="G21" s="452"/>
      <c r="H21" s="144"/>
    </row>
    <row r="22" spans="1:8" ht="24.95" customHeight="1">
      <c r="A22" s="143" t="s">
        <v>138</v>
      </c>
      <c r="B22" s="152">
        <v>95280</v>
      </c>
      <c r="C22" s="165" t="s">
        <v>17</v>
      </c>
      <c r="D22" s="451">
        <f>ตค52!F22</f>
        <v>1</v>
      </c>
      <c r="E22" s="452"/>
      <c r="F22" s="451">
        <v>1</v>
      </c>
      <c r="G22" s="452"/>
      <c r="H22" s="144"/>
    </row>
    <row r="23" spans="1:8" ht="24.95" customHeight="1">
      <c r="A23" s="143" t="s">
        <v>139</v>
      </c>
      <c r="B23" s="152">
        <v>140400</v>
      </c>
      <c r="C23" s="154" t="s">
        <v>14</v>
      </c>
      <c r="D23" s="453"/>
      <c r="E23" s="454"/>
      <c r="F23" s="453"/>
      <c r="G23" s="454"/>
      <c r="H23" s="150"/>
    </row>
    <row r="24" spans="1:8" ht="24.95" customHeight="1">
      <c r="A24" s="143" t="s">
        <v>2</v>
      </c>
      <c r="B24" s="152"/>
      <c r="C24" s="145" t="s">
        <v>14</v>
      </c>
      <c r="D24" s="451">
        <f>ตค52!F24</f>
        <v>107</v>
      </c>
      <c r="E24" s="452"/>
      <c r="F24" s="451">
        <v>107</v>
      </c>
      <c r="G24" s="452"/>
      <c r="H24" s="144"/>
    </row>
    <row r="25" spans="1:8" ht="24.95" customHeight="1">
      <c r="A25" s="164" t="s">
        <v>3</v>
      </c>
      <c r="B25" s="152"/>
      <c r="C25" s="145"/>
      <c r="D25" s="451">
        <f>ตค52!F25</f>
        <v>16</v>
      </c>
      <c r="E25" s="452"/>
      <c r="F25" s="451">
        <f>F26+F27</f>
        <v>16</v>
      </c>
      <c r="G25" s="452"/>
      <c r="H25" s="144"/>
    </row>
    <row r="26" spans="1:8" ht="24.95" customHeight="1">
      <c r="A26" s="143" t="s">
        <v>4</v>
      </c>
      <c r="B26" s="152"/>
      <c r="C26" s="145"/>
      <c r="D26" s="451">
        <f>ตค52!F26</f>
        <v>16</v>
      </c>
      <c r="E26" s="452"/>
      <c r="F26" s="451">
        <v>16</v>
      </c>
      <c r="G26" s="452"/>
      <c r="H26" s="144"/>
    </row>
    <row r="27" spans="1:8" ht="24.95" customHeight="1">
      <c r="A27" s="143" t="s">
        <v>5</v>
      </c>
      <c r="B27" s="152"/>
      <c r="C27" s="145"/>
      <c r="D27" s="451">
        <f>ตค52!F27</f>
        <v>0</v>
      </c>
      <c r="E27" s="452"/>
      <c r="F27" s="451">
        <v>0</v>
      </c>
      <c r="G27" s="452"/>
      <c r="H27" s="144"/>
    </row>
    <row r="28" spans="1:8" ht="24.95" customHeight="1">
      <c r="A28" s="143" t="s">
        <v>6</v>
      </c>
      <c r="B28" s="152"/>
      <c r="C28" s="145"/>
      <c r="D28" s="451">
        <f>ตค52!F28</f>
        <v>1</v>
      </c>
      <c r="E28" s="452"/>
      <c r="F28" s="451">
        <f>F29+F30</f>
        <v>1</v>
      </c>
      <c r="G28" s="452"/>
      <c r="H28" s="144"/>
    </row>
    <row r="29" spans="1:8" ht="24.95" customHeight="1">
      <c r="A29" s="143" t="s">
        <v>7</v>
      </c>
      <c r="B29" s="152"/>
      <c r="C29" s="145"/>
      <c r="D29" s="451">
        <f>ตค52!F29</f>
        <v>1</v>
      </c>
      <c r="E29" s="452"/>
      <c r="F29" s="451">
        <v>1</v>
      </c>
      <c r="G29" s="452"/>
      <c r="H29" s="144"/>
    </row>
    <row r="30" spans="1:8" ht="24.95" customHeight="1">
      <c r="A30" s="143" t="s">
        <v>8</v>
      </c>
      <c r="B30" s="166"/>
      <c r="C30" s="167"/>
      <c r="D30" s="451">
        <f>ตค52!F30</f>
        <v>0</v>
      </c>
      <c r="E30" s="452"/>
      <c r="F30" s="451">
        <v>0</v>
      </c>
      <c r="G30" s="463"/>
      <c r="H30" s="144"/>
    </row>
    <row r="31" spans="1:8" ht="24.95" customHeight="1">
      <c r="A31" s="169" t="s">
        <v>9</v>
      </c>
      <c r="B31" s="170"/>
      <c r="C31" s="170"/>
      <c r="D31" s="451">
        <f>ตค52!F31</f>
        <v>54</v>
      </c>
      <c r="E31" s="452"/>
      <c r="F31" s="451">
        <v>54</v>
      </c>
      <c r="G31" s="463"/>
      <c r="H31" s="144"/>
    </row>
    <row r="32" spans="1:8" ht="24.95" customHeight="1">
      <c r="A32" s="143" t="s">
        <v>55</v>
      </c>
      <c r="B32" s="152">
        <v>94900</v>
      </c>
      <c r="C32" s="171" t="s">
        <v>164</v>
      </c>
      <c r="D32" s="451">
        <f>ตค52!F32</f>
        <v>16</v>
      </c>
      <c r="E32" s="452"/>
      <c r="F32" s="451">
        <v>16</v>
      </c>
      <c r="G32" s="452"/>
      <c r="H32" s="144"/>
    </row>
    <row r="33" spans="1:8" ht="24.95" customHeight="1">
      <c r="A33" s="143" t="s">
        <v>56</v>
      </c>
      <c r="B33" s="161"/>
      <c r="C33" s="172"/>
      <c r="D33" s="453"/>
      <c r="E33" s="454"/>
      <c r="F33" s="453"/>
      <c r="G33" s="454"/>
      <c r="H33" s="150"/>
    </row>
    <row r="34" spans="1:8" ht="24.95" customHeight="1">
      <c r="A34" s="173" t="s">
        <v>141</v>
      </c>
      <c r="B34" s="161"/>
      <c r="C34" s="172"/>
      <c r="D34" s="130"/>
      <c r="E34" s="149"/>
      <c r="F34" s="130"/>
      <c r="G34" s="149"/>
      <c r="H34" s="150"/>
    </row>
    <row r="35" spans="1:8" ht="35.25" customHeight="1">
      <c r="A35" s="219"/>
      <c r="B35" s="220"/>
      <c r="C35" s="221"/>
      <c r="D35" s="222"/>
      <c r="E35" s="223"/>
      <c r="F35" s="222"/>
      <c r="G35" s="223"/>
      <c r="H35" s="224"/>
    </row>
    <row r="36" spans="1:8" ht="24.95" customHeight="1">
      <c r="A36" s="215" t="s">
        <v>140</v>
      </c>
      <c r="B36" s="216">
        <v>495720</v>
      </c>
      <c r="C36" s="217"/>
      <c r="D36" s="464"/>
      <c r="E36" s="465"/>
      <c r="F36" s="464"/>
      <c r="G36" s="465"/>
      <c r="H36" s="218"/>
    </row>
    <row r="37" spans="1:8" ht="24.95" customHeight="1">
      <c r="A37" s="137" t="s">
        <v>52</v>
      </c>
      <c r="B37" s="161"/>
      <c r="C37" s="148"/>
      <c r="D37" s="453"/>
      <c r="E37" s="454"/>
      <c r="F37" s="453"/>
      <c r="G37" s="454"/>
      <c r="H37" s="150"/>
    </row>
    <row r="38" spans="1:8" ht="24.95" customHeight="1">
      <c r="A38" s="212" t="s">
        <v>173</v>
      </c>
      <c r="B38" s="174"/>
      <c r="C38" s="183" t="s">
        <v>70</v>
      </c>
      <c r="D38" s="451">
        <f>ตค52!F38</f>
        <v>156</v>
      </c>
      <c r="E38" s="452"/>
      <c r="F38" s="459">
        <v>156</v>
      </c>
      <c r="G38" s="460"/>
      <c r="H38" s="177"/>
    </row>
    <row r="39" spans="1:8" ht="24.95" customHeight="1">
      <c r="A39" s="178" t="s">
        <v>174</v>
      </c>
      <c r="B39" s="179">
        <v>168720</v>
      </c>
      <c r="C39" s="180" t="s">
        <v>70</v>
      </c>
      <c r="D39" s="451">
        <f>ตค52!F39</f>
        <v>283</v>
      </c>
      <c r="E39" s="452"/>
      <c r="F39" s="451">
        <v>283</v>
      </c>
      <c r="G39" s="452"/>
      <c r="H39" s="144"/>
    </row>
    <row r="40" spans="1:8" ht="24.95" customHeight="1">
      <c r="A40" s="178" t="s">
        <v>175</v>
      </c>
      <c r="B40" s="179">
        <v>40500</v>
      </c>
      <c r="C40" s="180" t="s">
        <v>162</v>
      </c>
      <c r="D40" s="451">
        <f>ตค52!F40</f>
        <v>0</v>
      </c>
      <c r="E40" s="452"/>
      <c r="F40" s="451">
        <v>0</v>
      </c>
      <c r="G40" s="452"/>
      <c r="H40" s="144"/>
    </row>
    <row r="41" spans="1:8" ht="24.95" customHeight="1">
      <c r="A41" s="178" t="s">
        <v>176</v>
      </c>
      <c r="B41" s="181"/>
      <c r="C41" s="182"/>
      <c r="D41" s="453"/>
      <c r="E41" s="454"/>
      <c r="F41" s="453"/>
      <c r="G41" s="454"/>
      <c r="H41" s="150"/>
    </row>
    <row r="42" spans="1:8" ht="24.95" customHeight="1">
      <c r="A42" s="178" t="s">
        <v>177</v>
      </c>
      <c r="B42" s="179">
        <v>30400</v>
      </c>
      <c r="C42" s="180" t="s">
        <v>219</v>
      </c>
      <c r="D42" s="451">
        <f>ตค52!F42</f>
        <v>0</v>
      </c>
      <c r="E42" s="452"/>
      <c r="F42" s="451">
        <v>0</v>
      </c>
      <c r="G42" s="452"/>
      <c r="H42" s="144"/>
    </row>
    <row r="43" spans="1:8" ht="24.95" customHeight="1">
      <c r="A43" s="178" t="s">
        <v>178</v>
      </c>
      <c r="B43" s="181"/>
      <c r="C43" s="182"/>
      <c r="D43" s="130"/>
      <c r="E43" s="149"/>
      <c r="F43" s="130"/>
      <c r="G43" s="149"/>
      <c r="H43" s="150"/>
    </row>
    <row r="44" spans="1:8" ht="24.95" customHeight="1">
      <c r="A44" s="143" t="s">
        <v>179</v>
      </c>
      <c r="B44" s="152">
        <v>5000</v>
      </c>
      <c r="C44" s="145" t="s">
        <v>47</v>
      </c>
      <c r="D44" s="451">
        <f>ตค52!F44</f>
        <v>1</v>
      </c>
      <c r="E44" s="452"/>
      <c r="F44" s="451">
        <v>1</v>
      </c>
      <c r="G44" s="452"/>
      <c r="H44" s="144"/>
    </row>
    <row r="45" spans="1:8" ht="24.95" customHeight="1">
      <c r="A45" s="143" t="s">
        <v>180</v>
      </c>
      <c r="B45" s="161"/>
      <c r="C45" s="148"/>
      <c r="D45" s="130"/>
      <c r="E45" s="149"/>
      <c r="F45" s="130"/>
      <c r="G45" s="149"/>
      <c r="H45" s="150"/>
    </row>
    <row r="46" spans="1:8" ht="24.95" customHeight="1">
      <c r="A46" s="143" t="s">
        <v>181</v>
      </c>
      <c r="B46" s="174">
        <v>11200</v>
      </c>
      <c r="C46" s="183" t="s">
        <v>165</v>
      </c>
      <c r="D46" s="451">
        <f>ตค52!F46</f>
        <v>0</v>
      </c>
      <c r="E46" s="452"/>
      <c r="F46" s="451">
        <v>0</v>
      </c>
      <c r="G46" s="452"/>
      <c r="H46" s="177"/>
    </row>
    <row r="47" spans="1:8" ht="24.95" customHeight="1">
      <c r="A47" s="143" t="s">
        <v>182</v>
      </c>
      <c r="B47" s="174"/>
      <c r="C47" s="183"/>
      <c r="D47" s="175"/>
      <c r="E47" s="176"/>
      <c r="F47" s="175"/>
      <c r="G47" s="176"/>
      <c r="H47" s="177"/>
    </row>
    <row r="48" spans="1:8" ht="24.95" customHeight="1">
      <c r="A48" s="143" t="s">
        <v>183</v>
      </c>
      <c r="B48" s="163">
        <v>17600</v>
      </c>
      <c r="C48" s="145" t="s">
        <v>166</v>
      </c>
      <c r="D48" s="451">
        <f>ตค52!F48</f>
        <v>0</v>
      </c>
      <c r="E48" s="452"/>
      <c r="F48" s="451">
        <v>0</v>
      </c>
      <c r="G48" s="452"/>
      <c r="H48" s="177"/>
    </row>
    <row r="49" spans="1:8" ht="24.95" customHeight="1">
      <c r="A49" s="143" t="s">
        <v>184</v>
      </c>
      <c r="B49" s="152">
        <v>34600</v>
      </c>
      <c r="C49" s="145" t="s">
        <v>167</v>
      </c>
      <c r="D49" s="158">
        <f>ตค52!F49</f>
        <v>0</v>
      </c>
      <c r="E49" s="159">
        <f>ตค52!G49</f>
        <v>0</v>
      </c>
      <c r="F49" s="158">
        <v>0</v>
      </c>
      <c r="G49" s="159">
        <v>0</v>
      </c>
      <c r="H49" s="177"/>
    </row>
    <row r="50" spans="1:8" ht="24.95" customHeight="1">
      <c r="A50" s="143" t="s">
        <v>185</v>
      </c>
      <c r="B50" s="152">
        <v>78600</v>
      </c>
      <c r="C50" s="165" t="s">
        <v>169</v>
      </c>
      <c r="D50" s="158">
        <f>ตค52!F50</f>
        <v>0</v>
      </c>
      <c r="E50" s="159">
        <f>ตค52!G50</f>
        <v>0</v>
      </c>
      <c r="F50" s="158">
        <v>0</v>
      </c>
      <c r="G50" s="159">
        <v>0</v>
      </c>
      <c r="H50" s="177"/>
    </row>
    <row r="51" spans="1:8" ht="24.95" customHeight="1">
      <c r="A51" s="143" t="s">
        <v>186</v>
      </c>
      <c r="B51" s="174"/>
      <c r="C51" s="183" t="s">
        <v>42</v>
      </c>
      <c r="D51" s="451">
        <f>ตค52!F51</f>
        <v>2</v>
      </c>
      <c r="E51" s="452"/>
      <c r="F51" s="459">
        <v>2</v>
      </c>
      <c r="G51" s="460"/>
      <c r="H51" s="177"/>
    </row>
    <row r="52" spans="1:8" ht="24.95" customHeight="1">
      <c r="A52" s="143" t="s">
        <v>187</v>
      </c>
      <c r="B52" s="152">
        <v>148400</v>
      </c>
      <c r="C52" s="145" t="s">
        <v>17</v>
      </c>
      <c r="D52" s="451">
        <f>ตค52!F52</f>
        <v>1</v>
      </c>
      <c r="E52" s="452"/>
      <c r="F52" s="459">
        <v>1</v>
      </c>
      <c r="G52" s="460"/>
      <c r="H52" s="144"/>
    </row>
    <row r="53" spans="1:8" ht="24.95" customHeight="1">
      <c r="A53" s="143" t="s">
        <v>188</v>
      </c>
      <c r="B53" s="161"/>
      <c r="C53" s="162"/>
      <c r="D53" s="453"/>
      <c r="E53" s="454"/>
      <c r="F53" s="453"/>
      <c r="G53" s="454"/>
      <c r="H53" s="150"/>
    </row>
    <row r="54" spans="1:8" ht="24.95" customHeight="1">
      <c r="A54" s="141" t="s">
        <v>142</v>
      </c>
      <c r="B54" s="142"/>
      <c r="C54" s="145"/>
      <c r="D54" s="451"/>
      <c r="E54" s="452"/>
      <c r="F54" s="451"/>
      <c r="G54" s="452"/>
      <c r="H54" s="144"/>
    </row>
    <row r="55" spans="1:8" ht="24.95" customHeight="1">
      <c r="A55" s="184" t="s">
        <v>52</v>
      </c>
      <c r="B55" s="185"/>
      <c r="C55" s="186"/>
      <c r="D55" s="453"/>
      <c r="E55" s="454"/>
      <c r="F55" s="453"/>
      <c r="G55" s="454"/>
      <c r="H55" s="150"/>
    </row>
    <row r="56" spans="1:8" ht="24.95" customHeight="1">
      <c r="A56" s="143" t="s">
        <v>190</v>
      </c>
      <c r="B56" s="136"/>
      <c r="C56" s="148"/>
      <c r="D56" s="453"/>
      <c r="E56" s="454"/>
      <c r="F56" s="453"/>
      <c r="G56" s="454"/>
      <c r="H56" s="150"/>
    </row>
    <row r="57" spans="1:8" ht="24.95" customHeight="1">
      <c r="A57" s="143" t="s">
        <v>191</v>
      </c>
      <c r="B57" s="174"/>
      <c r="C57" s="183" t="s">
        <v>42</v>
      </c>
      <c r="D57" s="459"/>
      <c r="E57" s="460"/>
      <c r="F57" s="459"/>
      <c r="G57" s="460"/>
      <c r="H57" s="177"/>
    </row>
    <row r="58" spans="1:8" ht="24.95" customHeight="1">
      <c r="A58" s="187" t="s">
        <v>192</v>
      </c>
      <c r="B58" s="188"/>
      <c r="C58" s="214"/>
      <c r="D58" s="453"/>
      <c r="E58" s="454"/>
      <c r="F58" s="453"/>
      <c r="G58" s="454"/>
      <c r="H58" s="150"/>
    </row>
    <row r="59" spans="1:8" s="9" customFormat="1" ht="24.95" customHeight="1">
      <c r="A59" s="135" t="s">
        <v>22</v>
      </c>
      <c r="B59" s="136">
        <v>1164330</v>
      </c>
      <c r="C59" s="137"/>
      <c r="D59" s="138"/>
      <c r="E59" s="139"/>
      <c r="F59" s="138"/>
      <c r="G59" s="139"/>
      <c r="H59" s="140"/>
    </row>
    <row r="60" spans="1:8" ht="24.95" customHeight="1">
      <c r="A60" s="141" t="s">
        <v>143</v>
      </c>
      <c r="B60" s="142">
        <v>871430</v>
      </c>
      <c r="C60" s="143"/>
      <c r="D60" s="451"/>
      <c r="E60" s="452"/>
      <c r="F60" s="451"/>
      <c r="G60" s="452"/>
      <c r="H60" s="144"/>
    </row>
    <row r="61" spans="1:8" ht="24.95" customHeight="1">
      <c r="A61" s="141" t="s">
        <v>144</v>
      </c>
      <c r="B61" s="142">
        <v>149980</v>
      </c>
      <c r="C61" s="145"/>
      <c r="D61" s="451"/>
      <c r="E61" s="452"/>
      <c r="F61" s="451"/>
      <c r="G61" s="452"/>
      <c r="H61" s="144"/>
    </row>
    <row r="62" spans="1:8" ht="24.95" customHeight="1">
      <c r="A62" s="143" t="s">
        <v>145</v>
      </c>
      <c r="B62" s="152"/>
      <c r="C62" s="145"/>
      <c r="D62" s="451"/>
      <c r="E62" s="452"/>
      <c r="F62" s="451"/>
      <c r="G62" s="452"/>
      <c r="H62" s="144"/>
    </row>
    <row r="63" spans="1:8" ht="24.95" customHeight="1">
      <c r="A63" s="184" t="s">
        <v>52</v>
      </c>
      <c r="B63" s="185"/>
      <c r="C63" s="186"/>
      <c r="D63" s="453"/>
      <c r="E63" s="454"/>
      <c r="F63" s="453"/>
      <c r="G63" s="454"/>
      <c r="H63" s="150"/>
    </row>
    <row r="64" spans="1:8" ht="24.95" customHeight="1">
      <c r="A64" s="143" t="s">
        <v>193</v>
      </c>
      <c r="B64" s="152">
        <v>7700</v>
      </c>
      <c r="C64" s="145" t="s">
        <v>168</v>
      </c>
      <c r="D64" s="451">
        <f>ตค52!F64</f>
        <v>0</v>
      </c>
      <c r="E64" s="452"/>
      <c r="F64" s="451">
        <v>0</v>
      </c>
      <c r="G64" s="452"/>
      <c r="H64" s="144"/>
    </row>
    <row r="65" spans="1:9" ht="24.95" customHeight="1">
      <c r="A65" s="143" t="s">
        <v>194</v>
      </c>
      <c r="B65" s="152">
        <v>95280</v>
      </c>
      <c r="C65" s="145" t="s">
        <v>17</v>
      </c>
      <c r="D65" s="451">
        <f>ตค52!F65</f>
        <v>1</v>
      </c>
      <c r="E65" s="452"/>
      <c r="F65" s="451">
        <v>1</v>
      </c>
      <c r="G65" s="452"/>
      <c r="H65" s="144"/>
    </row>
    <row r="66" spans="1:9" ht="24.95" customHeight="1">
      <c r="A66" s="143" t="s">
        <v>220</v>
      </c>
      <c r="B66" s="188"/>
      <c r="C66" s="189"/>
      <c r="D66" s="453"/>
      <c r="E66" s="454"/>
      <c r="F66" s="453"/>
      <c r="G66" s="454"/>
      <c r="H66" s="150"/>
    </row>
    <row r="67" spans="1:9" ht="24.95" customHeight="1">
      <c r="A67" s="143" t="s">
        <v>195</v>
      </c>
      <c r="B67" s="190">
        <v>47000</v>
      </c>
      <c r="C67" s="191" t="s">
        <v>169</v>
      </c>
      <c r="D67" s="451">
        <f>ตค52!F67</f>
        <v>0</v>
      </c>
      <c r="E67" s="452"/>
      <c r="F67" s="451">
        <v>0</v>
      </c>
      <c r="G67" s="452"/>
      <c r="H67" s="144"/>
    </row>
    <row r="68" spans="1:9" ht="24.95" customHeight="1">
      <c r="A68" s="192" t="s">
        <v>146</v>
      </c>
      <c r="B68" s="193"/>
      <c r="C68" s="165"/>
      <c r="D68" s="451"/>
      <c r="E68" s="452"/>
      <c r="F68" s="451"/>
      <c r="G68" s="452"/>
      <c r="H68" s="144"/>
    </row>
    <row r="69" spans="1:9" ht="24.95" customHeight="1">
      <c r="A69" s="194" t="s">
        <v>52</v>
      </c>
      <c r="B69" s="195"/>
      <c r="C69" s="196"/>
      <c r="D69" s="130"/>
      <c r="E69" s="149"/>
      <c r="F69" s="453"/>
      <c r="G69" s="454"/>
      <c r="H69" s="150"/>
    </row>
    <row r="70" spans="1:9" ht="24.95" customHeight="1">
      <c r="A70" s="169" t="s">
        <v>196</v>
      </c>
      <c r="B70" s="161"/>
      <c r="C70" s="213"/>
      <c r="D70" s="453"/>
      <c r="E70" s="454"/>
      <c r="F70" s="453"/>
      <c r="G70" s="454"/>
      <c r="H70" s="201"/>
    </row>
    <row r="71" spans="1:9" ht="24.95" customHeight="1">
      <c r="A71" s="169" t="s">
        <v>197</v>
      </c>
      <c r="B71" s="161"/>
      <c r="C71" s="213"/>
      <c r="D71" s="453"/>
      <c r="E71" s="454"/>
      <c r="F71" s="453"/>
      <c r="G71" s="454"/>
      <c r="H71" s="201"/>
    </row>
    <row r="72" spans="1:9" ht="24.95" customHeight="1">
      <c r="A72" s="229" t="s">
        <v>198</v>
      </c>
      <c r="B72" s="230"/>
      <c r="C72" s="231" t="s">
        <v>125</v>
      </c>
      <c r="D72" s="461">
        <f>ตค52!F72</f>
        <v>2</v>
      </c>
      <c r="E72" s="462"/>
      <c r="F72" s="461">
        <v>2</v>
      </c>
      <c r="G72" s="462"/>
      <c r="H72" s="232"/>
    </row>
    <row r="73" spans="1:9" ht="24.95" customHeight="1">
      <c r="A73" s="225" t="s">
        <v>199</v>
      </c>
      <c r="B73" s="226"/>
      <c r="C73" s="227"/>
      <c r="D73" s="456"/>
      <c r="E73" s="457"/>
      <c r="F73" s="456"/>
      <c r="G73" s="457"/>
      <c r="H73" s="228"/>
    </row>
    <row r="74" spans="1:9" ht="24.95" customHeight="1">
      <c r="A74" s="169" t="s">
        <v>202</v>
      </c>
      <c r="B74" s="188"/>
      <c r="C74" s="196"/>
      <c r="D74" s="453"/>
      <c r="E74" s="454"/>
      <c r="F74" s="453"/>
      <c r="G74" s="454"/>
      <c r="H74" s="150"/>
    </row>
    <row r="75" spans="1:9" ht="24.95" customHeight="1">
      <c r="A75" s="169" t="s">
        <v>200</v>
      </c>
      <c r="B75" s="161"/>
      <c r="C75" s="213"/>
      <c r="D75" s="453"/>
      <c r="E75" s="454"/>
      <c r="F75" s="453"/>
      <c r="G75" s="454"/>
      <c r="H75" s="150"/>
    </row>
    <row r="76" spans="1:9" ht="24.95" customHeight="1">
      <c r="A76" s="169" t="s">
        <v>203</v>
      </c>
      <c r="B76" s="161"/>
      <c r="C76" s="213"/>
      <c r="D76" s="130"/>
      <c r="E76" s="149"/>
      <c r="F76" s="130"/>
      <c r="G76" s="149"/>
      <c r="H76" s="150"/>
    </row>
    <row r="77" spans="1:9" ht="24.95" customHeight="1">
      <c r="A77" s="169" t="s">
        <v>201</v>
      </c>
      <c r="B77" s="161"/>
      <c r="C77" s="213"/>
      <c r="D77" s="130"/>
      <c r="E77" s="149"/>
      <c r="F77" s="130"/>
      <c r="G77" s="149"/>
      <c r="H77" s="150"/>
    </row>
    <row r="78" spans="1:9" ht="24.95" customHeight="1">
      <c r="A78" s="169" t="s">
        <v>204</v>
      </c>
      <c r="B78" s="161"/>
      <c r="C78" s="213"/>
      <c r="D78" s="130"/>
      <c r="E78" s="149"/>
      <c r="F78" s="130"/>
      <c r="G78" s="149"/>
      <c r="H78" s="150"/>
    </row>
    <row r="79" spans="1:9" ht="24.95" customHeight="1">
      <c r="A79" s="169" t="s">
        <v>205</v>
      </c>
      <c r="B79" s="161"/>
      <c r="C79" s="213"/>
      <c r="D79" s="453"/>
      <c r="E79" s="454"/>
      <c r="F79" s="453"/>
      <c r="G79" s="454"/>
      <c r="H79" s="150"/>
    </row>
    <row r="80" spans="1:9" ht="24.95" customHeight="1">
      <c r="A80" s="141" t="s">
        <v>147</v>
      </c>
      <c r="B80" s="163">
        <v>721450</v>
      </c>
      <c r="C80" s="165"/>
      <c r="D80" s="451"/>
      <c r="E80" s="452"/>
      <c r="F80" s="451"/>
      <c r="G80" s="452"/>
      <c r="H80" s="198"/>
      <c r="I80" s="28"/>
    </row>
    <row r="81" spans="1:9" ht="24.95" customHeight="1">
      <c r="A81" s="169" t="s">
        <v>148</v>
      </c>
      <c r="B81" s="163"/>
      <c r="C81" s="165"/>
      <c r="D81" s="451"/>
      <c r="E81" s="452"/>
      <c r="F81" s="451"/>
      <c r="G81" s="452"/>
      <c r="H81" s="198"/>
      <c r="I81" s="28"/>
    </row>
    <row r="82" spans="1:9" ht="24.95" customHeight="1">
      <c r="A82" s="199" t="s">
        <v>52</v>
      </c>
      <c r="B82" s="161">
        <v>682500</v>
      </c>
      <c r="C82" s="137"/>
      <c r="D82" s="130"/>
      <c r="E82" s="149"/>
      <c r="F82" s="130"/>
      <c r="G82" s="149"/>
      <c r="H82" s="150"/>
    </row>
    <row r="83" spans="1:9" s="11" customFormat="1" ht="24.95" customHeight="1">
      <c r="A83" s="156" t="s">
        <v>206</v>
      </c>
      <c r="B83" s="152">
        <v>5200</v>
      </c>
      <c r="C83" s="145" t="s">
        <v>170</v>
      </c>
      <c r="D83" s="451">
        <f>ตค52!F83</f>
        <v>103</v>
      </c>
      <c r="E83" s="452"/>
      <c r="F83" s="451">
        <v>103</v>
      </c>
      <c r="G83" s="452"/>
      <c r="H83" s="197"/>
    </row>
    <row r="84" spans="1:9" s="11" customFormat="1" ht="24.95" customHeight="1">
      <c r="A84" s="143" t="s">
        <v>207</v>
      </c>
      <c r="B84" s="136"/>
      <c r="C84" s="200"/>
      <c r="D84" s="453"/>
      <c r="E84" s="454"/>
      <c r="F84" s="453"/>
      <c r="G84" s="454"/>
      <c r="H84" s="201"/>
    </row>
    <row r="85" spans="1:9" s="11" customFormat="1" ht="24.95" customHeight="1">
      <c r="A85" s="143" t="s">
        <v>208</v>
      </c>
      <c r="B85" s="152">
        <v>8250</v>
      </c>
      <c r="C85" s="145" t="s">
        <v>42</v>
      </c>
      <c r="D85" s="451">
        <f>ตค52!F85</f>
        <v>4</v>
      </c>
      <c r="E85" s="452"/>
      <c r="F85" s="451">
        <v>4</v>
      </c>
      <c r="G85" s="452"/>
      <c r="H85" s="197"/>
    </row>
    <row r="86" spans="1:9" ht="24.95" customHeight="1">
      <c r="A86" s="143" t="s">
        <v>209</v>
      </c>
      <c r="B86" s="152">
        <v>25500</v>
      </c>
      <c r="C86" s="145" t="s">
        <v>171</v>
      </c>
      <c r="D86" s="451">
        <f>ตค52!F86</f>
        <v>50</v>
      </c>
      <c r="E86" s="452"/>
      <c r="F86" s="451">
        <v>50</v>
      </c>
      <c r="G86" s="452"/>
      <c r="H86" s="144"/>
    </row>
    <row r="87" spans="1:9" ht="24.95" customHeight="1">
      <c r="A87" s="143" t="s">
        <v>210</v>
      </c>
      <c r="B87" s="136"/>
      <c r="C87" s="148"/>
      <c r="D87" s="453"/>
      <c r="E87" s="454"/>
      <c r="F87" s="453"/>
      <c r="G87" s="454"/>
      <c r="H87" s="150"/>
    </row>
    <row r="88" spans="1:9" ht="24.95" customHeight="1">
      <c r="A88" s="143" t="s">
        <v>211</v>
      </c>
      <c r="B88" s="136"/>
      <c r="C88" s="148"/>
      <c r="D88" s="453"/>
      <c r="E88" s="454"/>
      <c r="F88" s="453"/>
      <c r="G88" s="454"/>
      <c r="H88" s="150"/>
    </row>
    <row r="89" spans="1:9" ht="24.95" customHeight="1">
      <c r="A89" s="141" t="s">
        <v>149</v>
      </c>
      <c r="B89" s="142">
        <v>292900</v>
      </c>
      <c r="C89" s="143"/>
      <c r="D89" s="451"/>
      <c r="E89" s="452"/>
      <c r="F89" s="451"/>
      <c r="G89" s="452"/>
      <c r="H89" s="144"/>
    </row>
    <row r="90" spans="1:9" ht="24.95" customHeight="1">
      <c r="A90" s="141" t="s">
        <v>150</v>
      </c>
      <c r="B90" s="142">
        <v>261900</v>
      </c>
      <c r="C90" s="145"/>
      <c r="D90" s="451"/>
      <c r="E90" s="452"/>
      <c r="F90" s="451"/>
      <c r="G90" s="452"/>
      <c r="H90" s="144"/>
    </row>
    <row r="91" spans="1:9" ht="24.95" customHeight="1">
      <c r="A91" s="199" t="s">
        <v>52</v>
      </c>
      <c r="B91" s="202">
        <v>252300</v>
      </c>
      <c r="C91" s="148"/>
      <c r="D91" s="130"/>
      <c r="E91" s="149"/>
      <c r="F91" s="130"/>
      <c r="G91" s="149"/>
      <c r="H91" s="150"/>
    </row>
    <row r="92" spans="1:9" ht="20.100000000000001" customHeight="1">
      <c r="A92" s="156" t="s">
        <v>212</v>
      </c>
      <c r="B92" s="156"/>
      <c r="C92" s="154" t="s">
        <v>213</v>
      </c>
      <c r="D92" s="451">
        <f>ตค52!F92</f>
        <v>1299</v>
      </c>
      <c r="E92" s="452"/>
      <c r="F92" s="451">
        <v>1299</v>
      </c>
      <c r="G92" s="452"/>
      <c r="H92" s="144"/>
    </row>
    <row r="93" spans="1:9" s="11" customFormat="1" ht="20.100000000000001" customHeight="1">
      <c r="A93" s="156" t="s">
        <v>151</v>
      </c>
      <c r="B93" s="142"/>
      <c r="C93" s="168" t="s">
        <v>172</v>
      </c>
      <c r="D93" s="451">
        <f>ตค52!F93</f>
        <v>969</v>
      </c>
      <c r="E93" s="452"/>
      <c r="F93" s="451">
        <v>969</v>
      </c>
      <c r="G93" s="452"/>
      <c r="H93" s="197"/>
    </row>
    <row r="94" spans="1:9" s="11" customFormat="1" ht="20.100000000000001" customHeight="1">
      <c r="A94" s="143" t="s">
        <v>152</v>
      </c>
      <c r="B94" s="142"/>
      <c r="C94" s="203"/>
      <c r="D94" s="451">
        <f>ตค52!F94</f>
        <v>127</v>
      </c>
      <c r="E94" s="452"/>
      <c r="F94" s="451">
        <v>127</v>
      </c>
      <c r="G94" s="452"/>
      <c r="H94" s="197"/>
    </row>
    <row r="95" spans="1:9" s="11" customFormat="1" ht="20.100000000000001" customHeight="1">
      <c r="A95" s="143" t="s">
        <v>153</v>
      </c>
      <c r="B95" s="142"/>
      <c r="C95" s="145"/>
      <c r="D95" s="451">
        <f>ตค52!F95</f>
        <v>949</v>
      </c>
      <c r="E95" s="452"/>
      <c r="F95" s="451">
        <v>949</v>
      </c>
      <c r="G95" s="452"/>
      <c r="H95" s="197"/>
    </row>
    <row r="96" spans="1:9" ht="20.100000000000001" customHeight="1">
      <c r="A96" s="143" t="s">
        <v>154</v>
      </c>
      <c r="B96" s="142"/>
      <c r="C96" s="145"/>
      <c r="D96" s="451">
        <f>ตค52!F96</f>
        <v>20</v>
      </c>
      <c r="E96" s="452"/>
      <c r="F96" s="451">
        <v>20</v>
      </c>
      <c r="G96" s="452"/>
      <c r="H96" s="144"/>
    </row>
    <row r="97" spans="1:8" ht="20.100000000000001" customHeight="1">
      <c r="A97" s="143" t="s">
        <v>155</v>
      </c>
      <c r="B97" s="142"/>
      <c r="C97" s="145"/>
      <c r="D97" s="451">
        <f>ตค52!F97</f>
        <v>117</v>
      </c>
      <c r="E97" s="452"/>
      <c r="F97" s="451">
        <v>117</v>
      </c>
      <c r="G97" s="452"/>
      <c r="H97" s="144"/>
    </row>
    <row r="98" spans="1:8" ht="20.100000000000001" customHeight="1">
      <c r="A98" s="143" t="s">
        <v>156</v>
      </c>
      <c r="B98" s="142"/>
      <c r="C98" s="145"/>
      <c r="D98" s="451">
        <f>ตค52!F98</f>
        <v>0</v>
      </c>
      <c r="E98" s="452"/>
      <c r="F98" s="451">
        <v>0</v>
      </c>
      <c r="G98" s="452"/>
      <c r="H98" s="144"/>
    </row>
    <row r="99" spans="1:8" ht="20.100000000000001" customHeight="1">
      <c r="A99" s="143" t="s">
        <v>157</v>
      </c>
      <c r="B99" s="142"/>
      <c r="C99" s="145"/>
      <c r="D99" s="451">
        <f>ตค52!F99</f>
        <v>213</v>
      </c>
      <c r="E99" s="452"/>
      <c r="F99" s="451">
        <v>213</v>
      </c>
      <c r="G99" s="452"/>
      <c r="H99" s="144"/>
    </row>
    <row r="100" spans="1:8" ht="20.100000000000001" customHeight="1">
      <c r="A100" s="143" t="s">
        <v>158</v>
      </c>
      <c r="B100" s="142"/>
      <c r="C100" s="145"/>
      <c r="D100" s="451">
        <f>ตค52!F100</f>
        <v>1361700</v>
      </c>
      <c r="E100" s="452"/>
      <c r="F100" s="451">
        <v>1361700</v>
      </c>
      <c r="G100" s="452"/>
      <c r="H100" s="144"/>
    </row>
    <row r="101" spans="1:8" ht="24.95" customHeight="1">
      <c r="A101" s="143" t="s">
        <v>214</v>
      </c>
      <c r="B101" s="136"/>
      <c r="C101" s="148"/>
      <c r="D101" s="130"/>
      <c r="E101" s="149"/>
      <c r="F101" s="130"/>
      <c r="G101" s="149"/>
      <c r="H101" s="150"/>
    </row>
    <row r="102" spans="1:8" ht="24.95" customHeight="1">
      <c r="A102" s="143" t="s">
        <v>215</v>
      </c>
      <c r="B102" s="136"/>
      <c r="C102" s="148"/>
      <c r="D102" s="130"/>
      <c r="E102" s="149"/>
      <c r="F102" s="130"/>
      <c r="G102" s="149"/>
      <c r="H102" s="150"/>
    </row>
    <row r="103" spans="1:8" ht="24.95" customHeight="1">
      <c r="A103" s="143" t="s">
        <v>216</v>
      </c>
      <c r="B103" s="136"/>
      <c r="C103" s="148"/>
      <c r="D103" s="130"/>
      <c r="E103" s="149"/>
      <c r="F103" s="130"/>
      <c r="G103" s="149"/>
      <c r="H103" s="150"/>
    </row>
    <row r="104" spans="1:8" ht="24.95" customHeight="1">
      <c r="A104" s="143" t="s">
        <v>217</v>
      </c>
      <c r="B104" s="136"/>
      <c r="C104" s="148"/>
      <c r="D104" s="130"/>
      <c r="E104" s="149"/>
      <c r="F104" s="130"/>
      <c r="G104" s="149"/>
      <c r="H104" s="150"/>
    </row>
    <row r="105" spans="1:8" ht="24.95" customHeight="1">
      <c r="A105" s="141" t="s">
        <v>123</v>
      </c>
      <c r="B105" s="142"/>
      <c r="C105" s="145"/>
      <c r="D105" s="451"/>
      <c r="E105" s="452"/>
      <c r="F105" s="451"/>
      <c r="G105" s="452"/>
      <c r="H105" s="144"/>
    </row>
    <row r="106" spans="1:8" ht="23.25" customHeight="1">
      <c r="A106" s="137" t="s">
        <v>52</v>
      </c>
      <c r="B106" s="202"/>
      <c r="C106" s="148"/>
      <c r="D106" s="453"/>
      <c r="E106" s="454"/>
      <c r="F106" s="453"/>
      <c r="G106" s="454"/>
      <c r="H106" s="150"/>
    </row>
    <row r="107" spans="1:8" ht="24.95" customHeight="1">
      <c r="A107" s="143" t="s">
        <v>104</v>
      </c>
      <c r="B107" s="163"/>
      <c r="C107" s="145" t="s">
        <v>70</v>
      </c>
      <c r="D107" s="451">
        <f>ตค52!F107</f>
        <v>255</v>
      </c>
      <c r="E107" s="452"/>
      <c r="F107" s="455">
        <v>255</v>
      </c>
      <c r="G107" s="455"/>
      <c r="H107" s="144"/>
    </row>
    <row r="108" spans="1:8" ht="21.75" customHeight="1">
      <c r="A108" s="144"/>
      <c r="B108" s="156"/>
      <c r="C108" s="211" t="s">
        <v>218</v>
      </c>
      <c r="D108" s="451">
        <f>ตค52!F108</f>
        <v>43</v>
      </c>
      <c r="E108" s="452"/>
      <c r="F108" s="455">
        <v>43</v>
      </c>
      <c r="G108" s="455"/>
      <c r="H108" s="144"/>
    </row>
    <row r="109" spans="1:8" ht="24.95" customHeight="1">
      <c r="A109" s="204" t="s">
        <v>112</v>
      </c>
      <c r="B109" s="205"/>
      <c r="C109" s="206"/>
      <c r="D109" s="207">
        <f>ตค52!F109</f>
        <v>0</v>
      </c>
      <c r="E109" s="208">
        <f>ตค52!G109</f>
        <v>0</v>
      </c>
      <c r="F109" s="209">
        <v>0</v>
      </c>
      <c r="G109" s="208">
        <v>0</v>
      </c>
      <c r="H109" s="210"/>
    </row>
    <row r="110" spans="1:8" ht="23.1" customHeight="1">
      <c r="A110" s="30"/>
      <c r="B110" s="50"/>
      <c r="C110" s="31"/>
      <c r="D110" s="14"/>
      <c r="E110" s="14"/>
      <c r="F110" s="14"/>
      <c r="G110" s="14"/>
      <c r="H110" s="8"/>
    </row>
    <row r="111" spans="1:8">
      <c r="A111" s="30"/>
      <c r="B111" s="42"/>
      <c r="C111" s="35"/>
      <c r="D111" s="43"/>
      <c r="E111" s="44"/>
      <c r="F111" s="43"/>
      <c r="G111" s="44"/>
      <c r="H111" s="8"/>
    </row>
    <row r="112" spans="1:8" ht="21" customHeight="1">
      <c r="A112" s="37"/>
      <c r="B112" s="45"/>
      <c r="C112" s="46"/>
      <c r="D112" s="43"/>
      <c r="E112" s="44"/>
      <c r="F112" s="43"/>
      <c r="G112" s="44"/>
      <c r="H112" s="8"/>
    </row>
    <row r="113" spans="1:8" ht="23.1" customHeight="1">
      <c r="A113" s="8"/>
      <c r="B113" s="34"/>
      <c r="C113" s="8"/>
      <c r="D113" s="43"/>
      <c r="E113" s="44"/>
      <c r="F113" s="8"/>
      <c r="G113" s="8"/>
      <c r="H113" s="8"/>
    </row>
    <row r="114" spans="1:8" ht="24.95" customHeight="1">
      <c r="A114" s="8"/>
      <c r="B114" s="34"/>
      <c r="C114" s="8"/>
      <c r="D114" s="8"/>
      <c r="E114" s="8"/>
      <c r="F114" s="8"/>
      <c r="G114" s="8"/>
      <c r="H114" s="8"/>
    </row>
    <row r="115" spans="1:8" ht="24.95" customHeight="1">
      <c r="A115" s="8"/>
      <c r="B115" s="34"/>
      <c r="C115" s="8"/>
      <c r="D115" s="8"/>
      <c r="E115" s="8"/>
      <c r="F115" s="8"/>
      <c r="G115" s="8"/>
      <c r="H115" s="8"/>
    </row>
    <row r="116" spans="1:8" ht="24.95" customHeight="1">
      <c r="A116" s="8"/>
      <c r="B116" s="34"/>
      <c r="C116" s="8"/>
      <c r="D116" s="8"/>
      <c r="E116" s="8"/>
      <c r="F116" s="8"/>
      <c r="G116" s="8"/>
      <c r="H116" s="8"/>
    </row>
    <row r="117" spans="1:8" ht="24.95" customHeight="1">
      <c r="A117" s="8"/>
      <c r="B117" s="34"/>
      <c r="C117" s="8"/>
      <c r="D117" s="8"/>
      <c r="E117" s="8"/>
      <c r="F117" s="8"/>
      <c r="G117" s="8"/>
      <c r="H117" s="8"/>
    </row>
    <row r="118" spans="1:8" ht="24.95" customHeight="1">
      <c r="A118" s="8"/>
      <c r="B118" s="34"/>
      <c r="C118" s="8"/>
      <c r="D118" s="8"/>
      <c r="E118" s="8"/>
      <c r="F118" s="8"/>
      <c r="G118" s="8"/>
      <c r="H118" s="8"/>
    </row>
    <row r="119" spans="1:8" ht="24.95" customHeight="1">
      <c r="A119" s="8"/>
      <c r="B119" s="10"/>
      <c r="C119" s="8"/>
      <c r="D119" s="8"/>
      <c r="E119" s="8"/>
      <c r="F119" s="8"/>
      <c r="G119" s="8"/>
      <c r="H119" s="8"/>
    </row>
    <row r="120" spans="1:8" ht="24.95" customHeight="1">
      <c r="A120" s="8"/>
      <c r="B120" s="6"/>
      <c r="C120" s="8"/>
      <c r="D120" s="8"/>
      <c r="E120" s="8"/>
      <c r="F120" s="8"/>
      <c r="G120" s="8"/>
      <c r="H120" s="8"/>
    </row>
    <row r="121" spans="1:8" ht="24.95" customHeight="1">
      <c r="B121" s="6"/>
    </row>
    <row r="122" spans="1:8" ht="24.95" customHeight="1">
      <c r="B122" s="6"/>
    </row>
    <row r="123" spans="1:8" ht="24.95" customHeight="1">
      <c r="B123" s="6"/>
    </row>
    <row r="124" spans="1:8">
      <c r="B124" s="6"/>
    </row>
    <row r="125" spans="1:8">
      <c r="B125" s="6"/>
    </row>
    <row r="126" spans="1:8">
      <c r="B126" s="6"/>
    </row>
    <row r="127" spans="1:8">
      <c r="B127" s="6"/>
    </row>
    <row r="128" spans="1:8">
      <c r="B128" s="6"/>
    </row>
    <row r="129" spans="2:5">
      <c r="B129" s="6"/>
    </row>
    <row r="130" spans="2:5">
      <c r="B130" s="6"/>
    </row>
    <row r="131" spans="2:5">
      <c r="B131" s="6"/>
    </row>
    <row r="132" spans="2:5">
      <c r="B132" s="6"/>
    </row>
    <row r="133" spans="2:5">
      <c r="B133" s="6"/>
    </row>
    <row r="134" spans="2:5">
      <c r="B134" s="6"/>
    </row>
    <row r="135" spans="2:5">
      <c r="B135" s="6"/>
    </row>
    <row r="136" spans="2:5">
      <c r="B136" s="6"/>
    </row>
    <row r="137" spans="2:5">
      <c r="B137" s="6"/>
    </row>
    <row r="138" spans="2:5">
      <c r="B138" s="6"/>
    </row>
    <row r="139" spans="2:5">
      <c r="B139" s="6"/>
      <c r="C139" s="8"/>
      <c r="D139" s="8"/>
    </row>
    <row r="140" spans="2:5">
      <c r="B140" s="6"/>
      <c r="C140" s="8"/>
      <c r="D140" s="8"/>
      <c r="E140" s="8"/>
    </row>
    <row r="141" spans="2:5">
      <c r="B141" s="6"/>
      <c r="C141" s="8"/>
      <c r="D141" s="8"/>
      <c r="E141" s="8"/>
    </row>
    <row r="142" spans="2:5">
      <c r="B142" s="6"/>
      <c r="C142" s="8"/>
      <c r="D142" s="8"/>
      <c r="E142" s="8"/>
    </row>
    <row r="143" spans="2:5">
      <c r="B143" s="6"/>
      <c r="C143" s="8"/>
      <c r="D143" s="8"/>
      <c r="E143" s="8"/>
    </row>
    <row r="144" spans="2:5">
      <c r="B144" s="6"/>
      <c r="C144" s="8"/>
      <c r="D144" s="8"/>
      <c r="E144" s="8"/>
    </row>
    <row r="145" spans="2:5">
      <c r="B145" s="6"/>
      <c r="C145" s="8"/>
      <c r="D145" s="8"/>
      <c r="E145" s="8"/>
    </row>
    <row r="146" spans="2:5">
      <c r="B146" s="6"/>
      <c r="C146" s="8"/>
      <c r="D146" s="8"/>
      <c r="E146" s="8"/>
    </row>
    <row r="147" spans="2:5">
      <c r="B147" s="6"/>
      <c r="C147" s="8"/>
      <c r="D147" s="8"/>
      <c r="E147" s="8"/>
    </row>
    <row r="148" spans="2:5">
      <c r="B148" s="7"/>
      <c r="C148" s="8"/>
      <c r="D148" s="8"/>
      <c r="E148" s="8"/>
    </row>
    <row r="149" spans="2:5">
      <c r="C149" s="8"/>
      <c r="D149" s="8"/>
    </row>
    <row r="150" spans="2:5">
      <c r="C150" s="8"/>
      <c r="D150" s="8"/>
    </row>
  </sheetData>
  <mergeCells count="173">
    <mergeCell ref="D81:E81"/>
    <mergeCell ref="F81:G81"/>
    <mergeCell ref="D105:E105"/>
    <mergeCell ref="F87:G87"/>
    <mergeCell ref="F88:G88"/>
    <mergeCell ref="F89:G89"/>
    <mergeCell ref="F42:G42"/>
    <mergeCell ref="F40:G40"/>
    <mergeCell ref="F46:G46"/>
    <mergeCell ref="F69:G69"/>
    <mergeCell ref="F67:G67"/>
    <mergeCell ref="F53:G53"/>
    <mergeCell ref="F72:G72"/>
    <mergeCell ref="F57:G57"/>
    <mergeCell ref="F98:G98"/>
    <mergeCell ref="F80:G80"/>
    <mergeCell ref="F79:G79"/>
    <mergeCell ref="F44:G44"/>
    <mergeCell ref="D54:E54"/>
    <mergeCell ref="D46:E46"/>
    <mergeCell ref="F73:G73"/>
    <mergeCell ref="F65:G65"/>
    <mergeCell ref="F66:G66"/>
    <mergeCell ref="F68:G68"/>
    <mergeCell ref="F71:G71"/>
    <mergeCell ref="F58:G58"/>
    <mergeCell ref="F38:G38"/>
    <mergeCell ref="F55:G55"/>
    <mergeCell ref="D51:E51"/>
    <mergeCell ref="D44:E44"/>
    <mergeCell ref="F41:G41"/>
    <mergeCell ref="D62:E62"/>
    <mergeCell ref="F36:G36"/>
    <mergeCell ref="D61:E61"/>
    <mergeCell ref="D41:E41"/>
    <mergeCell ref="D42:E42"/>
    <mergeCell ref="D55:E55"/>
    <mergeCell ref="D56:E56"/>
    <mergeCell ref="D39:E39"/>
    <mergeCell ref="F56:G56"/>
    <mergeCell ref="F26:G26"/>
    <mergeCell ref="F27:G27"/>
    <mergeCell ref="F30:G30"/>
    <mergeCell ref="F29:G29"/>
    <mergeCell ref="D37:E37"/>
    <mergeCell ref="F10:G10"/>
    <mergeCell ref="F24:G24"/>
    <mergeCell ref="F25:G25"/>
    <mergeCell ref="F22:G22"/>
    <mergeCell ref="F18:G18"/>
    <mergeCell ref="F21:G21"/>
    <mergeCell ref="F17:G17"/>
    <mergeCell ref="F14:G14"/>
    <mergeCell ref="F28:G28"/>
    <mergeCell ref="F33:G33"/>
    <mergeCell ref="F31:G31"/>
    <mergeCell ref="D31:E31"/>
    <mergeCell ref="D10:E10"/>
    <mergeCell ref="D22:E22"/>
    <mergeCell ref="D26:E26"/>
    <mergeCell ref="D16:E16"/>
    <mergeCell ref="D15:E15"/>
    <mergeCell ref="D14:E14"/>
    <mergeCell ref="D36:E36"/>
    <mergeCell ref="D33:E33"/>
    <mergeCell ref="D32:E32"/>
    <mergeCell ref="F75:G75"/>
    <mergeCell ref="F64:G64"/>
    <mergeCell ref="F48:G48"/>
    <mergeCell ref="F62:G62"/>
    <mergeCell ref="F61:G61"/>
    <mergeCell ref="F63:G63"/>
    <mergeCell ref="F60:G60"/>
    <mergeCell ref="F54:G54"/>
    <mergeCell ref="F51:G51"/>
    <mergeCell ref="F52:G52"/>
    <mergeCell ref="D72:E72"/>
    <mergeCell ref="D38:E38"/>
    <mergeCell ref="D66:E66"/>
    <mergeCell ref="D63:E63"/>
    <mergeCell ref="F32:G32"/>
    <mergeCell ref="D70:E70"/>
    <mergeCell ref="D57:E57"/>
    <mergeCell ref="D58:E58"/>
    <mergeCell ref="F39:G39"/>
    <mergeCell ref="F74:G74"/>
    <mergeCell ref="F37:G37"/>
    <mergeCell ref="F70:G70"/>
    <mergeCell ref="H1:H2"/>
    <mergeCell ref="D7:E7"/>
    <mergeCell ref="D18:E18"/>
    <mergeCell ref="D17:E17"/>
    <mergeCell ref="F5:G5"/>
    <mergeCell ref="F6:G6"/>
    <mergeCell ref="F8:G8"/>
    <mergeCell ref="F11:G11"/>
    <mergeCell ref="D13:E13"/>
    <mergeCell ref="F13:G13"/>
    <mergeCell ref="D1:E2"/>
    <mergeCell ref="F1:G2"/>
    <mergeCell ref="D8:E8"/>
    <mergeCell ref="D5:E5"/>
    <mergeCell ref="D6:E6"/>
    <mergeCell ref="D11:E11"/>
    <mergeCell ref="D9:E9"/>
    <mergeCell ref="F9:G9"/>
    <mergeCell ref="B1:B2"/>
    <mergeCell ref="F85:G85"/>
    <mergeCell ref="D86:E86"/>
    <mergeCell ref="F86:G86"/>
    <mergeCell ref="F15:G15"/>
    <mergeCell ref="F16:G16"/>
    <mergeCell ref="D73:E73"/>
    <mergeCell ref="D79:E79"/>
    <mergeCell ref="F23:G23"/>
    <mergeCell ref="D40:E40"/>
    <mergeCell ref="D84:E84"/>
    <mergeCell ref="D27:E27"/>
    <mergeCell ref="D28:E28"/>
    <mergeCell ref="D30:E30"/>
    <mergeCell ref="D29:E29"/>
    <mergeCell ref="D52:E52"/>
    <mergeCell ref="D25:E25"/>
    <mergeCell ref="D19:E19"/>
    <mergeCell ref="D23:E23"/>
    <mergeCell ref="D24:E24"/>
    <mergeCell ref="F19:G19"/>
    <mergeCell ref="C1:C2"/>
    <mergeCell ref="D83:E83"/>
    <mergeCell ref="D75:E75"/>
    <mergeCell ref="D108:E108"/>
    <mergeCell ref="F105:G105"/>
    <mergeCell ref="F108:G108"/>
    <mergeCell ref="F93:G93"/>
    <mergeCell ref="F94:G94"/>
    <mergeCell ref="D94:E94"/>
    <mergeCell ref="F95:G95"/>
    <mergeCell ref="F100:G100"/>
    <mergeCell ref="D95:E95"/>
    <mergeCell ref="D107:E107"/>
    <mergeCell ref="D93:E93"/>
    <mergeCell ref="F99:G99"/>
    <mergeCell ref="D98:E98"/>
    <mergeCell ref="D97:E97"/>
    <mergeCell ref="F97:G97"/>
    <mergeCell ref="D100:E100"/>
    <mergeCell ref="F96:G96"/>
    <mergeCell ref="D106:E106"/>
    <mergeCell ref="F106:G106"/>
    <mergeCell ref="D21:E21"/>
    <mergeCell ref="D60:E60"/>
    <mergeCell ref="D96:E96"/>
    <mergeCell ref="D90:E90"/>
    <mergeCell ref="D85:E85"/>
    <mergeCell ref="D88:E88"/>
    <mergeCell ref="F107:G107"/>
    <mergeCell ref="F83:G83"/>
    <mergeCell ref="F84:G84"/>
    <mergeCell ref="D99:E99"/>
    <mergeCell ref="F90:G90"/>
    <mergeCell ref="D87:E87"/>
    <mergeCell ref="D89:E89"/>
    <mergeCell ref="D92:E92"/>
    <mergeCell ref="F92:G92"/>
    <mergeCell ref="D48:E48"/>
    <mergeCell ref="D74:E74"/>
    <mergeCell ref="D68:E68"/>
    <mergeCell ref="D65:E65"/>
    <mergeCell ref="D64:E64"/>
    <mergeCell ref="D80:E80"/>
    <mergeCell ref="D71:E71"/>
    <mergeCell ref="D67:E67"/>
    <mergeCell ref="D53:E53"/>
  </mergeCells>
  <phoneticPr fontId="9" type="noConversion"/>
  <pageMargins left="0.27559055118110198" right="0.18" top="0.196850393700787" bottom="0.2" header="0.196850393700787" footer="0.196850393700787"/>
  <pageSetup paperSize="9" scale="85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enableFormatConditionsCalculation="0">
    <tabColor indexed="35"/>
  </sheetPr>
  <dimension ref="A1:I150"/>
  <sheetViews>
    <sheetView view="pageBreakPreview" topLeftCell="A25" workbookViewId="0">
      <selection activeCell="F3" sqref="F1:G65536"/>
    </sheetView>
  </sheetViews>
  <sheetFormatPr defaultRowHeight="23.25"/>
  <cols>
    <col min="1" max="1" width="63" style="1" customWidth="1"/>
    <col min="2" max="2" width="10" style="1" customWidth="1"/>
    <col min="3" max="3" width="13" style="1" customWidth="1"/>
    <col min="4" max="4" width="7.42578125" style="1" customWidth="1"/>
    <col min="5" max="7" width="5.42578125" style="1" customWidth="1"/>
    <col min="8" max="8" width="9.85546875" style="1" bestFit="1" customWidth="1"/>
    <col min="9" max="16384" width="9.140625" style="1"/>
  </cols>
  <sheetData>
    <row r="1" spans="1:8" s="9" customFormat="1" ht="21.75" customHeight="1">
      <c r="A1" s="248"/>
      <c r="B1" s="427" t="s">
        <v>12</v>
      </c>
      <c r="C1" s="429" t="s">
        <v>13</v>
      </c>
      <c r="D1" s="466" t="s">
        <v>221</v>
      </c>
      <c r="E1" s="467"/>
      <c r="F1" s="435" t="s">
        <v>222</v>
      </c>
      <c r="G1" s="436"/>
      <c r="H1" s="449" t="s">
        <v>0</v>
      </c>
    </row>
    <row r="2" spans="1:8" s="9" customFormat="1" ht="20.25" customHeight="1">
      <c r="A2" s="249"/>
      <c r="B2" s="428"/>
      <c r="C2" s="430"/>
      <c r="D2" s="468"/>
      <c r="E2" s="469"/>
      <c r="F2" s="437"/>
      <c r="G2" s="438"/>
      <c r="H2" s="450"/>
    </row>
    <row r="3" spans="1:8" s="9" customFormat="1" ht="24.95" customHeight="1">
      <c r="A3" s="128" t="s">
        <v>21</v>
      </c>
      <c r="B3" s="129">
        <v>2314930</v>
      </c>
      <c r="C3" s="131"/>
      <c r="D3" s="132"/>
      <c r="E3" s="133"/>
      <c r="F3" s="132"/>
      <c r="G3" s="133"/>
      <c r="H3" s="134"/>
    </row>
    <row r="4" spans="1:8" s="9" customFormat="1" ht="24.95" customHeight="1">
      <c r="A4" s="135" t="s">
        <v>159</v>
      </c>
      <c r="B4" s="136">
        <v>1150600</v>
      </c>
      <c r="C4" s="137"/>
      <c r="D4" s="138"/>
      <c r="E4" s="139"/>
      <c r="F4" s="138"/>
      <c r="G4" s="139"/>
      <c r="H4" s="140"/>
    </row>
    <row r="5" spans="1:8" ht="24.95" customHeight="1">
      <c r="A5" s="141" t="s">
        <v>160</v>
      </c>
      <c r="B5" s="142">
        <v>1150600</v>
      </c>
      <c r="C5" s="143"/>
      <c r="D5" s="451"/>
      <c r="E5" s="452"/>
      <c r="F5" s="451"/>
      <c r="G5" s="452"/>
      <c r="H5" s="144"/>
    </row>
    <row r="6" spans="1:8" ht="24.95" customHeight="1">
      <c r="A6" s="141" t="s">
        <v>161</v>
      </c>
      <c r="B6" s="142">
        <v>654880</v>
      </c>
      <c r="C6" s="145"/>
      <c r="D6" s="451"/>
      <c r="E6" s="452"/>
      <c r="F6" s="451"/>
      <c r="G6" s="452"/>
      <c r="H6" s="144"/>
    </row>
    <row r="7" spans="1:8" ht="24.95" customHeight="1">
      <c r="A7" s="146" t="s">
        <v>52</v>
      </c>
      <c r="B7" s="147"/>
      <c r="C7" s="148"/>
      <c r="D7" s="458"/>
      <c r="E7" s="454"/>
      <c r="F7" s="138"/>
      <c r="G7" s="139"/>
      <c r="H7" s="150"/>
    </row>
    <row r="8" spans="1:8" ht="24.95" customHeight="1">
      <c r="A8" s="151" t="s">
        <v>189</v>
      </c>
      <c r="B8" s="152"/>
      <c r="C8" s="145" t="s">
        <v>162</v>
      </c>
      <c r="D8" s="451">
        <f>ตค52!F8+พย52!F8</f>
        <v>689</v>
      </c>
      <c r="E8" s="452"/>
      <c r="F8" s="451">
        <v>345</v>
      </c>
      <c r="G8" s="452"/>
      <c r="H8" s="144"/>
    </row>
    <row r="9" spans="1:8" ht="24.95" customHeight="1">
      <c r="A9" s="153" t="s">
        <v>223</v>
      </c>
      <c r="B9" s="152"/>
      <c r="C9" s="154" t="s">
        <v>125</v>
      </c>
      <c r="D9" s="451">
        <f>ตค52!F9+พย52!F9</f>
        <v>516</v>
      </c>
      <c r="E9" s="452"/>
      <c r="F9" s="451">
        <v>360</v>
      </c>
      <c r="G9" s="452"/>
      <c r="H9" s="144"/>
    </row>
    <row r="10" spans="1:8" ht="24.95" customHeight="1">
      <c r="A10" s="155" t="s">
        <v>116</v>
      </c>
      <c r="B10" s="152"/>
      <c r="C10" s="145" t="s">
        <v>125</v>
      </c>
      <c r="D10" s="451">
        <f>ตค52!F10+พย52!F10</f>
        <v>417</v>
      </c>
      <c r="E10" s="452"/>
      <c r="F10" s="451">
        <v>264</v>
      </c>
      <c r="G10" s="452"/>
      <c r="H10" s="144"/>
    </row>
    <row r="11" spans="1:8" ht="24.95" customHeight="1">
      <c r="A11" s="153" t="s">
        <v>23</v>
      </c>
      <c r="B11" s="152"/>
      <c r="C11" s="145" t="s">
        <v>125</v>
      </c>
      <c r="D11" s="451">
        <f>ตค52!F11+พย52!F11</f>
        <v>301</v>
      </c>
      <c r="E11" s="452"/>
      <c r="F11" s="451">
        <v>191</v>
      </c>
      <c r="G11" s="452"/>
      <c r="H11" s="144"/>
    </row>
    <row r="12" spans="1:8" ht="24.95" customHeight="1">
      <c r="A12" s="156" t="s">
        <v>128</v>
      </c>
      <c r="B12" s="144"/>
      <c r="C12" s="157" t="s">
        <v>124</v>
      </c>
      <c r="D12" s="158">
        <f>ตค52!D12+พย52!F12</f>
        <v>2355</v>
      </c>
      <c r="E12" s="159">
        <f>ตค52!E12+พย52!G12</f>
        <v>2999</v>
      </c>
      <c r="F12" s="158">
        <v>1488</v>
      </c>
      <c r="G12" s="159">
        <v>1896</v>
      </c>
      <c r="H12" s="144"/>
    </row>
    <row r="13" spans="1:8" ht="24.95" customHeight="1">
      <c r="A13" s="143" t="s">
        <v>29</v>
      </c>
      <c r="B13" s="152">
        <v>251900</v>
      </c>
      <c r="C13" s="145" t="s">
        <v>163</v>
      </c>
      <c r="D13" s="451">
        <f>ตค52!F13+พย52!F13</f>
        <v>72</v>
      </c>
      <c r="E13" s="452"/>
      <c r="F13" s="451">
        <v>47</v>
      </c>
      <c r="G13" s="452"/>
      <c r="H13" s="144"/>
    </row>
    <row r="14" spans="1:8" ht="24.95" customHeight="1">
      <c r="A14" s="160" t="s">
        <v>51</v>
      </c>
      <c r="B14" s="161"/>
      <c r="C14" s="162"/>
      <c r="D14" s="453"/>
      <c r="E14" s="454"/>
      <c r="F14" s="453"/>
      <c r="G14" s="454"/>
      <c r="H14" s="150"/>
    </row>
    <row r="15" spans="1:8" ht="24.95" customHeight="1">
      <c r="A15" s="143" t="s">
        <v>132</v>
      </c>
      <c r="B15" s="163">
        <v>9400</v>
      </c>
      <c r="C15" s="145" t="s">
        <v>15</v>
      </c>
      <c r="D15" s="451">
        <f>ตค52!F15+พย52!F15</f>
        <v>12</v>
      </c>
      <c r="E15" s="452"/>
      <c r="F15" s="451">
        <v>10</v>
      </c>
      <c r="G15" s="452"/>
      <c r="H15" s="144"/>
    </row>
    <row r="16" spans="1:8" ht="24.95" customHeight="1">
      <c r="A16" s="164" t="s">
        <v>133</v>
      </c>
      <c r="B16" s="161"/>
      <c r="C16" s="148"/>
      <c r="D16" s="453"/>
      <c r="E16" s="454"/>
      <c r="F16" s="453"/>
      <c r="G16" s="454"/>
      <c r="H16" s="150"/>
    </row>
    <row r="17" spans="1:8" ht="24.95" customHeight="1">
      <c r="A17" s="164" t="s">
        <v>134</v>
      </c>
      <c r="B17" s="152">
        <v>13500</v>
      </c>
      <c r="C17" s="145" t="s">
        <v>15</v>
      </c>
      <c r="D17" s="451">
        <f>ตค52!F17+พย52!F17</f>
        <v>12</v>
      </c>
      <c r="E17" s="452"/>
      <c r="F17" s="451">
        <v>12</v>
      </c>
      <c r="G17" s="452"/>
      <c r="H17" s="144"/>
    </row>
    <row r="18" spans="1:8" ht="24.95" customHeight="1">
      <c r="A18" s="143" t="s">
        <v>135</v>
      </c>
      <c r="B18" s="152">
        <v>4500</v>
      </c>
      <c r="C18" s="165" t="s">
        <v>41</v>
      </c>
      <c r="D18" s="451">
        <f>ตค52!F18+พย52!F18</f>
        <v>33</v>
      </c>
      <c r="E18" s="452"/>
      <c r="F18" s="451">
        <v>33</v>
      </c>
      <c r="G18" s="452"/>
      <c r="H18" s="144"/>
    </row>
    <row r="19" spans="1:8" ht="24.95" customHeight="1">
      <c r="A19" s="143" t="s">
        <v>136</v>
      </c>
      <c r="B19" s="152">
        <v>15000</v>
      </c>
      <c r="C19" s="165" t="s">
        <v>15</v>
      </c>
      <c r="D19" s="451">
        <f>ตค52!F19+พย52!F19</f>
        <v>3</v>
      </c>
      <c r="E19" s="452"/>
      <c r="F19" s="451">
        <v>2</v>
      </c>
      <c r="G19" s="452"/>
      <c r="H19" s="144"/>
    </row>
    <row r="20" spans="1:8" ht="24.95" customHeight="1">
      <c r="A20" s="143" t="s">
        <v>129</v>
      </c>
      <c r="B20" s="161"/>
      <c r="C20" s="162"/>
      <c r="D20" s="130"/>
      <c r="E20" s="149"/>
      <c r="F20" s="130"/>
      <c r="G20" s="149"/>
      <c r="H20" s="150"/>
    </row>
    <row r="21" spans="1:8" ht="24.95" customHeight="1">
      <c r="A21" s="143" t="s">
        <v>137</v>
      </c>
      <c r="B21" s="152">
        <v>22000</v>
      </c>
      <c r="C21" s="165" t="s">
        <v>42</v>
      </c>
      <c r="D21" s="451">
        <f>ตค52!F21+พย52!F21</f>
        <v>0</v>
      </c>
      <c r="E21" s="452"/>
      <c r="F21" s="451">
        <v>0</v>
      </c>
      <c r="G21" s="452"/>
      <c r="H21" s="144"/>
    </row>
    <row r="22" spans="1:8" ht="24.95" customHeight="1">
      <c r="A22" s="143" t="s">
        <v>138</v>
      </c>
      <c r="B22" s="152">
        <v>95280</v>
      </c>
      <c r="C22" s="165" t="s">
        <v>17</v>
      </c>
      <c r="D22" s="451">
        <f>ตค52!F22+พย52!F22</f>
        <v>1</v>
      </c>
      <c r="E22" s="452"/>
      <c r="F22" s="451">
        <v>0</v>
      </c>
      <c r="G22" s="452"/>
      <c r="H22" s="144"/>
    </row>
    <row r="23" spans="1:8" ht="24.95" customHeight="1">
      <c r="A23" s="143" t="s">
        <v>139</v>
      </c>
      <c r="B23" s="152">
        <v>140400</v>
      </c>
      <c r="C23" s="154" t="s">
        <v>14</v>
      </c>
      <c r="D23" s="453"/>
      <c r="E23" s="454"/>
      <c r="F23" s="453"/>
      <c r="G23" s="454"/>
      <c r="H23" s="150"/>
    </row>
    <row r="24" spans="1:8" ht="24.95" customHeight="1">
      <c r="A24" s="143" t="s">
        <v>2</v>
      </c>
      <c r="B24" s="152"/>
      <c r="C24" s="145" t="s">
        <v>14</v>
      </c>
      <c r="D24" s="451">
        <f>ตค52!F24+พย52!F24</f>
        <v>289</v>
      </c>
      <c r="E24" s="452"/>
      <c r="F24" s="451">
        <v>182</v>
      </c>
      <c r="G24" s="452"/>
      <c r="H24" s="144"/>
    </row>
    <row r="25" spans="1:8" ht="24.95" customHeight="1">
      <c r="A25" s="164" t="s">
        <v>3</v>
      </c>
      <c r="B25" s="152"/>
      <c r="C25" s="145"/>
      <c r="D25" s="451">
        <f>ตค52!F25+พย52!F25</f>
        <v>32</v>
      </c>
      <c r="E25" s="452"/>
      <c r="F25" s="451">
        <f>F26+F27</f>
        <v>16</v>
      </c>
      <c r="G25" s="452"/>
      <c r="H25" s="144"/>
    </row>
    <row r="26" spans="1:8" ht="24.95" customHeight="1">
      <c r="A26" s="143" t="s">
        <v>4</v>
      </c>
      <c r="B26" s="152"/>
      <c r="C26" s="145"/>
      <c r="D26" s="451">
        <f>ตค52!F26+พย52!F26</f>
        <v>31</v>
      </c>
      <c r="E26" s="452"/>
      <c r="F26" s="451">
        <v>15</v>
      </c>
      <c r="G26" s="452"/>
      <c r="H26" s="144"/>
    </row>
    <row r="27" spans="1:8" ht="24.95" customHeight="1">
      <c r="A27" s="143" t="s">
        <v>5</v>
      </c>
      <c r="B27" s="152"/>
      <c r="C27" s="145"/>
      <c r="D27" s="451">
        <f>ตค52!F27+พย52!F27</f>
        <v>1</v>
      </c>
      <c r="E27" s="452"/>
      <c r="F27" s="451">
        <v>1</v>
      </c>
      <c r="G27" s="452"/>
      <c r="H27" s="144"/>
    </row>
    <row r="28" spans="1:8" ht="24.95" customHeight="1">
      <c r="A28" s="143" t="s">
        <v>6</v>
      </c>
      <c r="B28" s="152"/>
      <c r="C28" s="145"/>
      <c r="D28" s="451">
        <f>ตค52!F28+พย52!F28</f>
        <v>3</v>
      </c>
      <c r="E28" s="452"/>
      <c r="F28" s="451">
        <f>F29+F30</f>
        <v>2</v>
      </c>
      <c r="G28" s="452"/>
      <c r="H28" s="144"/>
    </row>
    <row r="29" spans="1:8" ht="24.95" customHeight="1">
      <c r="A29" s="143" t="s">
        <v>7</v>
      </c>
      <c r="B29" s="152"/>
      <c r="C29" s="145"/>
      <c r="D29" s="451">
        <f>ตค52!F29+พย52!F29</f>
        <v>1</v>
      </c>
      <c r="E29" s="452"/>
      <c r="F29" s="451">
        <v>0</v>
      </c>
      <c r="G29" s="452"/>
      <c r="H29" s="144"/>
    </row>
    <row r="30" spans="1:8" ht="24.95" customHeight="1">
      <c r="A30" s="143" t="s">
        <v>8</v>
      </c>
      <c r="B30" s="166"/>
      <c r="C30" s="167"/>
      <c r="D30" s="451">
        <f>ตค52!F30+พย52!F30</f>
        <v>2</v>
      </c>
      <c r="E30" s="452"/>
      <c r="F30" s="451">
        <v>2</v>
      </c>
      <c r="G30" s="463"/>
      <c r="H30" s="144"/>
    </row>
    <row r="31" spans="1:8" ht="24.95" customHeight="1">
      <c r="A31" s="169" t="s">
        <v>9</v>
      </c>
      <c r="B31" s="170"/>
      <c r="C31" s="170"/>
      <c r="D31" s="451">
        <f>ตค52!F31+พย52!F31</f>
        <v>148</v>
      </c>
      <c r="E31" s="452"/>
      <c r="F31" s="451">
        <v>94</v>
      </c>
      <c r="G31" s="463"/>
      <c r="H31" s="144"/>
    </row>
    <row r="32" spans="1:8" ht="24.95" customHeight="1">
      <c r="A32" s="143" t="s">
        <v>55</v>
      </c>
      <c r="B32" s="152">
        <v>94900</v>
      </c>
      <c r="C32" s="171" t="s">
        <v>164</v>
      </c>
      <c r="D32" s="451">
        <f>ตค52!F32+พย52!F32</f>
        <v>457</v>
      </c>
      <c r="E32" s="452"/>
      <c r="F32" s="451">
        <v>441</v>
      </c>
      <c r="G32" s="452"/>
      <c r="H32" s="144"/>
    </row>
    <row r="33" spans="1:8" ht="24.95" customHeight="1">
      <c r="A33" s="143" t="s">
        <v>56</v>
      </c>
      <c r="B33" s="161"/>
      <c r="C33" s="172"/>
      <c r="D33" s="453"/>
      <c r="E33" s="454"/>
      <c r="F33" s="453"/>
      <c r="G33" s="454"/>
      <c r="H33" s="150"/>
    </row>
    <row r="34" spans="1:8" ht="24.95" customHeight="1">
      <c r="A34" s="173" t="s">
        <v>141</v>
      </c>
      <c r="B34" s="161"/>
      <c r="C34" s="172"/>
      <c r="D34" s="130"/>
      <c r="E34" s="149"/>
      <c r="F34" s="130"/>
      <c r="G34" s="149"/>
      <c r="H34" s="150"/>
    </row>
    <row r="35" spans="1:8" ht="35.25" customHeight="1">
      <c r="A35" s="219"/>
      <c r="B35" s="220"/>
      <c r="C35" s="221"/>
      <c r="D35" s="222"/>
      <c r="E35" s="223"/>
      <c r="F35" s="222"/>
      <c r="G35" s="223"/>
      <c r="H35" s="224"/>
    </row>
    <row r="36" spans="1:8" ht="24.95" customHeight="1">
      <c r="A36" s="215" t="s">
        <v>140</v>
      </c>
      <c r="B36" s="216">
        <v>495720</v>
      </c>
      <c r="C36" s="217"/>
      <c r="D36" s="464"/>
      <c r="E36" s="465"/>
      <c r="F36" s="464"/>
      <c r="G36" s="465"/>
      <c r="H36" s="218"/>
    </row>
    <row r="37" spans="1:8" ht="24.95" customHeight="1">
      <c r="A37" s="137" t="s">
        <v>52</v>
      </c>
      <c r="B37" s="161"/>
      <c r="C37" s="148"/>
      <c r="D37" s="453"/>
      <c r="E37" s="454"/>
      <c r="F37" s="453"/>
      <c r="G37" s="454"/>
      <c r="H37" s="150"/>
    </row>
    <row r="38" spans="1:8" ht="24.95" customHeight="1">
      <c r="A38" s="212" t="s">
        <v>173</v>
      </c>
      <c r="B38" s="174"/>
      <c r="C38" s="183" t="s">
        <v>70</v>
      </c>
      <c r="D38" s="451">
        <f>ตค52!F38+พย52!F38</f>
        <v>613</v>
      </c>
      <c r="E38" s="452"/>
      <c r="F38" s="459">
        <v>457</v>
      </c>
      <c r="G38" s="460"/>
      <c r="H38" s="177"/>
    </row>
    <row r="39" spans="1:8" ht="24.95" customHeight="1">
      <c r="A39" s="178" t="s">
        <v>174</v>
      </c>
      <c r="B39" s="179">
        <v>168720</v>
      </c>
      <c r="C39" s="180" t="s">
        <v>70</v>
      </c>
      <c r="D39" s="451">
        <f>ตค52!F39+พย52!F39</f>
        <v>896</v>
      </c>
      <c r="E39" s="452"/>
      <c r="F39" s="451">
        <v>613</v>
      </c>
      <c r="G39" s="452"/>
      <c r="H39" s="144"/>
    </row>
    <row r="40" spans="1:8" ht="24.95" customHeight="1">
      <c r="A40" s="178" t="s">
        <v>175</v>
      </c>
      <c r="B40" s="179">
        <v>40500</v>
      </c>
      <c r="C40" s="180" t="s">
        <v>162</v>
      </c>
      <c r="D40" s="451">
        <f>ตค52!F40+พย52!F40</f>
        <v>0</v>
      </c>
      <c r="E40" s="452"/>
      <c r="F40" s="451">
        <v>0</v>
      </c>
      <c r="G40" s="452"/>
      <c r="H40" s="144"/>
    </row>
    <row r="41" spans="1:8" ht="24.95" customHeight="1">
      <c r="A41" s="178" t="s">
        <v>176</v>
      </c>
      <c r="B41" s="181"/>
      <c r="C41" s="182"/>
      <c r="D41" s="453"/>
      <c r="E41" s="454"/>
      <c r="F41" s="453"/>
      <c r="G41" s="454"/>
      <c r="H41" s="150"/>
    </row>
    <row r="42" spans="1:8" ht="24.95" customHeight="1">
      <c r="A42" s="178" t="s">
        <v>177</v>
      </c>
      <c r="B42" s="179">
        <v>30400</v>
      </c>
      <c r="C42" s="180" t="s">
        <v>219</v>
      </c>
      <c r="D42" s="451">
        <f>ตค52!F42+พย52!F42</f>
        <v>0</v>
      </c>
      <c r="E42" s="452"/>
      <c r="F42" s="451">
        <v>0</v>
      </c>
      <c r="G42" s="452"/>
      <c r="H42" s="144"/>
    </row>
    <row r="43" spans="1:8" ht="24.95" customHeight="1">
      <c r="A43" s="178" t="s">
        <v>178</v>
      </c>
      <c r="B43" s="181"/>
      <c r="C43" s="182"/>
      <c r="D43" s="130"/>
      <c r="E43" s="149"/>
      <c r="F43" s="130"/>
      <c r="G43" s="149"/>
      <c r="H43" s="150"/>
    </row>
    <row r="44" spans="1:8" ht="24.95" customHeight="1">
      <c r="A44" s="143" t="s">
        <v>179</v>
      </c>
      <c r="B44" s="152">
        <v>5000</v>
      </c>
      <c r="C44" s="145" t="s">
        <v>47</v>
      </c>
      <c r="D44" s="451">
        <f>ตค52!F44+พย52!F44</f>
        <v>1</v>
      </c>
      <c r="E44" s="452"/>
      <c r="F44" s="451">
        <v>0</v>
      </c>
      <c r="G44" s="452"/>
      <c r="H44" s="144"/>
    </row>
    <row r="45" spans="1:8" ht="24.95" customHeight="1">
      <c r="A45" s="143" t="s">
        <v>180</v>
      </c>
      <c r="B45" s="161"/>
      <c r="C45" s="148"/>
      <c r="D45" s="130"/>
      <c r="E45" s="149"/>
      <c r="F45" s="130"/>
      <c r="G45" s="149"/>
      <c r="H45" s="150"/>
    </row>
    <row r="46" spans="1:8" ht="24.95" customHeight="1">
      <c r="A46" s="143" t="s">
        <v>181</v>
      </c>
      <c r="B46" s="174">
        <v>11200</v>
      </c>
      <c r="C46" s="183" t="s">
        <v>165</v>
      </c>
      <c r="D46" s="451">
        <f>ตค52!F46+พย52!F46</f>
        <v>0</v>
      </c>
      <c r="E46" s="452"/>
      <c r="F46" s="451">
        <v>0</v>
      </c>
      <c r="G46" s="452"/>
      <c r="H46" s="177"/>
    </row>
    <row r="47" spans="1:8" ht="24.95" customHeight="1">
      <c r="A47" s="143" t="s">
        <v>182</v>
      </c>
      <c r="B47" s="174"/>
      <c r="C47" s="183"/>
      <c r="D47" s="175"/>
      <c r="E47" s="176"/>
      <c r="F47" s="175"/>
      <c r="G47" s="176"/>
      <c r="H47" s="177"/>
    </row>
    <row r="48" spans="1:8" ht="24.95" customHeight="1">
      <c r="A48" s="143" t="s">
        <v>183</v>
      </c>
      <c r="B48" s="163">
        <v>17600</v>
      </c>
      <c r="C48" s="145" t="s">
        <v>166</v>
      </c>
      <c r="D48" s="451">
        <f>ตค52!F48+พย52!F48</f>
        <v>185</v>
      </c>
      <c r="E48" s="452"/>
      <c r="F48" s="451">
        <v>185</v>
      </c>
      <c r="G48" s="452"/>
      <c r="H48" s="177"/>
    </row>
    <row r="49" spans="1:8" ht="24.95" customHeight="1">
      <c r="A49" s="143" t="s">
        <v>184</v>
      </c>
      <c r="B49" s="152">
        <v>34600</v>
      </c>
      <c r="C49" s="145" t="s">
        <v>167</v>
      </c>
      <c r="D49" s="158">
        <f>ตค52!D49+พย52!F49</f>
        <v>0</v>
      </c>
      <c r="E49" s="159">
        <f>ตค52!E49+พย52!G49</f>
        <v>0</v>
      </c>
      <c r="F49" s="158">
        <v>0</v>
      </c>
      <c r="G49" s="159">
        <v>0</v>
      </c>
      <c r="H49" s="177"/>
    </row>
    <row r="50" spans="1:8" ht="24.95" customHeight="1">
      <c r="A50" s="143" t="s">
        <v>185</v>
      </c>
      <c r="B50" s="152">
        <v>78600</v>
      </c>
      <c r="C50" s="165" t="s">
        <v>169</v>
      </c>
      <c r="D50" s="158">
        <f>ตค52!D50+พย52!F50</f>
        <v>0</v>
      </c>
      <c r="E50" s="159">
        <f>ตค52!E50+พย52!G50</f>
        <v>0</v>
      </c>
      <c r="F50" s="158">
        <v>0</v>
      </c>
      <c r="G50" s="159">
        <v>0</v>
      </c>
      <c r="H50" s="177"/>
    </row>
    <row r="51" spans="1:8" ht="24.95" customHeight="1">
      <c r="A51" s="143" t="s">
        <v>186</v>
      </c>
      <c r="B51" s="174"/>
      <c r="C51" s="183" t="s">
        <v>42</v>
      </c>
      <c r="D51" s="451">
        <f>ตค52!F51+พย52!F51</f>
        <v>20</v>
      </c>
      <c r="E51" s="452"/>
      <c r="F51" s="459">
        <v>18</v>
      </c>
      <c r="G51" s="460"/>
      <c r="H51" s="177"/>
    </row>
    <row r="52" spans="1:8" ht="24.95" customHeight="1">
      <c r="A52" s="143" t="s">
        <v>187</v>
      </c>
      <c r="B52" s="152">
        <v>148400</v>
      </c>
      <c r="C52" s="145" t="s">
        <v>17</v>
      </c>
      <c r="D52" s="451">
        <f>ตค52!F52+พย52!F52</f>
        <v>1</v>
      </c>
      <c r="E52" s="452"/>
      <c r="F52" s="459">
        <v>0</v>
      </c>
      <c r="G52" s="460"/>
      <c r="H52" s="144"/>
    </row>
    <row r="53" spans="1:8" ht="24.95" customHeight="1">
      <c r="A53" s="143" t="s">
        <v>188</v>
      </c>
      <c r="B53" s="161"/>
      <c r="C53" s="162"/>
      <c r="D53" s="453"/>
      <c r="E53" s="454"/>
      <c r="F53" s="453"/>
      <c r="G53" s="454"/>
      <c r="H53" s="150"/>
    </row>
    <row r="54" spans="1:8" ht="24.95" customHeight="1">
      <c r="A54" s="141" t="s">
        <v>142</v>
      </c>
      <c r="B54" s="142"/>
      <c r="C54" s="145"/>
      <c r="D54" s="451"/>
      <c r="E54" s="452"/>
      <c r="F54" s="451"/>
      <c r="G54" s="452"/>
      <c r="H54" s="144"/>
    </row>
    <row r="55" spans="1:8" ht="24.95" customHeight="1">
      <c r="A55" s="184" t="s">
        <v>52</v>
      </c>
      <c r="B55" s="185"/>
      <c r="C55" s="186"/>
      <c r="D55" s="453"/>
      <c r="E55" s="454"/>
      <c r="F55" s="453"/>
      <c r="G55" s="454"/>
      <c r="H55" s="150"/>
    </row>
    <row r="56" spans="1:8" ht="24.95" customHeight="1">
      <c r="A56" s="143" t="s">
        <v>190</v>
      </c>
      <c r="B56" s="136"/>
      <c r="C56" s="148"/>
      <c r="D56" s="453"/>
      <c r="E56" s="454"/>
      <c r="F56" s="453"/>
      <c r="G56" s="454"/>
      <c r="H56" s="150"/>
    </row>
    <row r="57" spans="1:8" ht="24.95" customHeight="1">
      <c r="A57" s="143" t="s">
        <v>191</v>
      </c>
      <c r="B57" s="174"/>
      <c r="C57" s="183" t="s">
        <v>42</v>
      </c>
      <c r="D57" s="451">
        <f>ตค52!F57+พย52!F57</f>
        <v>0</v>
      </c>
      <c r="E57" s="452"/>
      <c r="F57" s="459">
        <v>0</v>
      </c>
      <c r="G57" s="460"/>
      <c r="H57" s="177"/>
    </row>
    <row r="58" spans="1:8" ht="24.95" customHeight="1">
      <c r="A58" s="187" t="s">
        <v>192</v>
      </c>
      <c r="B58" s="188"/>
      <c r="C58" s="214"/>
      <c r="D58" s="453"/>
      <c r="E58" s="454"/>
      <c r="F58" s="453"/>
      <c r="G58" s="454"/>
      <c r="H58" s="150"/>
    </row>
    <row r="59" spans="1:8" s="9" customFormat="1" ht="24.95" customHeight="1">
      <c r="A59" s="135" t="s">
        <v>22</v>
      </c>
      <c r="B59" s="136">
        <v>1164330</v>
      </c>
      <c r="C59" s="137"/>
      <c r="D59" s="138"/>
      <c r="E59" s="139"/>
      <c r="F59" s="138"/>
      <c r="G59" s="139"/>
      <c r="H59" s="140"/>
    </row>
    <row r="60" spans="1:8" ht="24.95" customHeight="1">
      <c r="A60" s="141" t="s">
        <v>143</v>
      </c>
      <c r="B60" s="142">
        <v>871430</v>
      </c>
      <c r="C60" s="143"/>
      <c r="D60" s="451"/>
      <c r="E60" s="452"/>
      <c r="F60" s="451"/>
      <c r="G60" s="452"/>
      <c r="H60" s="144"/>
    </row>
    <row r="61" spans="1:8" ht="24.95" customHeight="1">
      <c r="A61" s="141" t="s">
        <v>144</v>
      </c>
      <c r="B61" s="142">
        <v>149980</v>
      </c>
      <c r="C61" s="145"/>
      <c r="D61" s="451"/>
      <c r="E61" s="452"/>
      <c r="F61" s="451"/>
      <c r="G61" s="452"/>
      <c r="H61" s="144"/>
    </row>
    <row r="62" spans="1:8" ht="24.95" customHeight="1">
      <c r="A62" s="143" t="s">
        <v>145</v>
      </c>
      <c r="B62" s="152"/>
      <c r="C62" s="145"/>
      <c r="D62" s="451"/>
      <c r="E62" s="452"/>
      <c r="F62" s="451"/>
      <c r="G62" s="452"/>
      <c r="H62" s="144"/>
    </row>
    <row r="63" spans="1:8" ht="24.95" customHeight="1">
      <c r="A63" s="184" t="s">
        <v>52</v>
      </c>
      <c r="B63" s="185"/>
      <c r="C63" s="186"/>
      <c r="D63" s="453"/>
      <c r="E63" s="454"/>
      <c r="F63" s="453"/>
      <c r="G63" s="454"/>
      <c r="H63" s="150"/>
    </row>
    <row r="64" spans="1:8" ht="24.95" customHeight="1">
      <c r="A64" s="143" t="s">
        <v>193</v>
      </c>
      <c r="B64" s="152">
        <v>7700</v>
      </c>
      <c r="C64" s="145" t="s">
        <v>168</v>
      </c>
      <c r="D64" s="451">
        <f>ตค52!F64+พย52!F64</f>
        <v>0</v>
      </c>
      <c r="E64" s="452"/>
      <c r="F64" s="451">
        <v>0</v>
      </c>
      <c r="G64" s="452"/>
      <c r="H64" s="144"/>
    </row>
    <row r="65" spans="1:9" ht="24.95" customHeight="1">
      <c r="A65" s="143" t="s">
        <v>194</v>
      </c>
      <c r="B65" s="152">
        <v>95280</v>
      </c>
      <c r="C65" s="145" t="s">
        <v>17</v>
      </c>
      <c r="D65" s="451">
        <f>ตค52!F65+พย52!F65</f>
        <v>1</v>
      </c>
      <c r="E65" s="452"/>
      <c r="F65" s="451">
        <v>0</v>
      </c>
      <c r="G65" s="452"/>
      <c r="H65" s="144"/>
    </row>
    <row r="66" spans="1:9" ht="24.95" customHeight="1">
      <c r="A66" s="143" t="s">
        <v>220</v>
      </c>
      <c r="B66" s="188"/>
      <c r="C66" s="189"/>
      <c r="D66" s="453"/>
      <c r="E66" s="454"/>
      <c r="F66" s="453"/>
      <c r="G66" s="454"/>
      <c r="H66" s="150"/>
    </row>
    <row r="67" spans="1:9" ht="24.95" customHeight="1">
      <c r="A67" s="143" t="s">
        <v>195</v>
      </c>
      <c r="B67" s="190">
        <v>47000</v>
      </c>
      <c r="C67" s="191" t="s">
        <v>169</v>
      </c>
      <c r="D67" s="451">
        <f>ตค52!F67+พย52!F67</f>
        <v>0</v>
      </c>
      <c r="E67" s="452"/>
      <c r="F67" s="451">
        <v>0</v>
      </c>
      <c r="G67" s="452"/>
      <c r="H67" s="144"/>
    </row>
    <row r="68" spans="1:9" ht="24.95" customHeight="1">
      <c r="A68" s="192" t="s">
        <v>146</v>
      </c>
      <c r="B68" s="193"/>
      <c r="C68" s="165"/>
      <c r="D68" s="451"/>
      <c r="E68" s="452"/>
      <c r="F68" s="451"/>
      <c r="G68" s="452"/>
      <c r="H68" s="144"/>
    </row>
    <row r="69" spans="1:9" ht="24.95" customHeight="1">
      <c r="A69" s="194" t="s">
        <v>52</v>
      </c>
      <c r="B69" s="195"/>
      <c r="C69" s="196"/>
      <c r="D69" s="130"/>
      <c r="E69" s="149"/>
      <c r="F69" s="453"/>
      <c r="G69" s="454"/>
      <c r="H69" s="150"/>
    </row>
    <row r="70" spans="1:9" ht="24.95" customHeight="1">
      <c r="A70" s="169" t="s">
        <v>196</v>
      </c>
      <c r="B70" s="161"/>
      <c r="C70" s="213"/>
      <c r="D70" s="453"/>
      <c r="E70" s="454"/>
      <c r="F70" s="453"/>
      <c r="G70" s="454"/>
      <c r="H70" s="201"/>
    </row>
    <row r="71" spans="1:9" ht="24.95" customHeight="1">
      <c r="A71" s="169" t="s">
        <v>197</v>
      </c>
      <c r="B71" s="161"/>
      <c r="C71" s="213"/>
      <c r="D71" s="453"/>
      <c r="E71" s="454"/>
      <c r="F71" s="453"/>
      <c r="G71" s="454"/>
      <c r="H71" s="201"/>
    </row>
    <row r="72" spans="1:9" ht="24.95" customHeight="1">
      <c r="A72" s="229" t="s">
        <v>198</v>
      </c>
      <c r="B72" s="230"/>
      <c r="C72" s="231" t="s">
        <v>125</v>
      </c>
      <c r="D72" s="451">
        <f>ตค52!F72+พย52!F72</f>
        <v>3</v>
      </c>
      <c r="E72" s="452"/>
      <c r="F72" s="461">
        <v>1</v>
      </c>
      <c r="G72" s="462"/>
      <c r="H72" s="232"/>
    </row>
    <row r="73" spans="1:9" ht="24.95" customHeight="1">
      <c r="A73" s="225" t="s">
        <v>199</v>
      </c>
      <c r="B73" s="226"/>
      <c r="C73" s="227"/>
      <c r="D73" s="456"/>
      <c r="E73" s="457"/>
      <c r="F73" s="456"/>
      <c r="G73" s="457"/>
      <c r="H73" s="228"/>
    </row>
    <row r="74" spans="1:9" ht="24.95" customHeight="1">
      <c r="A74" s="169" t="s">
        <v>202</v>
      </c>
      <c r="B74" s="188"/>
      <c r="C74" s="196"/>
      <c r="D74" s="453"/>
      <c r="E74" s="454"/>
      <c r="F74" s="453"/>
      <c r="G74" s="454"/>
      <c r="H74" s="150"/>
    </row>
    <row r="75" spans="1:9" ht="24.95" customHeight="1">
      <c r="A75" s="169" t="s">
        <v>200</v>
      </c>
      <c r="B75" s="161"/>
      <c r="C75" s="213"/>
      <c r="D75" s="453"/>
      <c r="E75" s="454"/>
      <c r="F75" s="453"/>
      <c r="G75" s="454"/>
      <c r="H75" s="150"/>
    </row>
    <row r="76" spans="1:9" ht="24.95" customHeight="1">
      <c r="A76" s="169" t="s">
        <v>203</v>
      </c>
      <c r="B76" s="161"/>
      <c r="C76" s="213"/>
      <c r="D76" s="130"/>
      <c r="E76" s="149"/>
      <c r="F76" s="130"/>
      <c r="G76" s="149"/>
      <c r="H76" s="150"/>
    </row>
    <row r="77" spans="1:9" ht="24.95" customHeight="1">
      <c r="A77" s="169" t="s">
        <v>201</v>
      </c>
      <c r="B77" s="161"/>
      <c r="C77" s="213"/>
      <c r="D77" s="130"/>
      <c r="E77" s="149"/>
      <c r="F77" s="130"/>
      <c r="G77" s="149"/>
      <c r="H77" s="150"/>
    </row>
    <row r="78" spans="1:9" ht="24.95" customHeight="1">
      <c r="A78" s="169" t="s">
        <v>204</v>
      </c>
      <c r="B78" s="161"/>
      <c r="C78" s="213"/>
      <c r="D78" s="130"/>
      <c r="E78" s="149"/>
      <c r="F78" s="130"/>
      <c r="G78" s="149"/>
      <c r="H78" s="150"/>
    </row>
    <row r="79" spans="1:9" ht="24.95" customHeight="1">
      <c r="A79" s="169" t="s">
        <v>205</v>
      </c>
      <c r="B79" s="161"/>
      <c r="C79" s="213"/>
      <c r="D79" s="453"/>
      <c r="E79" s="454"/>
      <c r="F79" s="453"/>
      <c r="G79" s="454"/>
      <c r="H79" s="150"/>
    </row>
    <row r="80" spans="1:9" ht="24.95" customHeight="1">
      <c r="A80" s="141" t="s">
        <v>147</v>
      </c>
      <c r="B80" s="163">
        <v>721450</v>
      </c>
      <c r="C80" s="165"/>
      <c r="D80" s="451"/>
      <c r="E80" s="452"/>
      <c r="F80" s="451"/>
      <c r="G80" s="452"/>
      <c r="H80" s="198"/>
      <c r="I80" s="28"/>
    </row>
    <row r="81" spans="1:9" ht="24.95" customHeight="1">
      <c r="A81" s="169" t="s">
        <v>148</v>
      </c>
      <c r="B81" s="163"/>
      <c r="C81" s="165"/>
      <c r="D81" s="451"/>
      <c r="E81" s="452"/>
      <c r="F81" s="451"/>
      <c r="G81" s="452"/>
      <c r="H81" s="198"/>
      <c r="I81" s="28"/>
    </row>
    <row r="82" spans="1:9" ht="24.95" customHeight="1">
      <c r="A82" s="199" t="s">
        <v>52</v>
      </c>
      <c r="B82" s="161">
        <v>682500</v>
      </c>
      <c r="C82" s="137"/>
      <c r="D82" s="130"/>
      <c r="E82" s="149"/>
      <c r="F82" s="130"/>
      <c r="G82" s="149"/>
      <c r="H82" s="150"/>
    </row>
    <row r="83" spans="1:9" s="11" customFormat="1" ht="24.95" customHeight="1">
      <c r="A83" s="156" t="s">
        <v>206</v>
      </c>
      <c r="B83" s="152">
        <v>5200</v>
      </c>
      <c r="C83" s="145" t="s">
        <v>170</v>
      </c>
      <c r="D83" s="451">
        <f>ตค52!F83+พย52!F83</f>
        <v>508</v>
      </c>
      <c r="E83" s="452"/>
      <c r="F83" s="451">
        <v>405</v>
      </c>
      <c r="G83" s="452"/>
      <c r="H83" s="197"/>
    </row>
    <row r="84" spans="1:9" s="11" customFormat="1" ht="24.95" customHeight="1">
      <c r="A84" s="143" t="s">
        <v>207</v>
      </c>
      <c r="B84" s="136"/>
      <c r="C84" s="200"/>
      <c r="D84" s="453"/>
      <c r="E84" s="454"/>
      <c r="F84" s="453"/>
      <c r="G84" s="454"/>
      <c r="H84" s="201"/>
    </row>
    <row r="85" spans="1:9" s="11" customFormat="1" ht="24.95" customHeight="1">
      <c r="A85" s="143" t="s">
        <v>208</v>
      </c>
      <c r="B85" s="152">
        <v>8250</v>
      </c>
      <c r="C85" s="145" t="s">
        <v>42</v>
      </c>
      <c r="D85" s="451">
        <f>ตค52!F85+พย52!F85</f>
        <v>16</v>
      </c>
      <c r="E85" s="452"/>
      <c r="F85" s="451">
        <v>12</v>
      </c>
      <c r="G85" s="452"/>
      <c r="H85" s="197"/>
    </row>
    <row r="86" spans="1:9" ht="24.95" customHeight="1">
      <c r="A86" s="143" t="s">
        <v>209</v>
      </c>
      <c r="B86" s="152">
        <v>25500</v>
      </c>
      <c r="C86" s="145" t="s">
        <v>171</v>
      </c>
      <c r="D86" s="451">
        <f>ตค52!F86+พย52!F86</f>
        <v>50</v>
      </c>
      <c r="E86" s="452"/>
      <c r="F86" s="451">
        <v>0</v>
      </c>
      <c r="G86" s="452"/>
      <c r="H86" s="144"/>
    </row>
    <row r="87" spans="1:9" ht="24.95" customHeight="1">
      <c r="A87" s="143" t="s">
        <v>210</v>
      </c>
      <c r="B87" s="136"/>
      <c r="C87" s="148"/>
      <c r="D87" s="453"/>
      <c r="E87" s="454"/>
      <c r="F87" s="453"/>
      <c r="G87" s="454"/>
      <c r="H87" s="150"/>
    </row>
    <row r="88" spans="1:9" ht="24.95" customHeight="1">
      <c r="A88" s="143" t="s">
        <v>211</v>
      </c>
      <c r="B88" s="136"/>
      <c r="C88" s="148"/>
      <c r="D88" s="453"/>
      <c r="E88" s="454"/>
      <c r="F88" s="453"/>
      <c r="G88" s="454"/>
      <c r="H88" s="150"/>
    </row>
    <row r="89" spans="1:9" ht="24.95" customHeight="1">
      <c r="A89" s="141" t="s">
        <v>149</v>
      </c>
      <c r="B89" s="142">
        <v>292900</v>
      </c>
      <c r="C89" s="143"/>
      <c r="D89" s="451"/>
      <c r="E89" s="452"/>
      <c r="F89" s="451"/>
      <c r="G89" s="452"/>
      <c r="H89" s="144"/>
    </row>
    <row r="90" spans="1:9" ht="24.95" customHeight="1">
      <c r="A90" s="141" t="s">
        <v>150</v>
      </c>
      <c r="B90" s="142">
        <v>261900</v>
      </c>
      <c r="C90" s="145"/>
      <c r="D90" s="451"/>
      <c r="E90" s="452"/>
      <c r="F90" s="451"/>
      <c r="G90" s="452"/>
      <c r="H90" s="144"/>
    </row>
    <row r="91" spans="1:9" ht="24.95" customHeight="1">
      <c r="A91" s="199" t="s">
        <v>52</v>
      </c>
      <c r="B91" s="202">
        <v>252300</v>
      </c>
      <c r="C91" s="148"/>
      <c r="D91" s="130"/>
      <c r="E91" s="149"/>
      <c r="F91" s="130"/>
      <c r="G91" s="149"/>
      <c r="H91" s="150"/>
    </row>
    <row r="92" spans="1:9" ht="20.100000000000001" customHeight="1">
      <c r="A92" s="156" t="s">
        <v>212</v>
      </c>
      <c r="B92" s="156"/>
      <c r="C92" s="233" t="s">
        <v>213</v>
      </c>
      <c r="D92" s="451">
        <f>ตค52!F92+พย52!F92</f>
        <v>1798</v>
      </c>
      <c r="E92" s="452"/>
      <c r="F92" s="451">
        <v>499</v>
      </c>
      <c r="G92" s="452"/>
      <c r="H92" s="144"/>
    </row>
    <row r="93" spans="1:9" s="11" customFormat="1" ht="20.100000000000001" customHeight="1">
      <c r="A93" s="156" t="s">
        <v>151</v>
      </c>
      <c r="B93" s="142"/>
      <c r="C93" s="233" t="s">
        <v>172</v>
      </c>
      <c r="D93" s="451">
        <f>ตค52!F93+พย52!F93</f>
        <v>1026</v>
      </c>
      <c r="E93" s="452"/>
      <c r="F93" s="451">
        <v>57</v>
      </c>
      <c r="G93" s="452"/>
      <c r="H93" s="197"/>
    </row>
    <row r="94" spans="1:9" s="11" customFormat="1" ht="20.100000000000001" customHeight="1">
      <c r="A94" s="143" t="s">
        <v>152</v>
      </c>
      <c r="B94" s="142"/>
      <c r="C94" s="203"/>
      <c r="D94" s="451">
        <f>ตค52!F94+พย52!F94</f>
        <v>366</v>
      </c>
      <c r="E94" s="452"/>
      <c r="F94" s="451">
        <v>239</v>
      </c>
      <c r="G94" s="452"/>
      <c r="H94" s="197"/>
    </row>
    <row r="95" spans="1:9" s="11" customFormat="1" ht="20.100000000000001" customHeight="1">
      <c r="A95" s="143" t="s">
        <v>153</v>
      </c>
      <c r="B95" s="142"/>
      <c r="C95" s="145"/>
      <c r="D95" s="451">
        <f>ตค52!F95+พย52!F95</f>
        <v>996</v>
      </c>
      <c r="E95" s="452"/>
      <c r="F95" s="451">
        <v>47</v>
      </c>
      <c r="G95" s="452"/>
      <c r="H95" s="197"/>
    </row>
    <row r="96" spans="1:9" ht="20.100000000000001" customHeight="1">
      <c r="A96" s="143" t="s">
        <v>154</v>
      </c>
      <c r="B96" s="142"/>
      <c r="C96" s="145"/>
      <c r="D96" s="451">
        <f>ตค52!F96+พย52!F96</f>
        <v>30</v>
      </c>
      <c r="E96" s="452"/>
      <c r="F96" s="451">
        <v>10</v>
      </c>
      <c r="G96" s="452"/>
      <c r="H96" s="144"/>
    </row>
    <row r="97" spans="1:8" ht="20.100000000000001" customHeight="1">
      <c r="A97" s="143" t="s">
        <v>155</v>
      </c>
      <c r="B97" s="142"/>
      <c r="C97" s="145"/>
      <c r="D97" s="451">
        <f>ตค52!F97+พย52!F97</f>
        <v>157</v>
      </c>
      <c r="E97" s="452"/>
      <c r="F97" s="451">
        <v>40</v>
      </c>
      <c r="G97" s="452"/>
      <c r="H97" s="144"/>
    </row>
    <row r="98" spans="1:8" ht="20.100000000000001" customHeight="1">
      <c r="A98" s="143" t="s">
        <v>156</v>
      </c>
      <c r="B98" s="142"/>
      <c r="C98" s="145"/>
      <c r="D98" s="451">
        <f>ตค52!F98+พย52!F98</f>
        <v>1</v>
      </c>
      <c r="E98" s="452"/>
      <c r="F98" s="451">
        <v>1</v>
      </c>
      <c r="G98" s="452"/>
      <c r="H98" s="144"/>
    </row>
    <row r="99" spans="1:8" ht="20.100000000000001" customHeight="1">
      <c r="A99" s="143" t="s">
        <v>157</v>
      </c>
      <c r="B99" s="142"/>
      <c r="C99" s="145"/>
      <c r="D99" s="451">
        <f>ตค52!F99+พย52!F99</f>
        <v>614</v>
      </c>
      <c r="E99" s="452"/>
      <c r="F99" s="451">
        <v>401</v>
      </c>
      <c r="G99" s="452"/>
      <c r="H99" s="144"/>
    </row>
    <row r="100" spans="1:8" ht="20.100000000000001" customHeight="1">
      <c r="A100" s="143" t="s">
        <v>158</v>
      </c>
      <c r="B100" s="142"/>
      <c r="C100" s="145"/>
      <c r="D100" s="451">
        <f>ตค52!F100+พย52!F100</f>
        <v>2548450</v>
      </c>
      <c r="E100" s="452"/>
      <c r="F100" s="451">
        <v>1186750</v>
      </c>
      <c r="G100" s="452"/>
      <c r="H100" s="144"/>
    </row>
    <row r="101" spans="1:8" ht="24.95" customHeight="1">
      <c r="A101" s="143" t="s">
        <v>214</v>
      </c>
      <c r="B101" s="136"/>
      <c r="C101" s="148"/>
      <c r="D101" s="130"/>
      <c r="E101" s="149"/>
      <c r="F101" s="130"/>
      <c r="G101" s="149"/>
      <c r="H101" s="150"/>
    </row>
    <row r="102" spans="1:8" ht="24.95" customHeight="1">
      <c r="A102" s="143" t="s">
        <v>215</v>
      </c>
      <c r="B102" s="136"/>
      <c r="C102" s="148"/>
      <c r="D102" s="130"/>
      <c r="E102" s="149"/>
      <c r="F102" s="130"/>
      <c r="G102" s="149"/>
      <c r="H102" s="150"/>
    </row>
    <row r="103" spans="1:8" ht="24.95" customHeight="1">
      <c r="A103" s="143" t="s">
        <v>216</v>
      </c>
      <c r="B103" s="136"/>
      <c r="C103" s="148"/>
      <c r="D103" s="130"/>
      <c r="E103" s="149"/>
      <c r="F103" s="130"/>
      <c r="G103" s="149"/>
      <c r="H103" s="150"/>
    </row>
    <row r="104" spans="1:8" ht="24.95" customHeight="1">
      <c r="A104" s="143" t="s">
        <v>217</v>
      </c>
      <c r="B104" s="136"/>
      <c r="C104" s="148"/>
      <c r="D104" s="130"/>
      <c r="E104" s="149"/>
      <c r="F104" s="130"/>
      <c r="G104" s="149"/>
      <c r="H104" s="150"/>
    </row>
    <row r="105" spans="1:8" ht="24.95" customHeight="1">
      <c r="A105" s="141" t="s">
        <v>123</v>
      </c>
      <c r="B105" s="142"/>
      <c r="C105" s="145"/>
      <c r="D105" s="451"/>
      <c r="E105" s="452"/>
      <c r="F105" s="451"/>
      <c r="G105" s="452"/>
      <c r="H105" s="144"/>
    </row>
    <row r="106" spans="1:8" ht="23.25" customHeight="1">
      <c r="A106" s="137" t="s">
        <v>52</v>
      </c>
      <c r="B106" s="202"/>
      <c r="C106" s="148"/>
      <c r="D106" s="453"/>
      <c r="E106" s="454"/>
      <c r="F106" s="453"/>
      <c r="G106" s="454"/>
      <c r="H106" s="150"/>
    </row>
    <row r="107" spans="1:8" ht="24.95" customHeight="1">
      <c r="A107" s="143" t="s">
        <v>104</v>
      </c>
      <c r="B107" s="163"/>
      <c r="C107" s="145" t="s">
        <v>70</v>
      </c>
      <c r="D107" s="451">
        <f>ตค52!F107+พย52!F107</f>
        <v>1924</v>
      </c>
      <c r="E107" s="452"/>
      <c r="F107" s="455">
        <v>1669</v>
      </c>
      <c r="G107" s="455"/>
      <c r="H107" s="144"/>
    </row>
    <row r="108" spans="1:8" ht="21.75" customHeight="1">
      <c r="A108" s="144"/>
      <c r="B108" s="156"/>
      <c r="C108" s="211" t="s">
        <v>218</v>
      </c>
      <c r="D108" s="451">
        <f>ตค52!F108+พย52!F108</f>
        <v>147</v>
      </c>
      <c r="E108" s="452"/>
      <c r="F108" s="455">
        <v>104</v>
      </c>
      <c r="G108" s="455"/>
      <c r="H108" s="144"/>
    </row>
    <row r="109" spans="1:8" ht="24.95" customHeight="1">
      <c r="A109" s="204" t="s">
        <v>112</v>
      </c>
      <c r="B109" s="205"/>
      <c r="C109" s="206"/>
      <c r="D109" s="207">
        <f>ตค52!D109+พย52!F109</f>
        <v>0</v>
      </c>
      <c r="E109" s="234">
        <f>ตค52!E109+พย52!G109</f>
        <v>0</v>
      </c>
      <c r="F109" s="209">
        <v>0</v>
      </c>
      <c r="G109" s="208">
        <v>0</v>
      </c>
      <c r="H109" s="210"/>
    </row>
    <row r="110" spans="1:8" ht="23.1" customHeight="1">
      <c r="A110" s="30"/>
      <c r="B110" s="50"/>
      <c r="C110" s="31"/>
      <c r="D110" s="14"/>
      <c r="E110" s="14"/>
      <c r="F110" s="14"/>
      <c r="G110" s="14"/>
      <c r="H110" s="8"/>
    </row>
    <row r="111" spans="1:8">
      <c r="A111" s="30"/>
      <c r="B111" s="42"/>
      <c r="C111" s="35"/>
      <c r="D111" s="43"/>
      <c r="E111" s="44"/>
      <c r="F111" s="43"/>
      <c r="G111" s="44"/>
      <c r="H111" s="8"/>
    </row>
    <row r="112" spans="1:8" ht="21" customHeight="1">
      <c r="A112" s="37"/>
      <c r="B112" s="45"/>
      <c r="C112" s="46"/>
      <c r="D112" s="43"/>
      <c r="E112" s="44"/>
      <c r="F112" s="43"/>
      <c r="G112" s="44"/>
      <c r="H112" s="8"/>
    </row>
    <row r="113" spans="1:8" ht="23.1" customHeight="1">
      <c r="A113" s="8"/>
      <c r="B113" s="34"/>
      <c r="C113" s="8"/>
      <c r="D113" s="43"/>
      <c r="E113" s="44"/>
      <c r="F113" s="8"/>
      <c r="G113" s="8"/>
      <c r="H113" s="8"/>
    </row>
    <row r="114" spans="1:8" ht="24.95" customHeight="1">
      <c r="A114" s="8"/>
      <c r="B114" s="34"/>
      <c r="C114" s="8"/>
      <c r="D114" s="8"/>
      <c r="E114" s="8"/>
      <c r="F114" s="8"/>
      <c r="G114" s="8"/>
      <c r="H114" s="8"/>
    </row>
    <row r="115" spans="1:8" ht="24.95" customHeight="1">
      <c r="A115" s="8"/>
      <c r="B115" s="34"/>
      <c r="C115" s="8"/>
      <c r="D115" s="8"/>
      <c r="E115" s="8"/>
      <c r="F115" s="8"/>
      <c r="G115" s="8"/>
      <c r="H115" s="8"/>
    </row>
    <row r="116" spans="1:8" ht="24.95" customHeight="1">
      <c r="A116" s="8"/>
      <c r="B116" s="34"/>
      <c r="C116" s="8"/>
      <c r="D116" s="8"/>
      <c r="E116" s="8"/>
      <c r="F116" s="8"/>
      <c r="G116" s="8"/>
      <c r="H116" s="8"/>
    </row>
    <row r="117" spans="1:8" ht="24.95" customHeight="1">
      <c r="A117" s="8"/>
      <c r="B117" s="34"/>
      <c r="C117" s="8"/>
      <c r="D117" s="8"/>
      <c r="E117" s="8"/>
      <c r="F117" s="8"/>
      <c r="G117" s="8"/>
      <c r="H117" s="8"/>
    </row>
    <row r="118" spans="1:8" ht="24.95" customHeight="1">
      <c r="A118" s="8"/>
      <c r="B118" s="34"/>
      <c r="C118" s="8"/>
      <c r="D118" s="8"/>
      <c r="E118" s="8"/>
      <c r="F118" s="8"/>
      <c r="G118" s="8"/>
      <c r="H118" s="8"/>
    </row>
    <row r="119" spans="1:8" ht="24.95" customHeight="1">
      <c r="A119" s="8"/>
      <c r="B119" s="10"/>
      <c r="C119" s="8"/>
      <c r="D119" s="8"/>
      <c r="E119" s="8"/>
      <c r="F119" s="8"/>
      <c r="G119" s="8"/>
      <c r="H119" s="8"/>
    </row>
    <row r="120" spans="1:8" ht="24.95" customHeight="1">
      <c r="A120" s="8"/>
      <c r="B120" s="6"/>
      <c r="C120" s="8"/>
      <c r="D120" s="8"/>
      <c r="E120" s="8"/>
      <c r="F120" s="8"/>
      <c r="G120" s="8"/>
      <c r="H120" s="8"/>
    </row>
    <row r="121" spans="1:8" ht="24.95" customHeight="1">
      <c r="B121" s="6"/>
    </row>
    <row r="122" spans="1:8" ht="24.95" customHeight="1">
      <c r="B122" s="6"/>
    </row>
    <row r="123" spans="1:8" ht="24.95" customHeight="1">
      <c r="B123" s="6"/>
    </row>
    <row r="124" spans="1:8">
      <c r="B124" s="6"/>
    </row>
    <row r="125" spans="1:8">
      <c r="B125" s="6"/>
    </row>
    <row r="126" spans="1:8">
      <c r="B126" s="6"/>
    </row>
    <row r="127" spans="1:8">
      <c r="B127" s="6"/>
    </row>
    <row r="128" spans="1:8">
      <c r="B128" s="6"/>
    </row>
    <row r="129" spans="2:5">
      <c r="B129" s="6"/>
    </row>
    <row r="130" spans="2:5">
      <c r="B130" s="6"/>
    </row>
    <row r="131" spans="2:5">
      <c r="B131" s="6"/>
    </row>
    <row r="132" spans="2:5">
      <c r="B132" s="6"/>
    </row>
    <row r="133" spans="2:5">
      <c r="B133" s="6"/>
    </row>
    <row r="134" spans="2:5">
      <c r="B134" s="6"/>
    </row>
    <row r="135" spans="2:5">
      <c r="B135" s="6"/>
    </row>
    <row r="136" spans="2:5">
      <c r="B136" s="6"/>
    </row>
    <row r="137" spans="2:5">
      <c r="B137" s="6"/>
    </row>
    <row r="138" spans="2:5">
      <c r="B138" s="6"/>
    </row>
    <row r="139" spans="2:5">
      <c r="B139" s="6"/>
      <c r="C139" s="8"/>
      <c r="D139" s="8"/>
    </row>
    <row r="140" spans="2:5">
      <c r="B140" s="6"/>
      <c r="C140" s="8"/>
      <c r="D140" s="8"/>
      <c r="E140" s="8"/>
    </row>
    <row r="141" spans="2:5">
      <c r="B141" s="6"/>
      <c r="C141" s="8"/>
      <c r="D141" s="8"/>
      <c r="E141" s="8"/>
    </row>
    <row r="142" spans="2:5">
      <c r="B142" s="6"/>
      <c r="C142" s="8"/>
      <c r="D142" s="8"/>
      <c r="E142" s="8"/>
    </row>
    <row r="143" spans="2:5">
      <c r="B143" s="6"/>
      <c r="C143" s="8"/>
      <c r="D143" s="8"/>
      <c r="E143" s="8"/>
    </row>
    <row r="144" spans="2:5">
      <c r="B144" s="6"/>
      <c r="C144" s="8"/>
      <c r="D144" s="8"/>
      <c r="E144" s="8"/>
    </row>
    <row r="145" spans="2:5">
      <c r="B145" s="6"/>
      <c r="C145" s="8"/>
      <c r="D145" s="8"/>
      <c r="E145" s="8"/>
    </row>
    <row r="146" spans="2:5">
      <c r="B146" s="6"/>
      <c r="C146" s="8"/>
      <c r="D146" s="8"/>
      <c r="E146" s="8"/>
    </row>
    <row r="147" spans="2:5">
      <c r="B147" s="6"/>
      <c r="C147" s="8"/>
      <c r="D147" s="8"/>
      <c r="E147" s="8"/>
    </row>
    <row r="148" spans="2:5">
      <c r="B148" s="7"/>
      <c r="C148" s="8"/>
      <c r="D148" s="8"/>
      <c r="E148" s="8"/>
    </row>
    <row r="149" spans="2:5">
      <c r="C149" s="8"/>
      <c r="D149" s="8"/>
    </row>
    <row r="150" spans="2:5">
      <c r="C150" s="8"/>
      <c r="D150" s="8"/>
    </row>
  </sheetData>
  <mergeCells count="173">
    <mergeCell ref="D81:E81"/>
    <mergeCell ref="F81:G81"/>
    <mergeCell ref="D105:E105"/>
    <mergeCell ref="F87:G87"/>
    <mergeCell ref="F88:G88"/>
    <mergeCell ref="F89:G89"/>
    <mergeCell ref="F42:G42"/>
    <mergeCell ref="F40:G40"/>
    <mergeCell ref="F46:G46"/>
    <mergeCell ref="F69:G69"/>
    <mergeCell ref="F67:G67"/>
    <mergeCell ref="F53:G53"/>
    <mergeCell ref="F72:G72"/>
    <mergeCell ref="F57:G57"/>
    <mergeCell ref="F98:G98"/>
    <mergeCell ref="F80:G80"/>
    <mergeCell ref="F79:G79"/>
    <mergeCell ref="F44:G44"/>
    <mergeCell ref="D54:E54"/>
    <mergeCell ref="D46:E46"/>
    <mergeCell ref="F73:G73"/>
    <mergeCell ref="F65:G65"/>
    <mergeCell ref="F66:G66"/>
    <mergeCell ref="F68:G68"/>
    <mergeCell ref="F71:G71"/>
    <mergeCell ref="F58:G58"/>
    <mergeCell ref="F38:G38"/>
    <mergeCell ref="F55:G55"/>
    <mergeCell ref="D51:E51"/>
    <mergeCell ref="D44:E44"/>
    <mergeCell ref="F41:G41"/>
    <mergeCell ref="D62:E62"/>
    <mergeCell ref="F36:G36"/>
    <mergeCell ref="D61:E61"/>
    <mergeCell ref="D41:E41"/>
    <mergeCell ref="D42:E42"/>
    <mergeCell ref="D55:E55"/>
    <mergeCell ref="D56:E56"/>
    <mergeCell ref="D39:E39"/>
    <mergeCell ref="F56:G56"/>
    <mergeCell ref="F26:G26"/>
    <mergeCell ref="F27:G27"/>
    <mergeCell ref="F30:G30"/>
    <mergeCell ref="F29:G29"/>
    <mergeCell ref="D37:E37"/>
    <mergeCell ref="F10:G10"/>
    <mergeCell ref="F24:G24"/>
    <mergeCell ref="F25:G25"/>
    <mergeCell ref="F22:G22"/>
    <mergeCell ref="F18:G18"/>
    <mergeCell ref="F21:G21"/>
    <mergeCell ref="F17:G17"/>
    <mergeCell ref="F14:G14"/>
    <mergeCell ref="F28:G28"/>
    <mergeCell ref="F33:G33"/>
    <mergeCell ref="F31:G31"/>
    <mergeCell ref="D31:E31"/>
    <mergeCell ref="D10:E10"/>
    <mergeCell ref="D22:E22"/>
    <mergeCell ref="D26:E26"/>
    <mergeCell ref="D16:E16"/>
    <mergeCell ref="D15:E15"/>
    <mergeCell ref="D14:E14"/>
    <mergeCell ref="D36:E36"/>
    <mergeCell ref="D33:E33"/>
    <mergeCell ref="D32:E32"/>
    <mergeCell ref="F75:G75"/>
    <mergeCell ref="F64:G64"/>
    <mergeCell ref="F48:G48"/>
    <mergeCell ref="F62:G62"/>
    <mergeCell ref="F61:G61"/>
    <mergeCell ref="F63:G63"/>
    <mergeCell ref="F60:G60"/>
    <mergeCell ref="F54:G54"/>
    <mergeCell ref="F51:G51"/>
    <mergeCell ref="F52:G52"/>
    <mergeCell ref="D72:E72"/>
    <mergeCell ref="D38:E38"/>
    <mergeCell ref="D66:E66"/>
    <mergeCell ref="D63:E63"/>
    <mergeCell ref="F32:G32"/>
    <mergeCell ref="D70:E70"/>
    <mergeCell ref="D57:E57"/>
    <mergeCell ref="D58:E58"/>
    <mergeCell ref="F39:G39"/>
    <mergeCell ref="F74:G74"/>
    <mergeCell ref="F37:G37"/>
    <mergeCell ref="F70:G70"/>
    <mergeCell ref="H1:H2"/>
    <mergeCell ref="D7:E7"/>
    <mergeCell ref="D18:E18"/>
    <mergeCell ref="D17:E17"/>
    <mergeCell ref="F5:G5"/>
    <mergeCell ref="F6:G6"/>
    <mergeCell ref="F8:G8"/>
    <mergeCell ref="F11:G11"/>
    <mergeCell ref="D13:E13"/>
    <mergeCell ref="F13:G13"/>
    <mergeCell ref="D1:E2"/>
    <mergeCell ref="F1:G2"/>
    <mergeCell ref="D8:E8"/>
    <mergeCell ref="D5:E5"/>
    <mergeCell ref="D6:E6"/>
    <mergeCell ref="D11:E11"/>
    <mergeCell ref="D9:E9"/>
    <mergeCell ref="F9:G9"/>
    <mergeCell ref="B1:B2"/>
    <mergeCell ref="F85:G85"/>
    <mergeCell ref="D86:E86"/>
    <mergeCell ref="F86:G86"/>
    <mergeCell ref="F15:G15"/>
    <mergeCell ref="F16:G16"/>
    <mergeCell ref="D73:E73"/>
    <mergeCell ref="D79:E79"/>
    <mergeCell ref="F23:G23"/>
    <mergeCell ref="D40:E40"/>
    <mergeCell ref="D84:E84"/>
    <mergeCell ref="D27:E27"/>
    <mergeCell ref="D28:E28"/>
    <mergeCell ref="D30:E30"/>
    <mergeCell ref="D29:E29"/>
    <mergeCell ref="D52:E52"/>
    <mergeCell ref="D25:E25"/>
    <mergeCell ref="D19:E19"/>
    <mergeCell ref="D23:E23"/>
    <mergeCell ref="D24:E24"/>
    <mergeCell ref="F19:G19"/>
    <mergeCell ref="C1:C2"/>
    <mergeCell ref="D83:E83"/>
    <mergeCell ref="D75:E75"/>
    <mergeCell ref="D108:E108"/>
    <mergeCell ref="F105:G105"/>
    <mergeCell ref="F108:G108"/>
    <mergeCell ref="F93:G93"/>
    <mergeCell ref="F94:G94"/>
    <mergeCell ref="D94:E94"/>
    <mergeCell ref="F95:G95"/>
    <mergeCell ref="F100:G100"/>
    <mergeCell ref="D95:E95"/>
    <mergeCell ref="D107:E107"/>
    <mergeCell ref="D93:E93"/>
    <mergeCell ref="F99:G99"/>
    <mergeCell ref="D98:E98"/>
    <mergeCell ref="D97:E97"/>
    <mergeCell ref="F97:G97"/>
    <mergeCell ref="D100:E100"/>
    <mergeCell ref="F96:G96"/>
    <mergeCell ref="D106:E106"/>
    <mergeCell ref="F106:G106"/>
    <mergeCell ref="D21:E21"/>
    <mergeCell ref="D60:E60"/>
    <mergeCell ref="D96:E96"/>
    <mergeCell ref="D90:E90"/>
    <mergeCell ref="D85:E85"/>
    <mergeCell ref="D88:E88"/>
    <mergeCell ref="F107:G107"/>
    <mergeCell ref="F83:G83"/>
    <mergeCell ref="F84:G84"/>
    <mergeCell ref="D99:E99"/>
    <mergeCell ref="F90:G90"/>
    <mergeCell ref="D87:E87"/>
    <mergeCell ref="D89:E89"/>
    <mergeCell ref="D92:E92"/>
    <mergeCell ref="F92:G92"/>
    <mergeCell ref="D48:E48"/>
    <mergeCell ref="D74:E74"/>
    <mergeCell ref="D68:E68"/>
    <mergeCell ref="D65:E65"/>
    <mergeCell ref="D64:E64"/>
    <mergeCell ref="D80:E80"/>
    <mergeCell ref="D71:E71"/>
    <mergeCell ref="D67:E67"/>
    <mergeCell ref="D53:E53"/>
  </mergeCells>
  <phoneticPr fontId="9" type="noConversion"/>
  <pageMargins left="0.27559055118110198" right="0.18" top="0.196850393700787" bottom="0.2" header="0.196850393700787" footer="0.196850393700787"/>
  <pageSetup paperSize="9" scale="85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enableFormatConditionsCalculation="0">
    <tabColor indexed="11"/>
  </sheetPr>
  <dimension ref="A1:I150"/>
  <sheetViews>
    <sheetView view="pageBreakPreview" topLeftCell="A19" workbookViewId="0">
      <selection activeCell="F3" sqref="F1:G65536"/>
    </sheetView>
  </sheetViews>
  <sheetFormatPr defaultRowHeight="23.25"/>
  <cols>
    <col min="1" max="1" width="63" style="1" customWidth="1"/>
    <col min="2" max="2" width="10" style="1" customWidth="1"/>
    <col min="3" max="3" width="13" style="1" customWidth="1"/>
    <col min="4" max="7" width="5.42578125" style="1" customWidth="1"/>
    <col min="8" max="8" width="9.7109375" style="1" customWidth="1"/>
    <col min="9" max="16384" width="9.140625" style="1"/>
  </cols>
  <sheetData>
    <row r="1" spans="1:8" s="9" customFormat="1" ht="21.75" customHeight="1">
      <c r="A1" s="248"/>
      <c r="B1" s="427" t="s">
        <v>12</v>
      </c>
      <c r="C1" s="429" t="s">
        <v>13</v>
      </c>
      <c r="D1" s="466" t="s">
        <v>224</v>
      </c>
      <c r="E1" s="467"/>
      <c r="F1" s="435" t="s">
        <v>225</v>
      </c>
      <c r="G1" s="436"/>
      <c r="H1" s="449" t="s">
        <v>0</v>
      </c>
    </row>
    <row r="2" spans="1:8" s="9" customFormat="1" ht="20.25" customHeight="1">
      <c r="A2" s="249"/>
      <c r="B2" s="428"/>
      <c r="C2" s="430"/>
      <c r="D2" s="468"/>
      <c r="E2" s="469"/>
      <c r="F2" s="437"/>
      <c r="G2" s="438"/>
      <c r="H2" s="450"/>
    </row>
    <row r="3" spans="1:8" s="9" customFormat="1" ht="24.95" customHeight="1">
      <c r="A3" s="128" t="s">
        <v>21</v>
      </c>
      <c r="B3" s="129">
        <v>2314930</v>
      </c>
      <c r="C3" s="131"/>
      <c r="D3" s="132"/>
      <c r="E3" s="133"/>
      <c r="F3" s="132"/>
      <c r="G3" s="133"/>
      <c r="H3" s="134"/>
    </row>
    <row r="4" spans="1:8" s="9" customFormat="1" ht="24.95" customHeight="1">
      <c r="A4" s="135" t="s">
        <v>159</v>
      </c>
      <c r="B4" s="136">
        <v>1150600</v>
      </c>
      <c r="C4" s="137"/>
      <c r="D4" s="138"/>
      <c r="E4" s="139"/>
      <c r="F4" s="138"/>
      <c r="G4" s="139"/>
      <c r="H4" s="140"/>
    </row>
    <row r="5" spans="1:8" ht="24.95" customHeight="1">
      <c r="A5" s="141" t="s">
        <v>160</v>
      </c>
      <c r="B5" s="142">
        <v>1150600</v>
      </c>
      <c r="C5" s="143"/>
      <c r="D5" s="451"/>
      <c r="E5" s="452"/>
      <c r="F5" s="451"/>
      <c r="G5" s="452"/>
      <c r="H5" s="144"/>
    </row>
    <row r="6" spans="1:8" ht="24.95" customHeight="1">
      <c r="A6" s="141" t="s">
        <v>161</v>
      </c>
      <c r="B6" s="142">
        <v>654880</v>
      </c>
      <c r="C6" s="145"/>
      <c r="D6" s="451"/>
      <c r="E6" s="452"/>
      <c r="F6" s="451"/>
      <c r="G6" s="452"/>
      <c r="H6" s="144"/>
    </row>
    <row r="7" spans="1:8" ht="24.95" customHeight="1">
      <c r="A7" s="146" t="s">
        <v>52</v>
      </c>
      <c r="B7" s="147"/>
      <c r="C7" s="148"/>
      <c r="D7" s="458"/>
      <c r="E7" s="454"/>
      <c r="F7" s="138"/>
      <c r="G7" s="139"/>
      <c r="H7" s="150"/>
    </row>
    <row r="8" spans="1:8" ht="24.95" customHeight="1">
      <c r="A8" s="151" t="s">
        <v>189</v>
      </c>
      <c r="B8" s="152"/>
      <c r="C8" s="145" t="s">
        <v>162</v>
      </c>
      <c r="D8" s="451">
        <f>ตค52!F8+พย52!F8+ธค52!F8</f>
        <v>930</v>
      </c>
      <c r="E8" s="452"/>
      <c r="F8" s="451">
        <v>241</v>
      </c>
      <c r="G8" s="452"/>
      <c r="H8" s="235"/>
    </row>
    <row r="9" spans="1:8" ht="24.95" customHeight="1">
      <c r="A9" s="153" t="s">
        <v>223</v>
      </c>
      <c r="B9" s="152"/>
      <c r="C9" s="154" t="s">
        <v>125</v>
      </c>
      <c r="D9" s="451">
        <f>ตค52!F9+พย52!F9+ธค52!F9</f>
        <v>689</v>
      </c>
      <c r="E9" s="452"/>
      <c r="F9" s="451">
        <v>173</v>
      </c>
      <c r="G9" s="452"/>
      <c r="H9" s="235"/>
    </row>
    <row r="10" spans="1:8" ht="24.95" customHeight="1">
      <c r="A10" s="155" t="s">
        <v>116</v>
      </c>
      <c r="B10" s="152"/>
      <c r="C10" s="145" t="s">
        <v>125</v>
      </c>
      <c r="D10" s="451">
        <f>ตค52!F10+พย52!F10+ธค52!F10</f>
        <v>590</v>
      </c>
      <c r="E10" s="452"/>
      <c r="F10" s="451">
        <v>173</v>
      </c>
      <c r="G10" s="452"/>
      <c r="H10" s="235"/>
    </row>
    <row r="11" spans="1:8" ht="24.95" customHeight="1">
      <c r="A11" s="153" t="s">
        <v>23</v>
      </c>
      <c r="B11" s="152"/>
      <c r="C11" s="145" t="s">
        <v>125</v>
      </c>
      <c r="D11" s="451">
        <f>ตค52!F11+พย52!F11+ธค52!F11</f>
        <v>421</v>
      </c>
      <c r="E11" s="452"/>
      <c r="F11" s="451">
        <v>120</v>
      </c>
      <c r="G11" s="452"/>
      <c r="H11" s="235"/>
    </row>
    <row r="12" spans="1:8" ht="24.95" customHeight="1">
      <c r="A12" s="156" t="s">
        <v>128</v>
      </c>
      <c r="B12" s="144"/>
      <c r="C12" s="157" t="s">
        <v>124</v>
      </c>
      <c r="D12" s="158">
        <f>ตค52!D12+พย52!F12+ธค52!F12</f>
        <v>3339</v>
      </c>
      <c r="E12" s="159">
        <f>ตค52!E12+พย52!G12+ธค52!G12</f>
        <v>4245</v>
      </c>
      <c r="F12" s="158">
        <v>984</v>
      </c>
      <c r="G12" s="159">
        <v>1246</v>
      </c>
      <c r="H12" s="235"/>
    </row>
    <row r="13" spans="1:8" ht="24.95" customHeight="1">
      <c r="A13" s="143" t="s">
        <v>29</v>
      </c>
      <c r="B13" s="152">
        <v>251900</v>
      </c>
      <c r="C13" s="145" t="s">
        <v>163</v>
      </c>
      <c r="D13" s="451">
        <f>ตค52!F13+พย52!F13+ธค52!F13</f>
        <v>134</v>
      </c>
      <c r="E13" s="452"/>
      <c r="F13" s="451">
        <v>62</v>
      </c>
      <c r="G13" s="452"/>
      <c r="H13" s="235"/>
    </row>
    <row r="14" spans="1:8" ht="24.95" customHeight="1">
      <c r="A14" s="160" t="s">
        <v>51</v>
      </c>
      <c r="B14" s="161"/>
      <c r="C14" s="162"/>
      <c r="D14" s="453"/>
      <c r="E14" s="454"/>
      <c r="F14" s="453"/>
      <c r="G14" s="454"/>
      <c r="H14" s="236"/>
    </row>
    <row r="15" spans="1:8" ht="24.95" customHeight="1">
      <c r="A15" s="143" t="s">
        <v>132</v>
      </c>
      <c r="B15" s="163">
        <v>9400</v>
      </c>
      <c r="C15" s="145" t="s">
        <v>15</v>
      </c>
      <c r="D15" s="451">
        <f>ตค52!F15+พย52!F15+ธค52!F15</f>
        <v>17</v>
      </c>
      <c r="E15" s="452"/>
      <c r="F15" s="451">
        <v>5</v>
      </c>
      <c r="G15" s="452"/>
      <c r="H15" s="235"/>
    </row>
    <row r="16" spans="1:8" ht="24.95" customHeight="1">
      <c r="A16" s="164" t="s">
        <v>133</v>
      </c>
      <c r="B16" s="161"/>
      <c r="C16" s="148"/>
      <c r="D16" s="453"/>
      <c r="E16" s="454"/>
      <c r="F16" s="453"/>
      <c r="G16" s="454"/>
      <c r="H16" s="236"/>
    </row>
    <row r="17" spans="1:8" ht="24.95" customHeight="1">
      <c r="A17" s="164" t="s">
        <v>134</v>
      </c>
      <c r="B17" s="152">
        <v>13500</v>
      </c>
      <c r="C17" s="145" t="s">
        <v>15</v>
      </c>
      <c r="D17" s="451">
        <f>ตค52!F17+พย52!F17+ธค52!F17</f>
        <v>12</v>
      </c>
      <c r="E17" s="452"/>
      <c r="F17" s="451">
        <v>0</v>
      </c>
      <c r="G17" s="452"/>
      <c r="H17" s="235"/>
    </row>
    <row r="18" spans="1:8" ht="24.95" customHeight="1">
      <c r="A18" s="143" t="s">
        <v>135</v>
      </c>
      <c r="B18" s="152">
        <v>4500</v>
      </c>
      <c r="C18" s="165" t="s">
        <v>41</v>
      </c>
      <c r="D18" s="451">
        <f>ตค52!F18+พย52!F18+ธค52!F18</f>
        <v>33</v>
      </c>
      <c r="E18" s="452"/>
      <c r="F18" s="451">
        <v>0</v>
      </c>
      <c r="G18" s="452"/>
      <c r="H18" s="235"/>
    </row>
    <row r="19" spans="1:8" ht="24.95" customHeight="1">
      <c r="A19" s="143" t="s">
        <v>136</v>
      </c>
      <c r="B19" s="152">
        <v>15000</v>
      </c>
      <c r="C19" s="165" t="s">
        <v>15</v>
      </c>
      <c r="D19" s="451">
        <f>ตค52!F19+พย52!F19+ธค52!F19</f>
        <v>29</v>
      </c>
      <c r="E19" s="452"/>
      <c r="F19" s="451">
        <v>26</v>
      </c>
      <c r="G19" s="452"/>
      <c r="H19" s="235"/>
    </row>
    <row r="20" spans="1:8" ht="24.95" customHeight="1">
      <c r="A20" s="143" t="s">
        <v>129</v>
      </c>
      <c r="B20" s="161"/>
      <c r="C20" s="162"/>
      <c r="D20" s="130"/>
      <c r="E20" s="149"/>
      <c r="F20" s="130"/>
      <c r="G20" s="149"/>
      <c r="H20" s="236"/>
    </row>
    <row r="21" spans="1:8" ht="24.95" customHeight="1">
      <c r="A21" s="143" t="s">
        <v>137</v>
      </c>
      <c r="B21" s="152">
        <v>22000</v>
      </c>
      <c r="C21" s="165" t="s">
        <v>42</v>
      </c>
      <c r="D21" s="451">
        <f>ตค52!F21+พย52!F21+ธค52!F21</f>
        <v>112</v>
      </c>
      <c r="E21" s="452"/>
      <c r="F21" s="451">
        <v>112</v>
      </c>
      <c r="G21" s="452"/>
      <c r="H21" s="235"/>
    </row>
    <row r="22" spans="1:8" ht="24.95" customHeight="1">
      <c r="A22" s="143" t="s">
        <v>138</v>
      </c>
      <c r="B22" s="152">
        <v>95280</v>
      </c>
      <c r="C22" s="165" t="s">
        <v>17</v>
      </c>
      <c r="D22" s="451">
        <f>ตค52!F22+พย52!F22+ธค52!F22</f>
        <v>1</v>
      </c>
      <c r="E22" s="452"/>
      <c r="F22" s="451">
        <v>0</v>
      </c>
      <c r="G22" s="452"/>
      <c r="H22" s="235"/>
    </row>
    <row r="23" spans="1:8" ht="24.95" customHeight="1">
      <c r="A23" s="143" t="s">
        <v>139</v>
      </c>
      <c r="B23" s="152">
        <v>140400</v>
      </c>
      <c r="C23" s="154" t="s">
        <v>14</v>
      </c>
      <c r="D23" s="453"/>
      <c r="E23" s="454"/>
      <c r="F23" s="453"/>
      <c r="G23" s="454"/>
      <c r="H23" s="236"/>
    </row>
    <row r="24" spans="1:8" ht="24.95" customHeight="1">
      <c r="A24" s="143" t="s">
        <v>2</v>
      </c>
      <c r="B24" s="152"/>
      <c r="C24" s="145" t="s">
        <v>14</v>
      </c>
      <c r="D24" s="451">
        <f>ตค52!F24+พย52!F24+ธค52!F24</f>
        <v>395</v>
      </c>
      <c r="E24" s="452"/>
      <c r="F24" s="451">
        <v>106</v>
      </c>
      <c r="G24" s="452"/>
      <c r="H24" s="235"/>
    </row>
    <row r="25" spans="1:8" ht="24.95" customHeight="1">
      <c r="A25" s="164" t="s">
        <v>3</v>
      </c>
      <c r="B25" s="152"/>
      <c r="C25" s="145"/>
      <c r="D25" s="451">
        <f>ตค52!F25+พย52!F25+ธค52!F25</f>
        <v>89</v>
      </c>
      <c r="E25" s="452"/>
      <c r="F25" s="451">
        <f>F26+F27</f>
        <v>57</v>
      </c>
      <c r="G25" s="452"/>
      <c r="H25" s="235"/>
    </row>
    <row r="26" spans="1:8" ht="24.95" customHeight="1">
      <c r="A26" s="143" t="s">
        <v>4</v>
      </c>
      <c r="B26" s="152"/>
      <c r="C26" s="145"/>
      <c r="D26" s="451">
        <f>ตค52!F26+พย52!F26+ธค52!F26</f>
        <v>87</v>
      </c>
      <c r="E26" s="452"/>
      <c r="F26" s="451">
        <v>56</v>
      </c>
      <c r="G26" s="452"/>
      <c r="H26" s="235"/>
    </row>
    <row r="27" spans="1:8" ht="24.95" customHeight="1">
      <c r="A27" s="143" t="s">
        <v>5</v>
      </c>
      <c r="B27" s="152"/>
      <c r="C27" s="145"/>
      <c r="D27" s="451">
        <f>ตค52!F27+พย52!F27+ธค52!F27</f>
        <v>2</v>
      </c>
      <c r="E27" s="452"/>
      <c r="F27" s="451">
        <v>1</v>
      </c>
      <c r="G27" s="452"/>
      <c r="H27" s="235"/>
    </row>
    <row r="28" spans="1:8" ht="24.95" customHeight="1">
      <c r="A28" s="143" t="s">
        <v>6</v>
      </c>
      <c r="B28" s="152"/>
      <c r="C28" s="145"/>
      <c r="D28" s="451">
        <f>ตค52!F28+พย52!F28+ธค52!F28</f>
        <v>4</v>
      </c>
      <c r="E28" s="452"/>
      <c r="F28" s="451">
        <f>F29+F30</f>
        <v>1</v>
      </c>
      <c r="G28" s="452"/>
      <c r="H28" s="235"/>
    </row>
    <row r="29" spans="1:8" ht="24.95" customHeight="1">
      <c r="A29" s="143" t="s">
        <v>7</v>
      </c>
      <c r="B29" s="152"/>
      <c r="C29" s="145"/>
      <c r="D29" s="451">
        <f>ตค52!F29+พย52!F29+ธค52!F29</f>
        <v>1</v>
      </c>
      <c r="E29" s="452"/>
      <c r="F29" s="451">
        <v>0</v>
      </c>
      <c r="G29" s="452"/>
      <c r="H29" s="235"/>
    </row>
    <row r="30" spans="1:8" ht="24.95" customHeight="1">
      <c r="A30" s="143" t="s">
        <v>8</v>
      </c>
      <c r="B30" s="166"/>
      <c r="C30" s="167"/>
      <c r="D30" s="451">
        <f>ตค52!F30+พย52!F30+ธค52!F30</f>
        <v>3</v>
      </c>
      <c r="E30" s="452"/>
      <c r="F30" s="451">
        <v>1</v>
      </c>
      <c r="G30" s="463"/>
      <c r="H30" s="235"/>
    </row>
    <row r="31" spans="1:8" ht="24.95" customHeight="1">
      <c r="A31" s="169" t="s">
        <v>9</v>
      </c>
      <c r="B31" s="170"/>
      <c r="C31" s="170"/>
      <c r="D31" s="451">
        <f>ตค52!F31+พย52!F31+ธค52!F31</f>
        <v>186</v>
      </c>
      <c r="E31" s="452"/>
      <c r="F31" s="451">
        <v>38</v>
      </c>
      <c r="G31" s="463"/>
      <c r="H31" s="235"/>
    </row>
    <row r="32" spans="1:8" ht="24.95" customHeight="1">
      <c r="A32" s="143" t="s">
        <v>55</v>
      </c>
      <c r="B32" s="152">
        <v>94900</v>
      </c>
      <c r="C32" s="171" t="s">
        <v>164</v>
      </c>
      <c r="D32" s="451">
        <f>ตค52!F32+พย52!F32+ธค52!F32</f>
        <v>595</v>
      </c>
      <c r="E32" s="452"/>
      <c r="F32" s="451">
        <v>138</v>
      </c>
      <c r="G32" s="452"/>
      <c r="H32" s="235"/>
    </row>
    <row r="33" spans="1:8" ht="24.95" customHeight="1">
      <c r="A33" s="143" t="s">
        <v>56</v>
      </c>
      <c r="B33" s="161"/>
      <c r="C33" s="172"/>
      <c r="D33" s="453"/>
      <c r="E33" s="454"/>
      <c r="F33" s="453"/>
      <c r="G33" s="454"/>
      <c r="H33" s="236"/>
    </row>
    <row r="34" spans="1:8" ht="24.95" customHeight="1">
      <c r="A34" s="173" t="s">
        <v>141</v>
      </c>
      <c r="B34" s="161"/>
      <c r="C34" s="172"/>
      <c r="D34" s="130"/>
      <c r="E34" s="149"/>
      <c r="F34" s="130"/>
      <c r="G34" s="149"/>
      <c r="H34" s="236"/>
    </row>
    <row r="35" spans="1:8" ht="35.25" customHeight="1">
      <c r="A35" s="219"/>
      <c r="B35" s="220"/>
      <c r="C35" s="221"/>
      <c r="D35" s="222"/>
      <c r="E35" s="223"/>
      <c r="F35" s="222"/>
      <c r="G35" s="223"/>
      <c r="H35" s="237"/>
    </row>
    <row r="36" spans="1:8" ht="24.95" customHeight="1">
      <c r="A36" s="215" t="s">
        <v>140</v>
      </c>
      <c r="B36" s="216">
        <v>495720</v>
      </c>
      <c r="C36" s="217"/>
      <c r="D36" s="464"/>
      <c r="E36" s="465"/>
      <c r="F36" s="464"/>
      <c r="G36" s="465"/>
      <c r="H36" s="238"/>
    </row>
    <row r="37" spans="1:8" ht="24.95" customHeight="1">
      <c r="A37" s="137" t="s">
        <v>52</v>
      </c>
      <c r="B37" s="161"/>
      <c r="C37" s="148"/>
      <c r="D37" s="453"/>
      <c r="E37" s="454"/>
      <c r="F37" s="453"/>
      <c r="G37" s="454"/>
      <c r="H37" s="236"/>
    </row>
    <row r="38" spans="1:8" ht="24.95" customHeight="1">
      <c r="A38" s="212" t="s">
        <v>173</v>
      </c>
      <c r="B38" s="174"/>
      <c r="C38" s="183" t="s">
        <v>70</v>
      </c>
      <c r="D38" s="451">
        <f>ตค52!F38+พย52!F38+ธค52!F38</f>
        <v>1065</v>
      </c>
      <c r="E38" s="452"/>
      <c r="F38" s="459">
        <v>452</v>
      </c>
      <c r="G38" s="460"/>
      <c r="H38" s="239"/>
    </row>
    <row r="39" spans="1:8" ht="24.95" customHeight="1">
      <c r="A39" s="178" t="s">
        <v>174</v>
      </c>
      <c r="B39" s="179">
        <v>168720</v>
      </c>
      <c r="C39" s="180" t="s">
        <v>70</v>
      </c>
      <c r="D39" s="451">
        <f>ตค52!F39+พย52!F39+ธค52!F39</f>
        <v>1626</v>
      </c>
      <c r="E39" s="452"/>
      <c r="F39" s="451">
        <v>730</v>
      </c>
      <c r="G39" s="452"/>
      <c r="H39" s="235"/>
    </row>
    <row r="40" spans="1:8" ht="24.95" customHeight="1">
      <c r="A40" s="178" t="s">
        <v>175</v>
      </c>
      <c r="B40" s="179">
        <v>40500</v>
      </c>
      <c r="C40" s="180" t="s">
        <v>162</v>
      </c>
      <c r="D40" s="451">
        <f>ตค52!F40+พย52!F40+ธค52!F40</f>
        <v>220</v>
      </c>
      <c r="E40" s="452"/>
      <c r="F40" s="451">
        <v>220</v>
      </c>
      <c r="G40" s="452"/>
      <c r="H40" s="235"/>
    </row>
    <row r="41" spans="1:8" ht="24.95" customHeight="1">
      <c r="A41" s="178" t="s">
        <v>176</v>
      </c>
      <c r="B41" s="181"/>
      <c r="C41" s="182"/>
      <c r="D41" s="453"/>
      <c r="E41" s="454"/>
      <c r="F41" s="453"/>
      <c r="G41" s="454"/>
      <c r="H41" s="236"/>
    </row>
    <row r="42" spans="1:8" ht="24.95" customHeight="1">
      <c r="A42" s="178" t="s">
        <v>177</v>
      </c>
      <c r="B42" s="179">
        <v>30400</v>
      </c>
      <c r="C42" s="180" t="s">
        <v>219</v>
      </c>
      <c r="D42" s="451">
        <f>ตค52!F42+พย52!F42+ธค52!F42</f>
        <v>0</v>
      </c>
      <c r="E42" s="452"/>
      <c r="F42" s="451">
        <v>0</v>
      </c>
      <c r="G42" s="452"/>
      <c r="H42" s="235"/>
    </row>
    <row r="43" spans="1:8" ht="24.95" customHeight="1">
      <c r="A43" s="178" t="s">
        <v>178</v>
      </c>
      <c r="B43" s="181"/>
      <c r="C43" s="182"/>
      <c r="D43" s="130"/>
      <c r="E43" s="149"/>
      <c r="F43" s="130"/>
      <c r="G43" s="149"/>
      <c r="H43" s="236"/>
    </row>
    <row r="44" spans="1:8" ht="24.95" customHeight="1">
      <c r="A44" s="143" t="s">
        <v>179</v>
      </c>
      <c r="B44" s="152">
        <v>5000</v>
      </c>
      <c r="C44" s="145" t="s">
        <v>47</v>
      </c>
      <c r="D44" s="451">
        <f>ตค52!F44+พย52!F44+ธค52!F44</f>
        <v>1</v>
      </c>
      <c r="E44" s="452"/>
      <c r="F44" s="451">
        <v>0</v>
      </c>
      <c r="G44" s="452"/>
      <c r="H44" s="235"/>
    </row>
    <row r="45" spans="1:8" ht="24.95" customHeight="1">
      <c r="A45" s="143" t="s">
        <v>180</v>
      </c>
      <c r="B45" s="161"/>
      <c r="C45" s="148"/>
      <c r="D45" s="130"/>
      <c r="E45" s="149"/>
      <c r="F45" s="130"/>
      <c r="G45" s="149"/>
      <c r="H45" s="236"/>
    </row>
    <row r="46" spans="1:8" ht="24.95" customHeight="1">
      <c r="A46" s="143" t="s">
        <v>181</v>
      </c>
      <c r="B46" s="174">
        <v>11200</v>
      </c>
      <c r="C46" s="183" t="s">
        <v>165</v>
      </c>
      <c r="D46" s="451">
        <f>ตค52!F46+พย52!F46+ธค52!F46</f>
        <v>0</v>
      </c>
      <c r="E46" s="452"/>
      <c r="F46" s="451">
        <v>0</v>
      </c>
      <c r="G46" s="452"/>
      <c r="H46" s="239"/>
    </row>
    <row r="47" spans="1:8" ht="24.95" customHeight="1">
      <c r="A47" s="143" t="s">
        <v>182</v>
      </c>
      <c r="B47" s="174"/>
      <c r="C47" s="183"/>
      <c r="D47" s="175"/>
      <c r="E47" s="176"/>
      <c r="F47" s="175"/>
      <c r="G47" s="176"/>
      <c r="H47" s="239"/>
    </row>
    <row r="48" spans="1:8" ht="24.95" customHeight="1">
      <c r="A48" s="143" t="s">
        <v>183</v>
      </c>
      <c r="B48" s="163">
        <v>17600</v>
      </c>
      <c r="C48" s="145" t="s">
        <v>166</v>
      </c>
      <c r="D48" s="451">
        <f>ตค52!F48+พย52!F48+ธค52!F48</f>
        <v>185</v>
      </c>
      <c r="E48" s="452"/>
      <c r="F48" s="451">
        <v>0</v>
      </c>
      <c r="G48" s="452"/>
      <c r="H48" s="239"/>
    </row>
    <row r="49" spans="1:8" ht="24.95" customHeight="1">
      <c r="A49" s="143" t="s">
        <v>184</v>
      </c>
      <c r="B49" s="152">
        <v>34600</v>
      </c>
      <c r="C49" s="145" t="s">
        <v>167</v>
      </c>
      <c r="D49" s="158">
        <f>ตค52!D49+พย52!F49+ธค52!F49</f>
        <v>0</v>
      </c>
      <c r="E49" s="159">
        <f>ตค52!E49+พย52!G49+ธค52!G49</f>
        <v>0</v>
      </c>
      <c r="F49" s="158">
        <v>0</v>
      </c>
      <c r="G49" s="159">
        <v>0</v>
      </c>
      <c r="H49" s="239"/>
    </row>
    <row r="50" spans="1:8" ht="24.95" customHeight="1">
      <c r="A50" s="143" t="s">
        <v>185</v>
      </c>
      <c r="B50" s="152">
        <v>78600</v>
      </c>
      <c r="C50" s="165" t="s">
        <v>169</v>
      </c>
      <c r="D50" s="158">
        <f>ตค52!D50+พย52!F50+ธค52!F50</f>
        <v>0</v>
      </c>
      <c r="E50" s="159">
        <f>ตค52!E50+พย52!G50+ธค52!G50</f>
        <v>0</v>
      </c>
      <c r="F50" s="158">
        <v>0</v>
      </c>
      <c r="G50" s="159">
        <v>0</v>
      </c>
      <c r="H50" s="239"/>
    </row>
    <row r="51" spans="1:8" ht="24.95" customHeight="1">
      <c r="A51" s="143" t="s">
        <v>186</v>
      </c>
      <c r="B51" s="174"/>
      <c r="C51" s="183" t="s">
        <v>42</v>
      </c>
      <c r="D51" s="451">
        <f>ตค52!F51+พย52!F51+ธค52!F51</f>
        <v>30</v>
      </c>
      <c r="E51" s="452"/>
      <c r="F51" s="459">
        <v>10</v>
      </c>
      <c r="G51" s="460"/>
      <c r="H51" s="239"/>
    </row>
    <row r="52" spans="1:8" ht="24.95" customHeight="1">
      <c r="A52" s="143" t="s">
        <v>187</v>
      </c>
      <c r="B52" s="152">
        <v>148400</v>
      </c>
      <c r="C52" s="145" t="s">
        <v>17</v>
      </c>
      <c r="D52" s="451">
        <f>ตค52!F52+พย52!F52+ธค52!F52</f>
        <v>1</v>
      </c>
      <c r="E52" s="452"/>
      <c r="F52" s="459">
        <v>0</v>
      </c>
      <c r="G52" s="460"/>
      <c r="H52" s="235"/>
    </row>
    <row r="53" spans="1:8" ht="24.95" customHeight="1">
      <c r="A53" s="143" t="s">
        <v>188</v>
      </c>
      <c r="B53" s="161"/>
      <c r="C53" s="162"/>
      <c r="D53" s="453"/>
      <c r="E53" s="454"/>
      <c r="F53" s="453"/>
      <c r="G53" s="454"/>
      <c r="H53" s="236"/>
    </row>
    <row r="54" spans="1:8" ht="24.95" customHeight="1">
      <c r="A54" s="141" t="s">
        <v>142</v>
      </c>
      <c r="B54" s="142"/>
      <c r="C54" s="145"/>
      <c r="D54" s="451"/>
      <c r="E54" s="452"/>
      <c r="F54" s="451"/>
      <c r="G54" s="452"/>
      <c r="H54" s="235"/>
    </row>
    <row r="55" spans="1:8" ht="24.95" customHeight="1">
      <c r="A55" s="184" t="s">
        <v>52</v>
      </c>
      <c r="B55" s="185"/>
      <c r="C55" s="186"/>
      <c r="D55" s="453"/>
      <c r="E55" s="454"/>
      <c r="F55" s="453"/>
      <c r="G55" s="454"/>
      <c r="H55" s="236"/>
    </row>
    <row r="56" spans="1:8" ht="24.95" customHeight="1">
      <c r="A56" s="143" t="s">
        <v>190</v>
      </c>
      <c r="B56" s="136"/>
      <c r="C56" s="148"/>
      <c r="D56" s="453"/>
      <c r="E56" s="454"/>
      <c r="F56" s="453"/>
      <c r="G56" s="454"/>
      <c r="H56" s="236"/>
    </row>
    <row r="57" spans="1:8" ht="24.95" customHeight="1">
      <c r="A57" s="143" t="s">
        <v>191</v>
      </c>
      <c r="B57" s="174"/>
      <c r="C57" s="183" t="s">
        <v>42</v>
      </c>
      <c r="D57" s="451">
        <f>ตค52!F57+พย52!F57+ธค52!F57</f>
        <v>0</v>
      </c>
      <c r="E57" s="452"/>
      <c r="F57" s="459">
        <v>0</v>
      </c>
      <c r="G57" s="460"/>
      <c r="H57" s="239"/>
    </row>
    <row r="58" spans="1:8" ht="24.95" customHeight="1">
      <c r="A58" s="187" t="s">
        <v>192</v>
      </c>
      <c r="B58" s="188"/>
      <c r="C58" s="214"/>
      <c r="D58" s="453"/>
      <c r="E58" s="454"/>
      <c r="F58" s="453"/>
      <c r="G58" s="454"/>
      <c r="H58" s="236"/>
    </row>
    <row r="59" spans="1:8" s="9" customFormat="1" ht="24.95" customHeight="1">
      <c r="A59" s="135" t="s">
        <v>22</v>
      </c>
      <c r="B59" s="136">
        <v>1164330</v>
      </c>
      <c r="C59" s="137"/>
      <c r="D59" s="138"/>
      <c r="E59" s="139"/>
      <c r="F59" s="138"/>
      <c r="G59" s="139"/>
      <c r="H59" s="240"/>
    </row>
    <row r="60" spans="1:8" ht="24.95" customHeight="1">
      <c r="A60" s="141" t="s">
        <v>143</v>
      </c>
      <c r="B60" s="142">
        <v>871430</v>
      </c>
      <c r="C60" s="143"/>
      <c r="D60" s="451"/>
      <c r="E60" s="452"/>
      <c r="F60" s="451"/>
      <c r="G60" s="452"/>
      <c r="H60" s="235"/>
    </row>
    <row r="61" spans="1:8" ht="24.95" customHeight="1">
      <c r="A61" s="141" t="s">
        <v>144</v>
      </c>
      <c r="B61" s="142">
        <v>149980</v>
      </c>
      <c r="C61" s="145"/>
      <c r="D61" s="451"/>
      <c r="E61" s="452"/>
      <c r="F61" s="451"/>
      <c r="G61" s="452"/>
      <c r="H61" s="235"/>
    </row>
    <row r="62" spans="1:8" ht="24.95" customHeight="1">
      <c r="A62" s="143" t="s">
        <v>145</v>
      </c>
      <c r="B62" s="152"/>
      <c r="C62" s="145"/>
      <c r="D62" s="451"/>
      <c r="E62" s="452"/>
      <c r="F62" s="451"/>
      <c r="G62" s="452"/>
      <c r="H62" s="235"/>
    </row>
    <row r="63" spans="1:8" ht="24.95" customHeight="1">
      <c r="A63" s="184" t="s">
        <v>52</v>
      </c>
      <c r="B63" s="185"/>
      <c r="C63" s="186"/>
      <c r="D63" s="453"/>
      <c r="E63" s="454"/>
      <c r="F63" s="453"/>
      <c r="G63" s="454"/>
      <c r="H63" s="236"/>
    </row>
    <row r="64" spans="1:8" ht="24.95" customHeight="1">
      <c r="A64" s="143" t="s">
        <v>193</v>
      </c>
      <c r="B64" s="152">
        <v>7700</v>
      </c>
      <c r="C64" s="145" t="s">
        <v>168</v>
      </c>
      <c r="D64" s="451">
        <f>ตค52!F64+พย52!F64+ธค52!F64</f>
        <v>12</v>
      </c>
      <c r="E64" s="452"/>
      <c r="F64" s="451">
        <v>12</v>
      </c>
      <c r="G64" s="452"/>
      <c r="H64" s="235"/>
    </row>
    <row r="65" spans="1:9" ht="24.95" customHeight="1">
      <c r="A65" s="143" t="s">
        <v>194</v>
      </c>
      <c r="B65" s="152">
        <v>95280</v>
      </c>
      <c r="C65" s="145" t="s">
        <v>17</v>
      </c>
      <c r="D65" s="451">
        <f>ตค52!F65+พย52!F65+ธค52!F65</f>
        <v>1</v>
      </c>
      <c r="E65" s="452"/>
      <c r="F65" s="451">
        <v>0</v>
      </c>
      <c r="G65" s="452"/>
      <c r="H65" s="235"/>
    </row>
    <row r="66" spans="1:9" ht="24.95" customHeight="1">
      <c r="A66" s="143" t="s">
        <v>220</v>
      </c>
      <c r="B66" s="188"/>
      <c r="C66" s="189"/>
      <c r="D66" s="453"/>
      <c r="E66" s="454"/>
      <c r="F66" s="453"/>
      <c r="G66" s="454"/>
      <c r="H66" s="236"/>
    </row>
    <row r="67" spans="1:9" ht="24.95" customHeight="1">
      <c r="A67" s="143" t="s">
        <v>195</v>
      </c>
      <c r="B67" s="190">
        <v>47000</v>
      </c>
      <c r="C67" s="191" t="s">
        <v>169</v>
      </c>
      <c r="D67" s="451">
        <f>ตค52!F67+พย52!F67+ธค52!F67</f>
        <v>0</v>
      </c>
      <c r="E67" s="452"/>
      <c r="F67" s="451">
        <v>0</v>
      </c>
      <c r="G67" s="452"/>
      <c r="H67" s="235"/>
    </row>
    <row r="68" spans="1:9" ht="24.95" customHeight="1">
      <c r="A68" s="192" t="s">
        <v>146</v>
      </c>
      <c r="B68" s="193"/>
      <c r="C68" s="165"/>
      <c r="D68" s="451"/>
      <c r="E68" s="452"/>
      <c r="F68" s="451"/>
      <c r="G68" s="452"/>
      <c r="H68" s="235"/>
    </row>
    <row r="69" spans="1:9" ht="24.95" customHeight="1">
      <c r="A69" s="194" t="s">
        <v>52</v>
      </c>
      <c r="B69" s="195"/>
      <c r="C69" s="196"/>
      <c r="D69" s="130"/>
      <c r="E69" s="149"/>
      <c r="F69" s="453"/>
      <c r="G69" s="454"/>
      <c r="H69" s="236"/>
    </row>
    <row r="70" spans="1:9" ht="24.95" customHeight="1">
      <c r="A70" s="169" t="s">
        <v>196</v>
      </c>
      <c r="B70" s="161"/>
      <c r="C70" s="213"/>
      <c r="D70" s="453"/>
      <c r="E70" s="454"/>
      <c r="F70" s="453"/>
      <c r="G70" s="454"/>
      <c r="H70" s="241"/>
    </row>
    <row r="71" spans="1:9" ht="24.95" customHeight="1">
      <c r="A71" s="169" t="s">
        <v>197</v>
      </c>
      <c r="B71" s="161"/>
      <c r="C71" s="213"/>
      <c r="D71" s="453"/>
      <c r="E71" s="454"/>
      <c r="F71" s="453"/>
      <c r="G71" s="454"/>
      <c r="H71" s="241"/>
    </row>
    <row r="72" spans="1:9" ht="24.95" customHeight="1">
      <c r="A72" s="229" t="s">
        <v>198</v>
      </c>
      <c r="B72" s="230"/>
      <c r="C72" s="231" t="s">
        <v>125</v>
      </c>
      <c r="D72" s="461">
        <f>ตค52!F72+พย52!F72+ธค52!F72</f>
        <v>8</v>
      </c>
      <c r="E72" s="462"/>
      <c r="F72" s="461">
        <v>5</v>
      </c>
      <c r="G72" s="462"/>
      <c r="H72" s="242"/>
    </row>
    <row r="73" spans="1:9" ht="24.95" customHeight="1">
      <c r="A73" s="225" t="s">
        <v>199</v>
      </c>
      <c r="B73" s="226"/>
      <c r="C73" s="227"/>
      <c r="D73" s="456"/>
      <c r="E73" s="457"/>
      <c r="F73" s="456"/>
      <c r="G73" s="457"/>
      <c r="H73" s="243"/>
    </row>
    <row r="74" spans="1:9" ht="24.95" customHeight="1">
      <c r="A74" s="169" t="s">
        <v>202</v>
      </c>
      <c r="B74" s="188"/>
      <c r="C74" s="196"/>
      <c r="D74" s="453"/>
      <c r="E74" s="454"/>
      <c r="F74" s="453"/>
      <c r="G74" s="454"/>
      <c r="H74" s="236"/>
    </row>
    <row r="75" spans="1:9" ht="24.95" customHeight="1">
      <c r="A75" s="169" t="s">
        <v>200</v>
      </c>
      <c r="B75" s="161"/>
      <c r="C75" s="213"/>
      <c r="D75" s="453"/>
      <c r="E75" s="454"/>
      <c r="F75" s="453"/>
      <c r="G75" s="454"/>
      <c r="H75" s="236"/>
    </row>
    <row r="76" spans="1:9" ht="24.95" customHeight="1">
      <c r="A76" s="169" t="s">
        <v>203</v>
      </c>
      <c r="B76" s="161"/>
      <c r="C76" s="213"/>
      <c r="D76" s="130"/>
      <c r="E76" s="149"/>
      <c r="F76" s="130"/>
      <c r="G76" s="149"/>
      <c r="H76" s="236"/>
    </row>
    <row r="77" spans="1:9" ht="24.95" customHeight="1">
      <c r="A77" s="169" t="s">
        <v>201</v>
      </c>
      <c r="B77" s="161"/>
      <c r="C77" s="213"/>
      <c r="D77" s="130"/>
      <c r="E77" s="149"/>
      <c r="F77" s="130"/>
      <c r="G77" s="149"/>
      <c r="H77" s="236"/>
    </row>
    <row r="78" spans="1:9" ht="24.95" customHeight="1">
      <c r="A78" s="169" t="s">
        <v>204</v>
      </c>
      <c r="B78" s="161"/>
      <c r="C78" s="213"/>
      <c r="D78" s="130"/>
      <c r="E78" s="149"/>
      <c r="F78" s="130"/>
      <c r="G78" s="149"/>
      <c r="H78" s="236"/>
    </row>
    <row r="79" spans="1:9" ht="24.95" customHeight="1">
      <c r="A79" s="169" t="s">
        <v>205</v>
      </c>
      <c r="B79" s="161"/>
      <c r="C79" s="213"/>
      <c r="D79" s="453"/>
      <c r="E79" s="454"/>
      <c r="F79" s="453"/>
      <c r="G79" s="454"/>
      <c r="H79" s="236"/>
    </row>
    <row r="80" spans="1:9" ht="24.95" customHeight="1">
      <c r="A80" s="141" t="s">
        <v>147</v>
      </c>
      <c r="B80" s="163">
        <v>721450</v>
      </c>
      <c r="C80" s="165"/>
      <c r="D80" s="451"/>
      <c r="E80" s="452"/>
      <c r="F80" s="451"/>
      <c r="G80" s="452"/>
      <c r="H80" s="244"/>
      <c r="I80" s="28"/>
    </row>
    <row r="81" spans="1:9" ht="24.95" customHeight="1">
      <c r="A81" s="169" t="s">
        <v>148</v>
      </c>
      <c r="B81" s="163"/>
      <c r="C81" s="165"/>
      <c r="D81" s="451"/>
      <c r="E81" s="452"/>
      <c r="F81" s="451"/>
      <c r="G81" s="452"/>
      <c r="H81" s="244"/>
      <c r="I81" s="28"/>
    </row>
    <row r="82" spans="1:9" ht="24.95" customHeight="1">
      <c r="A82" s="199" t="s">
        <v>52</v>
      </c>
      <c r="B82" s="161">
        <v>682500</v>
      </c>
      <c r="C82" s="137"/>
      <c r="D82" s="130"/>
      <c r="E82" s="149"/>
      <c r="F82" s="130"/>
      <c r="G82" s="149"/>
      <c r="H82" s="236"/>
    </row>
    <row r="83" spans="1:9" s="11" customFormat="1" ht="24.95" customHeight="1">
      <c r="A83" s="156" t="s">
        <v>206</v>
      </c>
      <c r="B83" s="152">
        <v>5200</v>
      </c>
      <c r="C83" s="145" t="s">
        <v>170</v>
      </c>
      <c r="D83" s="451">
        <f>ตค52!F83+พย52!F83+ธค52!F83</f>
        <v>1080</v>
      </c>
      <c r="E83" s="452"/>
      <c r="F83" s="451">
        <v>572</v>
      </c>
      <c r="G83" s="452"/>
      <c r="H83" s="245"/>
    </row>
    <row r="84" spans="1:9" s="11" customFormat="1" ht="24.95" customHeight="1">
      <c r="A84" s="143" t="s">
        <v>207</v>
      </c>
      <c r="B84" s="136"/>
      <c r="C84" s="200"/>
      <c r="D84" s="453"/>
      <c r="E84" s="454"/>
      <c r="F84" s="453"/>
      <c r="G84" s="454"/>
      <c r="H84" s="241"/>
    </row>
    <row r="85" spans="1:9" s="11" customFormat="1" ht="24.95" customHeight="1">
      <c r="A85" s="143" t="s">
        <v>208</v>
      </c>
      <c r="B85" s="152">
        <v>8250</v>
      </c>
      <c r="C85" s="145" t="s">
        <v>42</v>
      </c>
      <c r="D85" s="451">
        <f>ตค52!F85+พย52!F85+ธค52!F85</f>
        <v>32</v>
      </c>
      <c r="E85" s="452"/>
      <c r="F85" s="451">
        <v>16</v>
      </c>
      <c r="G85" s="452"/>
      <c r="H85" s="245"/>
    </row>
    <row r="86" spans="1:9" ht="24.95" customHeight="1">
      <c r="A86" s="143" t="s">
        <v>209</v>
      </c>
      <c r="B86" s="152">
        <v>25500</v>
      </c>
      <c r="C86" s="145" t="s">
        <v>171</v>
      </c>
      <c r="D86" s="451">
        <f>ตค52!F86+พย52!F86+ธค52!F86</f>
        <v>218</v>
      </c>
      <c r="E86" s="452"/>
      <c r="F86" s="451">
        <v>168</v>
      </c>
      <c r="G86" s="452"/>
      <c r="H86" s="235"/>
    </row>
    <row r="87" spans="1:9" ht="24.95" customHeight="1">
      <c r="A87" s="143" t="s">
        <v>210</v>
      </c>
      <c r="B87" s="136"/>
      <c r="C87" s="148"/>
      <c r="D87" s="453"/>
      <c r="E87" s="454"/>
      <c r="F87" s="453"/>
      <c r="G87" s="454"/>
      <c r="H87" s="236"/>
    </row>
    <row r="88" spans="1:9" ht="24.95" customHeight="1">
      <c r="A88" s="143" t="s">
        <v>211</v>
      </c>
      <c r="B88" s="136"/>
      <c r="C88" s="148"/>
      <c r="D88" s="453"/>
      <c r="E88" s="454"/>
      <c r="F88" s="453"/>
      <c r="G88" s="454"/>
      <c r="H88" s="236"/>
    </row>
    <row r="89" spans="1:9" ht="24.95" customHeight="1">
      <c r="A89" s="141" t="s">
        <v>149</v>
      </c>
      <c r="B89" s="142">
        <v>292900</v>
      </c>
      <c r="C89" s="143"/>
      <c r="D89" s="451"/>
      <c r="E89" s="452"/>
      <c r="F89" s="451"/>
      <c r="G89" s="452"/>
      <c r="H89" s="235"/>
    </row>
    <row r="90" spans="1:9" ht="24.95" customHeight="1">
      <c r="A90" s="141" t="s">
        <v>150</v>
      </c>
      <c r="B90" s="142">
        <v>261900</v>
      </c>
      <c r="C90" s="145"/>
      <c r="D90" s="451"/>
      <c r="E90" s="452"/>
      <c r="F90" s="451"/>
      <c r="G90" s="452"/>
      <c r="H90" s="235"/>
    </row>
    <row r="91" spans="1:9" ht="24.95" customHeight="1">
      <c r="A91" s="199" t="s">
        <v>52</v>
      </c>
      <c r="B91" s="202">
        <v>252300</v>
      </c>
      <c r="C91" s="148"/>
      <c r="D91" s="130"/>
      <c r="E91" s="149"/>
      <c r="F91" s="130"/>
      <c r="G91" s="149"/>
      <c r="H91" s="236"/>
    </row>
    <row r="92" spans="1:9" ht="20.100000000000001" customHeight="1">
      <c r="A92" s="156" t="s">
        <v>212</v>
      </c>
      <c r="B92" s="156"/>
      <c r="C92" s="233" t="s">
        <v>213</v>
      </c>
      <c r="D92" s="451">
        <f>ตค52!F92+พย52!F92+ธค52!F92</f>
        <v>2710</v>
      </c>
      <c r="E92" s="452"/>
      <c r="F92" s="451">
        <v>912</v>
      </c>
      <c r="G92" s="452"/>
      <c r="H92" s="235"/>
    </row>
    <row r="93" spans="1:9" s="11" customFormat="1" ht="20.100000000000001" customHeight="1">
      <c r="A93" s="156" t="s">
        <v>151</v>
      </c>
      <c r="B93" s="142"/>
      <c r="C93" s="233" t="s">
        <v>172</v>
      </c>
      <c r="D93" s="451">
        <f>ตค52!F93+พย52!F93+ธค52!F93</f>
        <v>1588</v>
      </c>
      <c r="E93" s="452"/>
      <c r="F93" s="451">
        <v>562</v>
      </c>
      <c r="G93" s="452"/>
      <c r="H93" s="245"/>
    </row>
    <row r="94" spans="1:9" s="11" customFormat="1" ht="20.100000000000001" customHeight="1">
      <c r="A94" s="143" t="s">
        <v>152</v>
      </c>
      <c r="B94" s="142"/>
      <c r="C94" s="203"/>
      <c r="D94" s="451">
        <f>ตค52!F94+พย52!F94+ธค52!F94</f>
        <v>567</v>
      </c>
      <c r="E94" s="452"/>
      <c r="F94" s="451">
        <v>201</v>
      </c>
      <c r="G94" s="452"/>
      <c r="H94" s="245"/>
    </row>
    <row r="95" spans="1:9" s="11" customFormat="1" ht="20.100000000000001" customHeight="1">
      <c r="A95" s="143" t="s">
        <v>153</v>
      </c>
      <c r="B95" s="142"/>
      <c r="C95" s="145"/>
      <c r="D95" s="451">
        <f>ตค52!F95+พย52!F95+ธค52!F95</f>
        <v>1026</v>
      </c>
      <c r="E95" s="452"/>
      <c r="F95" s="451">
        <v>30</v>
      </c>
      <c r="G95" s="452"/>
      <c r="H95" s="245"/>
    </row>
    <row r="96" spans="1:9" ht="20.100000000000001" customHeight="1">
      <c r="A96" s="143" t="s">
        <v>154</v>
      </c>
      <c r="B96" s="142"/>
      <c r="C96" s="145"/>
      <c r="D96" s="451">
        <f>ตค52!F96+พย52!F96+ธค52!F96</f>
        <v>562</v>
      </c>
      <c r="E96" s="452"/>
      <c r="F96" s="451">
        <v>532</v>
      </c>
      <c r="G96" s="452"/>
      <c r="H96" s="235"/>
    </row>
    <row r="97" spans="1:8" ht="20.100000000000001" customHeight="1">
      <c r="A97" s="143" t="s">
        <v>155</v>
      </c>
      <c r="B97" s="142"/>
      <c r="C97" s="145"/>
      <c r="D97" s="451">
        <f>ตค52!F97+พย52!F97+ธค52!F97</f>
        <v>213</v>
      </c>
      <c r="E97" s="452"/>
      <c r="F97" s="451">
        <v>56</v>
      </c>
      <c r="G97" s="452"/>
      <c r="H97" s="235"/>
    </row>
    <row r="98" spans="1:8" ht="20.100000000000001" customHeight="1">
      <c r="A98" s="143" t="s">
        <v>156</v>
      </c>
      <c r="B98" s="142"/>
      <c r="C98" s="145"/>
      <c r="D98" s="451">
        <f>ตค52!F98+พย52!F98+ธค52!F98</f>
        <v>1</v>
      </c>
      <c r="E98" s="452"/>
      <c r="F98" s="451">
        <v>0</v>
      </c>
      <c r="G98" s="452"/>
      <c r="H98" s="235"/>
    </row>
    <row r="99" spans="1:8" ht="20.100000000000001" customHeight="1">
      <c r="A99" s="143" t="s">
        <v>157</v>
      </c>
      <c r="B99" s="142"/>
      <c r="C99" s="145"/>
      <c r="D99" s="451">
        <f>ตค52!F99+พย52!F99+ธค52!F99</f>
        <v>908</v>
      </c>
      <c r="E99" s="452"/>
      <c r="F99" s="451">
        <v>294</v>
      </c>
      <c r="G99" s="452"/>
      <c r="H99" s="235"/>
    </row>
    <row r="100" spans="1:8" ht="20.100000000000001" customHeight="1">
      <c r="A100" s="143" t="s">
        <v>158</v>
      </c>
      <c r="B100" s="142"/>
      <c r="C100" s="145"/>
      <c r="D100" s="451">
        <f>ตค52!F100+พย52!F100+ธค52!F100</f>
        <v>2778950</v>
      </c>
      <c r="E100" s="452"/>
      <c r="F100" s="451">
        <v>230500</v>
      </c>
      <c r="G100" s="452"/>
      <c r="H100" s="235"/>
    </row>
    <row r="101" spans="1:8" ht="24.95" customHeight="1">
      <c r="A101" s="143" t="s">
        <v>214</v>
      </c>
      <c r="B101" s="136"/>
      <c r="C101" s="148"/>
      <c r="D101" s="130"/>
      <c r="E101" s="149"/>
      <c r="F101" s="130"/>
      <c r="G101" s="149"/>
      <c r="H101" s="236"/>
    </row>
    <row r="102" spans="1:8" ht="24.95" customHeight="1">
      <c r="A102" s="143" t="s">
        <v>215</v>
      </c>
      <c r="B102" s="136"/>
      <c r="C102" s="148"/>
      <c r="D102" s="130"/>
      <c r="E102" s="149"/>
      <c r="F102" s="130"/>
      <c r="G102" s="149"/>
      <c r="H102" s="236"/>
    </row>
    <row r="103" spans="1:8" ht="24.95" customHeight="1">
      <c r="A103" s="143" t="s">
        <v>216</v>
      </c>
      <c r="B103" s="136"/>
      <c r="C103" s="148"/>
      <c r="D103" s="130"/>
      <c r="E103" s="149"/>
      <c r="F103" s="130"/>
      <c r="G103" s="149"/>
      <c r="H103" s="236"/>
    </row>
    <row r="104" spans="1:8" ht="24.95" customHeight="1">
      <c r="A104" s="143" t="s">
        <v>217</v>
      </c>
      <c r="B104" s="136"/>
      <c r="C104" s="148"/>
      <c r="D104" s="130"/>
      <c r="E104" s="149"/>
      <c r="F104" s="130"/>
      <c r="G104" s="149"/>
      <c r="H104" s="236"/>
    </row>
    <row r="105" spans="1:8" ht="24.95" customHeight="1">
      <c r="A105" s="141" t="s">
        <v>123</v>
      </c>
      <c r="B105" s="142"/>
      <c r="C105" s="145"/>
      <c r="D105" s="451"/>
      <c r="E105" s="452"/>
      <c r="F105" s="451"/>
      <c r="G105" s="452"/>
      <c r="H105" s="235"/>
    </row>
    <row r="106" spans="1:8" ht="23.25" customHeight="1">
      <c r="A106" s="137" t="s">
        <v>52</v>
      </c>
      <c r="B106" s="202"/>
      <c r="C106" s="148"/>
      <c r="D106" s="453"/>
      <c r="E106" s="454"/>
      <c r="F106" s="453"/>
      <c r="G106" s="454"/>
      <c r="H106" s="236"/>
    </row>
    <row r="107" spans="1:8" ht="24.95" customHeight="1">
      <c r="A107" s="143" t="s">
        <v>104</v>
      </c>
      <c r="B107" s="163"/>
      <c r="C107" s="145" t="s">
        <v>70</v>
      </c>
      <c r="D107" s="451">
        <f>ตค52!F107+พย52!F107+ธค52!F107</f>
        <v>2234</v>
      </c>
      <c r="E107" s="452"/>
      <c r="F107" s="455">
        <v>310</v>
      </c>
      <c r="G107" s="455"/>
      <c r="H107" s="235"/>
    </row>
    <row r="108" spans="1:8" ht="21.75" customHeight="1">
      <c r="A108" s="144"/>
      <c r="B108" s="156"/>
      <c r="C108" s="211" t="s">
        <v>218</v>
      </c>
      <c r="D108" s="451">
        <f>ตค52!F108+พย52!F108+ธค52!F108</f>
        <v>201</v>
      </c>
      <c r="E108" s="452"/>
      <c r="F108" s="455">
        <v>54</v>
      </c>
      <c r="G108" s="455"/>
      <c r="H108" s="235"/>
    </row>
    <row r="109" spans="1:8" ht="24.95" customHeight="1">
      <c r="A109" s="204" t="s">
        <v>112</v>
      </c>
      <c r="B109" s="205"/>
      <c r="C109" s="206"/>
      <c r="D109" s="207">
        <f>ตค52!D109+พย52!F109+ธค52!F109</f>
        <v>0</v>
      </c>
      <c r="E109" s="234">
        <f>ตค52!E109+พย52!G109+ธค52!G109</f>
        <v>0</v>
      </c>
      <c r="F109" s="209">
        <v>0</v>
      </c>
      <c r="G109" s="208">
        <v>0</v>
      </c>
      <c r="H109" s="246"/>
    </row>
    <row r="110" spans="1:8" ht="23.1" customHeight="1">
      <c r="A110" s="30"/>
      <c r="B110" s="50"/>
      <c r="C110" s="31"/>
      <c r="D110" s="14"/>
      <c r="E110" s="14"/>
      <c r="F110" s="14"/>
      <c r="G110" s="14"/>
      <c r="H110" s="8"/>
    </row>
    <row r="111" spans="1:8">
      <c r="A111" s="30"/>
      <c r="B111" s="42"/>
      <c r="C111" s="35"/>
      <c r="D111" s="43"/>
      <c r="E111" s="44"/>
      <c r="F111" s="43"/>
      <c r="G111" s="44"/>
      <c r="H111" s="8"/>
    </row>
    <row r="112" spans="1:8" ht="21" customHeight="1">
      <c r="A112" s="37"/>
      <c r="B112" s="45"/>
      <c r="C112" s="46"/>
      <c r="D112" s="43"/>
      <c r="E112" s="44"/>
      <c r="F112" s="43"/>
      <c r="G112" s="44"/>
      <c r="H112" s="8"/>
    </row>
    <row r="113" spans="1:8" ht="23.1" customHeight="1">
      <c r="A113" s="8"/>
      <c r="B113" s="34"/>
      <c r="C113" s="8"/>
      <c r="D113" s="43"/>
      <c r="E113" s="44"/>
      <c r="F113" s="8"/>
      <c r="G113" s="8"/>
      <c r="H113" s="8"/>
    </row>
    <row r="114" spans="1:8" ht="24.95" customHeight="1">
      <c r="A114" s="8"/>
      <c r="B114" s="34"/>
      <c r="C114" s="8"/>
      <c r="D114" s="8"/>
      <c r="E114" s="8"/>
      <c r="F114" s="8"/>
      <c r="G114" s="8"/>
      <c r="H114" s="8"/>
    </row>
    <row r="115" spans="1:8" ht="24.95" customHeight="1">
      <c r="A115" s="8"/>
      <c r="B115" s="34"/>
      <c r="C115" s="8"/>
      <c r="D115" s="8"/>
      <c r="E115" s="8"/>
      <c r="F115" s="8"/>
      <c r="G115" s="8"/>
      <c r="H115" s="8"/>
    </row>
    <row r="116" spans="1:8" ht="24.95" customHeight="1">
      <c r="A116" s="8"/>
      <c r="B116" s="34"/>
      <c r="C116" s="8"/>
      <c r="D116" s="8"/>
      <c r="E116" s="8"/>
      <c r="F116" s="8"/>
      <c r="G116" s="8"/>
      <c r="H116" s="8"/>
    </row>
    <row r="117" spans="1:8" ht="24.95" customHeight="1">
      <c r="A117" s="8"/>
      <c r="B117" s="34"/>
      <c r="C117" s="8"/>
      <c r="D117" s="8"/>
      <c r="E117" s="8"/>
      <c r="F117" s="8"/>
      <c r="G117" s="8"/>
      <c r="H117" s="8"/>
    </row>
    <row r="118" spans="1:8" ht="24.95" customHeight="1">
      <c r="A118" s="8"/>
      <c r="B118" s="34"/>
      <c r="C118" s="8"/>
      <c r="D118" s="8"/>
      <c r="E118" s="8"/>
      <c r="F118" s="8"/>
      <c r="G118" s="8"/>
      <c r="H118" s="8"/>
    </row>
    <row r="119" spans="1:8" ht="24.95" customHeight="1">
      <c r="A119" s="8"/>
      <c r="B119" s="10"/>
      <c r="C119" s="8"/>
      <c r="D119" s="8"/>
      <c r="E119" s="8"/>
      <c r="F119" s="8"/>
      <c r="G119" s="8"/>
      <c r="H119" s="8"/>
    </row>
    <row r="120" spans="1:8" ht="24.95" customHeight="1">
      <c r="A120" s="8"/>
      <c r="B120" s="6"/>
      <c r="C120" s="8"/>
      <c r="D120" s="8"/>
      <c r="E120" s="8"/>
      <c r="F120" s="8"/>
      <c r="G120" s="8"/>
      <c r="H120" s="8"/>
    </row>
    <row r="121" spans="1:8" ht="24.95" customHeight="1">
      <c r="B121" s="6"/>
    </row>
    <row r="122" spans="1:8" ht="24.95" customHeight="1">
      <c r="B122" s="6"/>
    </row>
    <row r="123" spans="1:8" ht="24.95" customHeight="1">
      <c r="B123" s="6"/>
    </row>
    <row r="124" spans="1:8">
      <c r="B124" s="6"/>
    </row>
    <row r="125" spans="1:8">
      <c r="B125" s="6"/>
    </row>
    <row r="126" spans="1:8">
      <c r="B126" s="6"/>
    </row>
    <row r="127" spans="1:8">
      <c r="B127" s="6"/>
    </row>
    <row r="128" spans="1:8">
      <c r="B128" s="6"/>
    </row>
    <row r="129" spans="2:5">
      <c r="B129" s="6"/>
    </row>
    <row r="130" spans="2:5">
      <c r="B130" s="6"/>
    </row>
    <row r="131" spans="2:5">
      <c r="B131" s="6"/>
    </row>
    <row r="132" spans="2:5">
      <c r="B132" s="6"/>
    </row>
    <row r="133" spans="2:5">
      <c r="B133" s="6"/>
    </row>
    <row r="134" spans="2:5">
      <c r="B134" s="6"/>
    </row>
    <row r="135" spans="2:5">
      <c r="B135" s="6"/>
    </row>
    <row r="136" spans="2:5">
      <c r="B136" s="6"/>
    </row>
    <row r="137" spans="2:5">
      <c r="B137" s="6"/>
    </row>
    <row r="138" spans="2:5">
      <c r="B138" s="6"/>
    </row>
    <row r="139" spans="2:5">
      <c r="B139" s="6"/>
      <c r="C139" s="8"/>
      <c r="D139" s="8"/>
    </row>
    <row r="140" spans="2:5">
      <c r="B140" s="6"/>
      <c r="C140" s="8"/>
      <c r="D140" s="8"/>
      <c r="E140" s="8"/>
    </row>
    <row r="141" spans="2:5">
      <c r="B141" s="6"/>
      <c r="C141" s="8"/>
      <c r="D141" s="8"/>
      <c r="E141" s="8"/>
    </row>
    <row r="142" spans="2:5">
      <c r="B142" s="6"/>
      <c r="C142" s="8"/>
      <c r="D142" s="8"/>
      <c r="E142" s="8"/>
    </row>
    <row r="143" spans="2:5">
      <c r="B143" s="6"/>
      <c r="C143" s="8"/>
      <c r="D143" s="8"/>
      <c r="E143" s="8"/>
    </row>
    <row r="144" spans="2:5">
      <c r="B144" s="6"/>
      <c r="C144" s="8"/>
      <c r="D144" s="8"/>
      <c r="E144" s="8"/>
    </row>
    <row r="145" spans="2:5">
      <c r="B145" s="6"/>
      <c r="C145" s="8"/>
      <c r="D145" s="8"/>
      <c r="E145" s="8"/>
    </row>
    <row r="146" spans="2:5">
      <c r="B146" s="6"/>
      <c r="C146" s="8"/>
      <c r="D146" s="8"/>
      <c r="E146" s="8"/>
    </row>
    <row r="147" spans="2:5">
      <c r="B147" s="6"/>
      <c r="C147" s="8"/>
      <c r="D147" s="8"/>
      <c r="E147" s="8"/>
    </row>
    <row r="148" spans="2:5">
      <c r="B148" s="7"/>
      <c r="C148" s="8"/>
      <c r="D148" s="8"/>
      <c r="E148" s="8"/>
    </row>
    <row r="149" spans="2:5">
      <c r="C149" s="8"/>
      <c r="D149" s="8"/>
    </row>
    <row r="150" spans="2:5">
      <c r="C150" s="8"/>
      <c r="D150" s="8"/>
    </row>
  </sheetData>
  <mergeCells count="173">
    <mergeCell ref="F83:G83"/>
    <mergeCell ref="F84:G84"/>
    <mergeCell ref="D99:E99"/>
    <mergeCell ref="F99:G99"/>
    <mergeCell ref="D98:E98"/>
    <mergeCell ref="D13:E13"/>
    <mergeCell ref="F13:G13"/>
    <mergeCell ref="D21:E21"/>
    <mergeCell ref="F21:G21"/>
    <mergeCell ref="F17:G17"/>
    <mergeCell ref="F52:G52"/>
    <mergeCell ref="D44:E44"/>
    <mergeCell ref="D54:E54"/>
    <mergeCell ref="F14:G14"/>
    <mergeCell ref="D22:E22"/>
    <mergeCell ref="F22:G22"/>
    <mergeCell ref="D52:E52"/>
    <mergeCell ref="F18:G18"/>
    <mergeCell ref="D26:E26"/>
    <mergeCell ref="D25:E25"/>
    <mergeCell ref="D19:E19"/>
    <mergeCell ref="D85:E85"/>
    <mergeCell ref="D88:E88"/>
    <mergeCell ref="D27:E27"/>
    <mergeCell ref="D60:E60"/>
    <mergeCell ref="D40:E40"/>
    <mergeCell ref="D51:E51"/>
    <mergeCell ref="D87:E87"/>
    <mergeCell ref="D86:E86"/>
    <mergeCell ref="D65:E65"/>
    <mergeCell ref="D63:E63"/>
    <mergeCell ref="D62:E62"/>
    <mergeCell ref="D70:E70"/>
    <mergeCell ref="D46:E46"/>
    <mergeCell ref="D66:E66"/>
    <mergeCell ref="D71:E71"/>
    <mergeCell ref="D67:E67"/>
    <mergeCell ref="D56:E56"/>
    <mergeCell ref="D48:E48"/>
    <mergeCell ref="D41:E41"/>
    <mergeCell ref="D42:E42"/>
    <mergeCell ref="D92:E92"/>
    <mergeCell ref="D90:E90"/>
    <mergeCell ref="D108:E108"/>
    <mergeCell ref="F105:G105"/>
    <mergeCell ref="F108:G108"/>
    <mergeCell ref="F93:G93"/>
    <mergeCell ref="F94:G94"/>
    <mergeCell ref="D94:E94"/>
    <mergeCell ref="F90:G90"/>
    <mergeCell ref="F92:G92"/>
    <mergeCell ref="F95:G95"/>
    <mergeCell ref="F100:G100"/>
    <mergeCell ref="D95:E95"/>
    <mergeCell ref="D97:E97"/>
    <mergeCell ref="D100:E100"/>
    <mergeCell ref="D106:E106"/>
    <mergeCell ref="F106:G106"/>
    <mergeCell ref="D105:E105"/>
    <mergeCell ref="D107:E107"/>
    <mergeCell ref="F107:G107"/>
    <mergeCell ref="F86:G86"/>
    <mergeCell ref="D96:E96"/>
    <mergeCell ref="F97:G97"/>
    <mergeCell ref="D93:E93"/>
    <mergeCell ref="D89:E89"/>
    <mergeCell ref="F15:G15"/>
    <mergeCell ref="F16:G16"/>
    <mergeCell ref="D73:E73"/>
    <mergeCell ref="D79:E79"/>
    <mergeCell ref="F23:G23"/>
    <mergeCell ref="F19:G19"/>
    <mergeCell ref="D38:E38"/>
    <mergeCell ref="F44:G44"/>
    <mergeCell ref="F75:G75"/>
    <mergeCell ref="F64:G64"/>
    <mergeCell ref="D84:E84"/>
    <mergeCell ref="D83:E83"/>
    <mergeCell ref="D75:E75"/>
    <mergeCell ref="D74:E74"/>
    <mergeCell ref="D80:E80"/>
    <mergeCell ref="F74:G74"/>
    <mergeCell ref="F65:G65"/>
    <mergeCell ref="F66:G66"/>
    <mergeCell ref="F68:G68"/>
    <mergeCell ref="F63:G63"/>
    <mergeCell ref="F54:G54"/>
    <mergeCell ref="F51:G51"/>
    <mergeCell ref="H1:H2"/>
    <mergeCell ref="D7:E7"/>
    <mergeCell ref="D18:E18"/>
    <mergeCell ref="D17:E17"/>
    <mergeCell ref="F5:G5"/>
    <mergeCell ref="F6:G6"/>
    <mergeCell ref="F8:G8"/>
    <mergeCell ref="F11:G11"/>
    <mergeCell ref="D8:E8"/>
    <mergeCell ref="D5:E5"/>
    <mergeCell ref="F9:G9"/>
    <mergeCell ref="F10:G10"/>
    <mergeCell ref="D23:E23"/>
    <mergeCell ref="D24:E24"/>
    <mergeCell ref="F56:G56"/>
    <mergeCell ref="F57:G57"/>
    <mergeCell ref="F58:G58"/>
    <mergeCell ref="F42:G42"/>
    <mergeCell ref="F48:G48"/>
    <mergeCell ref="F46:G46"/>
    <mergeCell ref="D57:E57"/>
    <mergeCell ref="B1:B2"/>
    <mergeCell ref="C1:C2"/>
    <mergeCell ref="D1:E2"/>
    <mergeCell ref="F1:G2"/>
    <mergeCell ref="D6:E6"/>
    <mergeCell ref="D11:E11"/>
    <mergeCell ref="D9:E9"/>
    <mergeCell ref="D10:E10"/>
    <mergeCell ref="D31:E31"/>
    <mergeCell ref="D16:E16"/>
    <mergeCell ref="D15:E15"/>
    <mergeCell ref="D14:E14"/>
    <mergeCell ref="F24:G24"/>
    <mergeCell ref="F25:G25"/>
    <mergeCell ref="F26:G26"/>
    <mergeCell ref="F27:G27"/>
    <mergeCell ref="F30:G30"/>
    <mergeCell ref="F29:G29"/>
    <mergeCell ref="F31:G31"/>
    <mergeCell ref="F28:G28"/>
    <mergeCell ref="D28:E28"/>
    <mergeCell ref="D30:E30"/>
    <mergeCell ref="D29:E29"/>
    <mergeCell ref="F32:G32"/>
    <mergeCell ref="F41:G41"/>
    <mergeCell ref="F33:G33"/>
    <mergeCell ref="D32:E32"/>
    <mergeCell ref="F39:G39"/>
    <mergeCell ref="D33:E33"/>
    <mergeCell ref="D55:E55"/>
    <mergeCell ref="D37:E37"/>
    <mergeCell ref="D53:E53"/>
    <mergeCell ref="D39:E39"/>
    <mergeCell ref="F53:G53"/>
    <mergeCell ref="F55:G55"/>
    <mergeCell ref="F40:G40"/>
    <mergeCell ref="F36:G36"/>
    <mergeCell ref="F37:G37"/>
    <mergeCell ref="F38:G38"/>
    <mergeCell ref="D36:E36"/>
    <mergeCell ref="F70:G70"/>
    <mergeCell ref="F79:G79"/>
    <mergeCell ref="F71:G71"/>
    <mergeCell ref="F72:G72"/>
    <mergeCell ref="F62:G62"/>
    <mergeCell ref="D58:E58"/>
    <mergeCell ref="F69:G69"/>
    <mergeCell ref="F67:G67"/>
    <mergeCell ref="F98:G98"/>
    <mergeCell ref="F96:G96"/>
    <mergeCell ref="F80:G80"/>
    <mergeCell ref="F73:G73"/>
    <mergeCell ref="F85:G85"/>
    <mergeCell ref="D64:E64"/>
    <mergeCell ref="F61:G61"/>
    <mergeCell ref="D81:E81"/>
    <mergeCell ref="F81:G81"/>
    <mergeCell ref="F87:G87"/>
    <mergeCell ref="F88:G88"/>
    <mergeCell ref="F89:G89"/>
    <mergeCell ref="F60:G60"/>
    <mergeCell ref="D72:E72"/>
    <mergeCell ref="D61:E61"/>
    <mergeCell ref="D68:E68"/>
  </mergeCells>
  <phoneticPr fontId="9" type="noConversion"/>
  <pageMargins left="0.27559055118110198" right="0.18" top="0.196850393700787" bottom="0.2" header="0.196850393700787" footer="0.196850393700787"/>
  <pageSetup paperSize="9" scale="85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enableFormatConditionsCalculation="0">
    <tabColor indexed="11"/>
  </sheetPr>
  <dimension ref="A1:I150"/>
  <sheetViews>
    <sheetView view="pageBreakPreview" topLeftCell="A22" workbookViewId="0">
      <selection activeCell="F31" sqref="F31:G31"/>
    </sheetView>
  </sheetViews>
  <sheetFormatPr defaultRowHeight="23.25"/>
  <cols>
    <col min="1" max="1" width="63" style="1" customWidth="1"/>
    <col min="2" max="2" width="10" style="1" customWidth="1"/>
    <col min="3" max="3" width="13" style="1" customWidth="1"/>
    <col min="4" max="7" width="5.42578125" style="1" customWidth="1"/>
    <col min="8" max="8" width="9.7109375" style="1" customWidth="1"/>
    <col min="9" max="16384" width="9.140625" style="1"/>
  </cols>
  <sheetData>
    <row r="1" spans="1:8" s="9" customFormat="1" ht="21.75" customHeight="1">
      <c r="A1" s="248"/>
      <c r="B1" s="427" t="s">
        <v>12</v>
      </c>
      <c r="C1" s="429" t="s">
        <v>13</v>
      </c>
      <c r="D1" s="466" t="s">
        <v>226</v>
      </c>
      <c r="E1" s="467"/>
      <c r="F1" s="435" t="s">
        <v>227</v>
      </c>
      <c r="G1" s="436"/>
      <c r="H1" s="449" t="s">
        <v>0</v>
      </c>
    </row>
    <row r="2" spans="1:8" s="9" customFormat="1" ht="20.25" customHeight="1">
      <c r="A2" s="249"/>
      <c r="B2" s="428"/>
      <c r="C2" s="430"/>
      <c r="D2" s="468"/>
      <c r="E2" s="469"/>
      <c r="F2" s="437"/>
      <c r="G2" s="438"/>
      <c r="H2" s="450"/>
    </row>
    <row r="3" spans="1:8" s="9" customFormat="1" ht="24.95" customHeight="1">
      <c r="A3" s="128" t="s">
        <v>21</v>
      </c>
      <c r="B3" s="129">
        <v>2314930</v>
      </c>
      <c r="C3" s="131"/>
      <c r="D3" s="132"/>
      <c r="E3" s="133"/>
      <c r="F3" s="132"/>
      <c r="G3" s="133"/>
      <c r="H3" s="134"/>
    </row>
    <row r="4" spans="1:8" s="9" customFormat="1" ht="24.95" customHeight="1">
      <c r="A4" s="135" t="s">
        <v>159</v>
      </c>
      <c r="B4" s="136">
        <v>1150600</v>
      </c>
      <c r="C4" s="137"/>
      <c r="D4" s="138"/>
      <c r="E4" s="139"/>
      <c r="F4" s="138"/>
      <c r="G4" s="139"/>
      <c r="H4" s="140"/>
    </row>
    <row r="5" spans="1:8" ht="24.95" customHeight="1">
      <c r="A5" s="141" t="s">
        <v>160</v>
      </c>
      <c r="B5" s="142">
        <v>1150600</v>
      </c>
      <c r="C5" s="143"/>
      <c r="D5" s="451"/>
      <c r="E5" s="452"/>
      <c r="F5" s="451"/>
      <c r="G5" s="452"/>
      <c r="H5" s="144"/>
    </row>
    <row r="6" spans="1:8" ht="24.95" customHeight="1">
      <c r="A6" s="141" t="s">
        <v>161</v>
      </c>
      <c r="B6" s="142">
        <v>654880</v>
      </c>
      <c r="C6" s="145"/>
      <c r="D6" s="451"/>
      <c r="E6" s="452"/>
      <c r="F6" s="451"/>
      <c r="G6" s="452"/>
      <c r="H6" s="144"/>
    </row>
    <row r="7" spans="1:8" ht="24.95" customHeight="1">
      <c r="A7" s="146" t="s">
        <v>52</v>
      </c>
      <c r="B7" s="147"/>
      <c r="C7" s="148"/>
      <c r="D7" s="458"/>
      <c r="E7" s="454"/>
      <c r="F7" s="138"/>
      <c r="G7" s="139"/>
      <c r="H7" s="150"/>
    </row>
    <row r="8" spans="1:8" ht="24.95" customHeight="1">
      <c r="A8" s="151" t="s">
        <v>189</v>
      </c>
      <c r="B8" s="152"/>
      <c r="C8" s="145" t="s">
        <v>162</v>
      </c>
      <c r="D8" s="451">
        <f>ตค52!F8+พย52!F8+ธค52!F8+มค53!F8</f>
        <v>1146</v>
      </c>
      <c r="E8" s="452"/>
      <c r="F8" s="451">
        <v>216</v>
      </c>
      <c r="G8" s="452"/>
      <c r="H8" s="235"/>
    </row>
    <row r="9" spans="1:8" ht="24.95" customHeight="1">
      <c r="A9" s="153" t="s">
        <v>223</v>
      </c>
      <c r="B9" s="152"/>
      <c r="C9" s="154" t="s">
        <v>125</v>
      </c>
      <c r="D9" s="451">
        <f>ตค52!F9+พย52!F9+ธค52!F9+มค53!F9</f>
        <v>932</v>
      </c>
      <c r="E9" s="452"/>
      <c r="F9" s="451">
        <v>243</v>
      </c>
      <c r="G9" s="452"/>
      <c r="H9" s="235"/>
    </row>
    <row r="10" spans="1:8" ht="24.95" customHeight="1">
      <c r="A10" s="155" t="s">
        <v>116</v>
      </c>
      <c r="B10" s="152"/>
      <c r="C10" s="145" t="s">
        <v>125</v>
      </c>
      <c r="D10" s="451">
        <f>ตค52!F10+พย52!F10+ธค52!F10+มค53!F10</f>
        <v>955</v>
      </c>
      <c r="E10" s="452"/>
      <c r="F10" s="451">
        <v>365</v>
      </c>
      <c r="G10" s="452"/>
      <c r="H10" s="235"/>
    </row>
    <row r="11" spans="1:8" ht="24.95" customHeight="1">
      <c r="A11" s="153" t="s">
        <v>23</v>
      </c>
      <c r="B11" s="152"/>
      <c r="C11" s="145" t="s">
        <v>125</v>
      </c>
      <c r="D11" s="451">
        <f>ตค52!F11+พย52!F11+ธค52!F11+มค53!F11</f>
        <v>576</v>
      </c>
      <c r="E11" s="452"/>
      <c r="F11" s="451">
        <v>155</v>
      </c>
      <c r="G11" s="452"/>
      <c r="H11" s="235"/>
    </row>
    <row r="12" spans="1:8" ht="24.95" customHeight="1">
      <c r="A12" s="156" t="s">
        <v>128</v>
      </c>
      <c r="B12" s="144"/>
      <c r="C12" s="157" t="s">
        <v>124</v>
      </c>
      <c r="D12" s="158">
        <f>ตค52!D12+พย52!F12+ธค52!F12+มค53!F12</f>
        <v>4372</v>
      </c>
      <c r="E12" s="159">
        <f>ตค52!E12+พย52!G12+ธค52!G12+มค53!G12</f>
        <v>5638</v>
      </c>
      <c r="F12" s="158">
        <v>1033</v>
      </c>
      <c r="G12" s="159">
        <v>1393</v>
      </c>
      <c r="H12" s="235"/>
    </row>
    <row r="13" spans="1:8" ht="24.95" customHeight="1">
      <c r="A13" s="143" t="s">
        <v>29</v>
      </c>
      <c r="B13" s="152">
        <v>251900</v>
      </c>
      <c r="C13" s="145" t="s">
        <v>163</v>
      </c>
      <c r="D13" s="451">
        <f>ตค52!F13+พย52!F13+ธค52!F13+มค53!F13</f>
        <v>206</v>
      </c>
      <c r="E13" s="452"/>
      <c r="F13" s="451">
        <v>72</v>
      </c>
      <c r="G13" s="452"/>
      <c r="H13" s="235"/>
    </row>
    <row r="14" spans="1:8" ht="24.95" customHeight="1">
      <c r="A14" s="160" t="s">
        <v>51</v>
      </c>
      <c r="B14" s="161"/>
      <c r="C14" s="162"/>
      <c r="D14" s="453"/>
      <c r="E14" s="454"/>
      <c r="F14" s="453"/>
      <c r="G14" s="454"/>
      <c r="H14" s="236"/>
    </row>
    <row r="15" spans="1:8" ht="24.95" customHeight="1">
      <c r="A15" s="143" t="s">
        <v>132</v>
      </c>
      <c r="B15" s="163">
        <v>9400</v>
      </c>
      <c r="C15" s="145" t="s">
        <v>15</v>
      </c>
      <c r="D15" s="451">
        <f>ตค52!F15+พย52!F15+ธค52!F15+มค53!F15</f>
        <v>42</v>
      </c>
      <c r="E15" s="452"/>
      <c r="F15" s="451">
        <v>25</v>
      </c>
      <c r="G15" s="452"/>
      <c r="H15" s="235"/>
    </row>
    <row r="16" spans="1:8" ht="24.95" customHeight="1">
      <c r="A16" s="164" t="s">
        <v>133</v>
      </c>
      <c r="B16" s="161"/>
      <c r="C16" s="148"/>
      <c r="D16" s="453"/>
      <c r="E16" s="454"/>
      <c r="F16" s="453"/>
      <c r="G16" s="454"/>
      <c r="H16" s="236"/>
    </row>
    <row r="17" spans="1:8" ht="24.95" customHeight="1">
      <c r="A17" s="164" t="s">
        <v>134</v>
      </c>
      <c r="B17" s="152">
        <v>13500</v>
      </c>
      <c r="C17" s="145" t="s">
        <v>15</v>
      </c>
      <c r="D17" s="451">
        <f>ตค52!F17+พย52!F17+ธค52!F17+มค53!F17</f>
        <v>49</v>
      </c>
      <c r="E17" s="452"/>
      <c r="F17" s="451">
        <v>37</v>
      </c>
      <c r="G17" s="452"/>
      <c r="H17" s="235"/>
    </row>
    <row r="18" spans="1:8" ht="24.95" customHeight="1">
      <c r="A18" s="143" t="s">
        <v>135</v>
      </c>
      <c r="B18" s="152">
        <v>4500</v>
      </c>
      <c r="C18" s="165" t="s">
        <v>41</v>
      </c>
      <c r="D18" s="451">
        <f>ตค52!F18+พย52!F18+ธค52!F18+มค53!F18</f>
        <v>33</v>
      </c>
      <c r="E18" s="452"/>
      <c r="F18" s="451">
        <v>0</v>
      </c>
      <c r="G18" s="452"/>
      <c r="H18" s="235"/>
    </row>
    <row r="19" spans="1:8" ht="24.95" customHeight="1">
      <c r="A19" s="143" t="s">
        <v>136</v>
      </c>
      <c r="B19" s="152">
        <v>15000</v>
      </c>
      <c r="C19" s="165" t="s">
        <v>15</v>
      </c>
      <c r="D19" s="451">
        <f>ตค52!F19+พย52!F19+ธค52!F19+มค53!F19</f>
        <v>121</v>
      </c>
      <c r="E19" s="452"/>
      <c r="F19" s="451">
        <v>92</v>
      </c>
      <c r="G19" s="452"/>
      <c r="H19" s="235"/>
    </row>
    <row r="20" spans="1:8" ht="24.95" customHeight="1">
      <c r="A20" s="143" t="s">
        <v>129</v>
      </c>
      <c r="B20" s="161"/>
      <c r="C20" s="162"/>
      <c r="D20" s="130"/>
      <c r="E20" s="149"/>
      <c r="F20" s="130"/>
      <c r="G20" s="149"/>
      <c r="H20" s="236"/>
    </row>
    <row r="21" spans="1:8" ht="24.95" customHeight="1">
      <c r="A21" s="143" t="s">
        <v>137</v>
      </c>
      <c r="B21" s="152">
        <v>22000</v>
      </c>
      <c r="C21" s="165" t="s">
        <v>42</v>
      </c>
      <c r="D21" s="451">
        <f>ตค52!F21+พย52!F21+ธค52!F21+มค53!F21</f>
        <v>112</v>
      </c>
      <c r="E21" s="452"/>
      <c r="F21" s="451">
        <v>0</v>
      </c>
      <c r="G21" s="452"/>
      <c r="H21" s="235"/>
    </row>
    <row r="22" spans="1:8" ht="24.95" customHeight="1">
      <c r="A22" s="143" t="s">
        <v>138</v>
      </c>
      <c r="B22" s="152">
        <v>95280</v>
      </c>
      <c r="C22" s="165" t="s">
        <v>17</v>
      </c>
      <c r="D22" s="451">
        <f>ตค52!F22+พย52!F22+ธค52!F22+มค53!F22</f>
        <v>1</v>
      </c>
      <c r="E22" s="452"/>
      <c r="F22" s="451">
        <v>0</v>
      </c>
      <c r="G22" s="452"/>
      <c r="H22" s="235"/>
    </row>
    <row r="23" spans="1:8" ht="24.95" customHeight="1">
      <c r="A23" s="143" t="s">
        <v>139</v>
      </c>
      <c r="B23" s="152">
        <v>140400</v>
      </c>
      <c r="C23" s="154" t="s">
        <v>14</v>
      </c>
      <c r="D23" s="453"/>
      <c r="E23" s="454"/>
      <c r="F23" s="453"/>
      <c r="G23" s="454"/>
      <c r="H23" s="236"/>
    </row>
    <row r="24" spans="1:8" ht="24.95" customHeight="1">
      <c r="A24" s="143" t="s">
        <v>2</v>
      </c>
      <c r="B24" s="152"/>
      <c r="C24" s="145" t="s">
        <v>14</v>
      </c>
      <c r="D24" s="451">
        <f>ตค52!F24+พย52!F24+ธค52!F24+มค53!F24</f>
        <v>507</v>
      </c>
      <c r="E24" s="452"/>
      <c r="F24" s="451">
        <v>112</v>
      </c>
      <c r="G24" s="452"/>
      <c r="H24" s="235"/>
    </row>
    <row r="25" spans="1:8" ht="24.95" customHeight="1">
      <c r="A25" s="164" t="s">
        <v>3</v>
      </c>
      <c r="B25" s="152"/>
      <c r="C25" s="145"/>
      <c r="D25" s="451">
        <f>ตค52!F25+พย52!F25+ธค52!F25+มค53!F25</f>
        <v>105</v>
      </c>
      <c r="E25" s="452"/>
      <c r="F25" s="451">
        <f>F26+F27</f>
        <v>16</v>
      </c>
      <c r="G25" s="452"/>
      <c r="H25" s="235"/>
    </row>
    <row r="26" spans="1:8" ht="24.95" customHeight="1">
      <c r="A26" s="143" t="s">
        <v>4</v>
      </c>
      <c r="B26" s="152"/>
      <c r="C26" s="145"/>
      <c r="D26" s="451">
        <f>ตค52!F26+พย52!F26+ธค52!F26+มค53!F26</f>
        <v>103</v>
      </c>
      <c r="E26" s="452"/>
      <c r="F26" s="451">
        <v>16</v>
      </c>
      <c r="G26" s="452"/>
      <c r="H26" s="235"/>
    </row>
    <row r="27" spans="1:8" ht="24.95" customHeight="1">
      <c r="A27" s="143" t="s">
        <v>5</v>
      </c>
      <c r="B27" s="152"/>
      <c r="C27" s="145"/>
      <c r="D27" s="451">
        <f>ตค52!F27+พย52!F27+ธค52!F27+มค53!F27</f>
        <v>2</v>
      </c>
      <c r="E27" s="452"/>
      <c r="F27" s="451">
        <v>0</v>
      </c>
      <c r="G27" s="452"/>
      <c r="H27" s="235"/>
    </row>
    <row r="28" spans="1:8" ht="24.95" customHeight="1">
      <c r="A28" s="143" t="s">
        <v>6</v>
      </c>
      <c r="B28" s="152"/>
      <c r="C28" s="145"/>
      <c r="D28" s="451">
        <f>ตค52!F28+พย52!F28+ธค52!F28+มค53!F28</f>
        <v>5</v>
      </c>
      <c r="E28" s="452"/>
      <c r="F28" s="451">
        <f>F29+F30</f>
        <v>1</v>
      </c>
      <c r="G28" s="452"/>
      <c r="H28" s="235"/>
    </row>
    <row r="29" spans="1:8" ht="24.95" customHeight="1">
      <c r="A29" s="143" t="s">
        <v>7</v>
      </c>
      <c r="B29" s="152"/>
      <c r="C29" s="145"/>
      <c r="D29" s="451">
        <f>ตค52!F29+พย52!F29+ธค52!F29+มค53!F29</f>
        <v>1</v>
      </c>
      <c r="E29" s="452"/>
      <c r="F29" s="451">
        <v>0</v>
      </c>
      <c r="G29" s="452"/>
      <c r="H29" s="235"/>
    </row>
    <row r="30" spans="1:8" ht="24.95" customHeight="1">
      <c r="A30" s="143" t="s">
        <v>8</v>
      </c>
      <c r="B30" s="166"/>
      <c r="C30" s="167"/>
      <c r="D30" s="451">
        <f>ตค52!F30+พย52!F30+ธค52!F30+มค53!F30</f>
        <v>4</v>
      </c>
      <c r="E30" s="452"/>
      <c r="F30" s="451">
        <v>1</v>
      </c>
      <c r="G30" s="463"/>
      <c r="H30" s="235"/>
    </row>
    <row r="31" spans="1:8" ht="24.95" customHeight="1">
      <c r="A31" s="169" t="s">
        <v>9</v>
      </c>
      <c r="B31" s="170"/>
      <c r="C31" s="170"/>
      <c r="D31" s="451">
        <f>ตค52!F31+พย52!F31+ธค52!F31+มค53!F31</f>
        <v>236</v>
      </c>
      <c r="E31" s="452"/>
      <c r="F31" s="451">
        <v>50</v>
      </c>
      <c r="G31" s="463"/>
      <c r="H31" s="235"/>
    </row>
    <row r="32" spans="1:8" ht="24.95" customHeight="1">
      <c r="A32" s="143" t="s">
        <v>55</v>
      </c>
      <c r="B32" s="152">
        <v>94900</v>
      </c>
      <c r="C32" s="171" t="s">
        <v>164</v>
      </c>
      <c r="D32" s="451">
        <f>ตค52!F32+พย52!F32+ธค52!F32+มค53!F32</f>
        <v>763</v>
      </c>
      <c r="E32" s="452"/>
      <c r="F32" s="451">
        <v>168</v>
      </c>
      <c r="G32" s="452"/>
      <c r="H32" s="235"/>
    </row>
    <row r="33" spans="1:8" ht="24.95" customHeight="1">
      <c r="A33" s="143" t="s">
        <v>56</v>
      </c>
      <c r="B33" s="161"/>
      <c r="C33" s="172"/>
      <c r="D33" s="453"/>
      <c r="E33" s="454"/>
      <c r="F33" s="453"/>
      <c r="G33" s="454"/>
      <c r="H33" s="236"/>
    </row>
    <row r="34" spans="1:8" ht="24.95" customHeight="1">
      <c r="A34" s="173" t="s">
        <v>141</v>
      </c>
      <c r="B34" s="161"/>
      <c r="C34" s="172"/>
      <c r="D34" s="130"/>
      <c r="E34" s="149"/>
      <c r="F34" s="130"/>
      <c r="G34" s="149"/>
      <c r="H34" s="236"/>
    </row>
    <row r="35" spans="1:8" ht="35.25" customHeight="1">
      <c r="A35" s="219"/>
      <c r="B35" s="220"/>
      <c r="C35" s="221"/>
      <c r="D35" s="222"/>
      <c r="E35" s="223"/>
      <c r="F35" s="222"/>
      <c r="G35" s="223"/>
      <c r="H35" s="237"/>
    </row>
    <row r="36" spans="1:8" ht="24.95" customHeight="1">
      <c r="A36" s="215" t="s">
        <v>140</v>
      </c>
      <c r="B36" s="216">
        <v>495720</v>
      </c>
      <c r="C36" s="217"/>
      <c r="D36" s="464"/>
      <c r="E36" s="465"/>
      <c r="F36" s="464"/>
      <c r="G36" s="465"/>
      <c r="H36" s="238"/>
    </row>
    <row r="37" spans="1:8" ht="24.95" customHeight="1">
      <c r="A37" s="137" t="s">
        <v>52</v>
      </c>
      <c r="B37" s="161"/>
      <c r="C37" s="148"/>
      <c r="D37" s="453"/>
      <c r="E37" s="454"/>
      <c r="F37" s="453"/>
      <c r="G37" s="454"/>
      <c r="H37" s="236"/>
    </row>
    <row r="38" spans="1:8" ht="24.95" customHeight="1">
      <c r="A38" s="212" t="s">
        <v>173</v>
      </c>
      <c r="B38" s="174"/>
      <c r="C38" s="183" t="s">
        <v>70</v>
      </c>
      <c r="D38" s="451">
        <f>ตค52!F38+พย52!F38+ธค52!F38+มค53!F38</f>
        <v>1219</v>
      </c>
      <c r="E38" s="452"/>
      <c r="F38" s="459">
        <v>154</v>
      </c>
      <c r="G38" s="460"/>
      <c r="H38" s="239"/>
    </row>
    <row r="39" spans="1:8" ht="24.95" customHeight="1">
      <c r="A39" s="178" t="s">
        <v>174</v>
      </c>
      <c r="B39" s="179">
        <v>168720</v>
      </c>
      <c r="C39" s="180" t="s">
        <v>70</v>
      </c>
      <c r="D39" s="451">
        <f>ตค52!F39+พย52!F39+ธค52!F39+มค53!F39</f>
        <v>2275</v>
      </c>
      <c r="E39" s="452"/>
      <c r="F39" s="451">
        <v>649</v>
      </c>
      <c r="G39" s="452"/>
      <c r="H39" s="235"/>
    </row>
    <row r="40" spans="1:8" ht="24.95" customHeight="1">
      <c r="A40" s="178" t="s">
        <v>175</v>
      </c>
      <c r="B40" s="179">
        <v>40500</v>
      </c>
      <c r="C40" s="180" t="s">
        <v>162</v>
      </c>
      <c r="D40" s="451">
        <f>ตค52!F40+พย52!F40+ธค52!F40+มค53!F40</f>
        <v>494</v>
      </c>
      <c r="E40" s="452"/>
      <c r="F40" s="451">
        <v>274</v>
      </c>
      <c r="G40" s="452"/>
      <c r="H40" s="235"/>
    </row>
    <row r="41" spans="1:8" ht="24.95" customHeight="1">
      <c r="A41" s="178" t="s">
        <v>176</v>
      </c>
      <c r="B41" s="181"/>
      <c r="C41" s="182"/>
      <c r="D41" s="453"/>
      <c r="E41" s="454"/>
      <c r="F41" s="453"/>
      <c r="G41" s="454"/>
      <c r="H41" s="236"/>
    </row>
    <row r="42" spans="1:8" ht="24.95" customHeight="1">
      <c r="A42" s="178" t="s">
        <v>177</v>
      </c>
      <c r="B42" s="179">
        <v>30400</v>
      </c>
      <c r="C42" s="180" t="s">
        <v>219</v>
      </c>
      <c r="D42" s="451">
        <f>ตค52!F42+พย52!F42+ธค52!F42+มค53!F42</f>
        <v>0</v>
      </c>
      <c r="E42" s="452"/>
      <c r="F42" s="451">
        <v>0</v>
      </c>
      <c r="G42" s="452"/>
      <c r="H42" s="235"/>
    </row>
    <row r="43" spans="1:8" ht="24.95" customHeight="1">
      <c r="A43" s="178" t="s">
        <v>178</v>
      </c>
      <c r="B43" s="181"/>
      <c r="C43" s="182"/>
      <c r="D43" s="130"/>
      <c r="E43" s="149"/>
      <c r="F43" s="130"/>
      <c r="G43" s="149"/>
      <c r="H43" s="236"/>
    </row>
    <row r="44" spans="1:8" ht="24.95" customHeight="1">
      <c r="A44" s="143" t="s">
        <v>179</v>
      </c>
      <c r="B44" s="152">
        <v>5000</v>
      </c>
      <c r="C44" s="145" t="s">
        <v>47</v>
      </c>
      <c r="D44" s="451">
        <f>ตค52!F44+พย52!F44+ธค52!F44+มค53!F44</f>
        <v>1</v>
      </c>
      <c r="E44" s="452"/>
      <c r="F44" s="451">
        <v>0</v>
      </c>
      <c r="G44" s="452"/>
      <c r="H44" s="235"/>
    </row>
    <row r="45" spans="1:8" ht="24.95" customHeight="1">
      <c r="A45" s="143" t="s">
        <v>180</v>
      </c>
      <c r="B45" s="161"/>
      <c r="C45" s="148"/>
      <c r="D45" s="130"/>
      <c r="E45" s="149"/>
      <c r="F45" s="130"/>
      <c r="G45" s="149"/>
      <c r="H45" s="236"/>
    </row>
    <row r="46" spans="1:8" ht="24.95" customHeight="1">
      <c r="A46" s="143" t="s">
        <v>181</v>
      </c>
      <c r="B46" s="174">
        <v>11200</v>
      </c>
      <c r="C46" s="183" t="s">
        <v>165</v>
      </c>
      <c r="D46" s="451">
        <f>ตค52!F46+พย52!F46+ธค52!F46+มค53!F46</f>
        <v>0</v>
      </c>
      <c r="E46" s="452"/>
      <c r="F46" s="451">
        <v>0</v>
      </c>
      <c r="G46" s="452"/>
      <c r="H46" s="239"/>
    </row>
    <row r="47" spans="1:8" ht="24.95" customHeight="1">
      <c r="A47" s="143" t="s">
        <v>182</v>
      </c>
      <c r="B47" s="174"/>
      <c r="C47" s="183"/>
      <c r="D47" s="175"/>
      <c r="E47" s="176"/>
      <c r="F47" s="175"/>
      <c r="G47" s="176"/>
      <c r="H47" s="239"/>
    </row>
    <row r="48" spans="1:8" ht="24.95" customHeight="1">
      <c r="A48" s="143" t="s">
        <v>183</v>
      </c>
      <c r="B48" s="163">
        <v>17600</v>
      </c>
      <c r="C48" s="145" t="s">
        <v>166</v>
      </c>
      <c r="D48" s="451">
        <f>ตค52!F48+พย52!F48+ธค52!F48+มค53!F48</f>
        <v>185</v>
      </c>
      <c r="E48" s="452"/>
      <c r="F48" s="451">
        <v>0</v>
      </c>
      <c r="G48" s="452"/>
      <c r="H48" s="239"/>
    </row>
    <row r="49" spans="1:8" ht="24.95" customHeight="1">
      <c r="A49" s="143" t="s">
        <v>184</v>
      </c>
      <c r="B49" s="152">
        <v>34600</v>
      </c>
      <c r="C49" s="145" t="s">
        <v>167</v>
      </c>
      <c r="D49" s="158">
        <f>ตค52!D49+พย52!F49+ธค52!F49+มค53!F49</f>
        <v>0</v>
      </c>
      <c r="E49" s="159">
        <f>ตค52!E49+พย52!G49+ธค52!G49+มค53!G49</f>
        <v>0</v>
      </c>
      <c r="F49" s="158">
        <v>0</v>
      </c>
      <c r="G49" s="159">
        <v>0</v>
      </c>
      <c r="H49" s="239"/>
    </row>
    <row r="50" spans="1:8" ht="24.95" customHeight="1">
      <c r="A50" s="143" t="s">
        <v>185</v>
      </c>
      <c r="B50" s="152">
        <v>78600</v>
      </c>
      <c r="C50" s="165" t="s">
        <v>169</v>
      </c>
      <c r="D50" s="158">
        <f>ตค52!D50+พย52!F50+ธค52!F50+มค53!F50</f>
        <v>1</v>
      </c>
      <c r="E50" s="159">
        <f>ตค52!E50+พย52!G50+ธค52!G50+มค53!G50</f>
        <v>21</v>
      </c>
      <c r="F50" s="158">
        <v>1</v>
      </c>
      <c r="G50" s="159">
        <v>21</v>
      </c>
      <c r="H50" s="239"/>
    </row>
    <row r="51" spans="1:8" ht="24.95" customHeight="1">
      <c r="A51" s="143" t="s">
        <v>186</v>
      </c>
      <c r="B51" s="174"/>
      <c r="C51" s="183" t="s">
        <v>42</v>
      </c>
      <c r="D51" s="451">
        <f>ตค52!F51+พย52!F51+ธค52!F51+มค53!F51</f>
        <v>40</v>
      </c>
      <c r="E51" s="452"/>
      <c r="F51" s="459">
        <v>10</v>
      </c>
      <c r="G51" s="460"/>
      <c r="H51" s="239"/>
    </row>
    <row r="52" spans="1:8" ht="24.95" customHeight="1">
      <c r="A52" s="143" t="s">
        <v>187</v>
      </c>
      <c r="B52" s="152">
        <v>148400</v>
      </c>
      <c r="C52" s="145" t="s">
        <v>17</v>
      </c>
      <c r="D52" s="451">
        <f>ตค52!F52+พย52!F52+มค53!F52</f>
        <v>1</v>
      </c>
      <c r="E52" s="452"/>
      <c r="F52" s="459">
        <v>0</v>
      </c>
      <c r="G52" s="460"/>
      <c r="H52" s="235"/>
    </row>
    <row r="53" spans="1:8" ht="24.95" customHeight="1">
      <c r="A53" s="143" t="s">
        <v>188</v>
      </c>
      <c r="B53" s="161"/>
      <c r="C53" s="162"/>
      <c r="D53" s="453"/>
      <c r="E53" s="454"/>
      <c r="F53" s="453"/>
      <c r="G53" s="454"/>
      <c r="H53" s="236"/>
    </row>
    <row r="54" spans="1:8" ht="24.95" customHeight="1">
      <c r="A54" s="141" t="s">
        <v>142</v>
      </c>
      <c r="B54" s="142"/>
      <c r="C54" s="145"/>
      <c r="D54" s="451"/>
      <c r="E54" s="452"/>
      <c r="F54" s="451"/>
      <c r="G54" s="452"/>
      <c r="H54" s="235"/>
    </row>
    <row r="55" spans="1:8" ht="24.95" customHeight="1">
      <c r="A55" s="184" t="s">
        <v>52</v>
      </c>
      <c r="B55" s="185"/>
      <c r="C55" s="186"/>
      <c r="D55" s="453"/>
      <c r="E55" s="454"/>
      <c r="F55" s="453"/>
      <c r="G55" s="454"/>
      <c r="H55" s="236"/>
    </row>
    <row r="56" spans="1:8" ht="24.95" customHeight="1">
      <c r="A56" s="143" t="s">
        <v>190</v>
      </c>
      <c r="B56" s="136"/>
      <c r="C56" s="148"/>
      <c r="D56" s="453"/>
      <c r="E56" s="454"/>
      <c r="F56" s="453"/>
      <c r="G56" s="454"/>
      <c r="H56" s="236"/>
    </row>
    <row r="57" spans="1:8" ht="24.95" customHeight="1">
      <c r="A57" s="143" t="s">
        <v>191</v>
      </c>
      <c r="B57" s="174"/>
      <c r="C57" s="183" t="s">
        <v>42</v>
      </c>
      <c r="D57" s="451">
        <f>ตค52!F57+พย52!F57+ธค52!F57+มค53!F57</f>
        <v>0</v>
      </c>
      <c r="E57" s="452"/>
      <c r="F57" s="459">
        <v>0</v>
      </c>
      <c r="G57" s="460"/>
      <c r="H57" s="239"/>
    </row>
    <row r="58" spans="1:8" ht="24.95" customHeight="1">
      <c r="A58" s="187" t="s">
        <v>192</v>
      </c>
      <c r="B58" s="188"/>
      <c r="C58" s="214"/>
      <c r="D58" s="453"/>
      <c r="E58" s="454"/>
      <c r="F58" s="453"/>
      <c r="G58" s="454"/>
      <c r="H58" s="236"/>
    </row>
    <row r="59" spans="1:8" s="9" customFormat="1" ht="24.95" customHeight="1">
      <c r="A59" s="135" t="s">
        <v>22</v>
      </c>
      <c r="B59" s="136">
        <v>1164330</v>
      </c>
      <c r="C59" s="137"/>
      <c r="D59" s="138"/>
      <c r="E59" s="139"/>
      <c r="F59" s="138"/>
      <c r="G59" s="139"/>
      <c r="H59" s="240"/>
    </row>
    <row r="60" spans="1:8" ht="24.95" customHeight="1">
      <c r="A60" s="141" t="s">
        <v>143</v>
      </c>
      <c r="B60" s="142">
        <v>871430</v>
      </c>
      <c r="C60" s="143"/>
      <c r="D60" s="451"/>
      <c r="E60" s="452"/>
      <c r="F60" s="451"/>
      <c r="G60" s="452"/>
      <c r="H60" s="235"/>
    </row>
    <row r="61" spans="1:8" ht="24.95" customHeight="1">
      <c r="A61" s="141" t="s">
        <v>144</v>
      </c>
      <c r="B61" s="142">
        <v>149980</v>
      </c>
      <c r="C61" s="145"/>
      <c r="D61" s="451"/>
      <c r="E61" s="452"/>
      <c r="F61" s="451"/>
      <c r="G61" s="452"/>
      <c r="H61" s="235"/>
    </row>
    <row r="62" spans="1:8" ht="24.95" customHeight="1">
      <c r="A62" s="143" t="s">
        <v>145</v>
      </c>
      <c r="B62" s="152"/>
      <c r="C62" s="145"/>
      <c r="D62" s="451"/>
      <c r="E62" s="452"/>
      <c r="F62" s="451"/>
      <c r="G62" s="452"/>
      <c r="H62" s="235"/>
    </row>
    <row r="63" spans="1:8" ht="24.95" customHeight="1">
      <c r="A63" s="184" t="s">
        <v>52</v>
      </c>
      <c r="B63" s="185"/>
      <c r="C63" s="186"/>
      <c r="D63" s="453"/>
      <c r="E63" s="454"/>
      <c r="F63" s="453"/>
      <c r="G63" s="454"/>
      <c r="H63" s="236"/>
    </row>
    <row r="64" spans="1:8" ht="24.95" customHeight="1">
      <c r="A64" s="143" t="s">
        <v>193</v>
      </c>
      <c r="B64" s="152">
        <v>7700</v>
      </c>
      <c r="C64" s="145" t="s">
        <v>168</v>
      </c>
      <c r="D64" s="451">
        <f>ตค52!F64+พย52!F64+ธค52!F64+มค53!F64</f>
        <v>14</v>
      </c>
      <c r="E64" s="452"/>
      <c r="F64" s="451">
        <v>2</v>
      </c>
      <c r="G64" s="452"/>
      <c r="H64" s="235"/>
    </row>
    <row r="65" spans="1:9" ht="24.95" customHeight="1">
      <c r="A65" s="143" t="s">
        <v>194</v>
      </c>
      <c r="B65" s="152">
        <v>95280</v>
      </c>
      <c r="C65" s="145" t="s">
        <v>17</v>
      </c>
      <c r="D65" s="451">
        <f>ตค52!F65+พย52!F65+ธค52!F65+มค53!F65</f>
        <v>1</v>
      </c>
      <c r="E65" s="452"/>
      <c r="F65" s="451">
        <v>0</v>
      </c>
      <c r="G65" s="452"/>
      <c r="H65" s="235"/>
    </row>
    <row r="66" spans="1:9" ht="24.95" customHeight="1">
      <c r="A66" s="143" t="s">
        <v>220</v>
      </c>
      <c r="B66" s="188"/>
      <c r="C66" s="189"/>
      <c r="D66" s="453"/>
      <c r="E66" s="454"/>
      <c r="F66" s="453"/>
      <c r="G66" s="454"/>
      <c r="H66" s="236"/>
    </row>
    <row r="67" spans="1:9" ht="24.95" customHeight="1">
      <c r="A67" s="143" t="s">
        <v>195</v>
      </c>
      <c r="B67" s="190">
        <v>47000</v>
      </c>
      <c r="C67" s="191" t="s">
        <v>169</v>
      </c>
      <c r="D67" s="451">
        <f>ตค52!F67+พย52!F67+ธค52!F67+มค53!F67</f>
        <v>0</v>
      </c>
      <c r="E67" s="452"/>
      <c r="F67" s="451">
        <v>0</v>
      </c>
      <c r="G67" s="452"/>
      <c r="H67" s="235"/>
    </row>
    <row r="68" spans="1:9" ht="24.95" customHeight="1">
      <c r="A68" s="192" t="s">
        <v>146</v>
      </c>
      <c r="B68" s="193"/>
      <c r="C68" s="165"/>
      <c r="D68" s="451"/>
      <c r="E68" s="452"/>
      <c r="F68" s="451"/>
      <c r="G68" s="452"/>
      <c r="H68" s="235"/>
    </row>
    <row r="69" spans="1:9" ht="24.95" customHeight="1">
      <c r="A69" s="194" t="s">
        <v>52</v>
      </c>
      <c r="B69" s="195"/>
      <c r="C69" s="196"/>
      <c r="D69" s="130"/>
      <c r="E69" s="149"/>
      <c r="F69" s="453"/>
      <c r="G69" s="454"/>
      <c r="H69" s="236"/>
    </row>
    <row r="70" spans="1:9" ht="24.95" customHeight="1">
      <c r="A70" s="169" t="s">
        <v>196</v>
      </c>
      <c r="B70" s="161"/>
      <c r="C70" s="213"/>
      <c r="D70" s="453"/>
      <c r="E70" s="454"/>
      <c r="F70" s="453"/>
      <c r="G70" s="454"/>
      <c r="H70" s="241"/>
    </row>
    <row r="71" spans="1:9" ht="24.95" customHeight="1">
      <c r="A71" s="169" t="s">
        <v>197</v>
      </c>
      <c r="B71" s="161"/>
      <c r="C71" s="213"/>
      <c r="D71" s="453"/>
      <c r="E71" s="454"/>
      <c r="F71" s="453"/>
      <c r="G71" s="454"/>
      <c r="H71" s="241"/>
    </row>
    <row r="72" spans="1:9" ht="24.95" customHeight="1">
      <c r="A72" s="229" t="s">
        <v>198</v>
      </c>
      <c r="B72" s="230"/>
      <c r="C72" s="231" t="s">
        <v>125</v>
      </c>
      <c r="D72" s="451">
        <f>ตค52!F72+พย52!F72+ธค52!F72+มค53!F72</f>
        <v>13</v>
      </c>
      <c r="E72" s="452"/>
      <c r="F72" s="461">
        <v>5</v>
      </c>
      <c r="G72" s="462"/>
      <c r="H72" s="242"/>
    </row>
    <row r="73" spans="1:9" ht="24.95" customHeight="1">
      <c r="A73" s="225" t="s">
        <v>199</v>
      </c>
      <c r="B73" s="226"/>
      <c r="C73" s="227"/>
      <c r="D73" s="456"/>
      <c r="E73" s="457"/>
      <c r="F73" s="456"/>
      <c r="G73" s="457"/>
      <c r="H73" s="243"/>
    </row>
    <row r="74" spans="1:9" ht="24.95" customHeight="1">
      <c r="A74" s="169" t="s">
        <v>202</v>
      </c>
      <c r="B74" s="188"/>
      <c r="C74" s="196"/>
      <c r="D74" s="453"/>
      <c r="E74" s="454"/>
      <c r="F74" s="453"/>
      <c r="G74" s="454"/>
      <c r="H74" s="236"/>
    </row>
    <row r="75" spans="1:9" ht="24.95" customHeight="1">
      <c r="A75" s="169" t="s">
        <v>200</v>
      </c>
      <c r="B75" s="161"/>
      <c r="C75" s="213"/>
      <c r="D75" s="453"/>
      <c r="E75" s="454"/>
      <c r="F75" s="453"/>
      <c r="G75" s="454"/>
      <c r="H75" s="236"/>
    </row>
    <row r="76" spans="1:9" ht="24.95" customHeight="1">
      <c r="A76" s="169" t="s">
        <v>203</v>
      </c>
      <c r="B76" s="161"/>
      <c r="C76" s="213"/>
      <c r="D76" s="130"/>
      <c r="E76" s="149"/>
      <c r="F76" s="130"/>
      <c r="G76" s="149"/>
      <c r="H76" s="236"/>
    </row>
    <row r="77" spans="1:9" ht="24.95" customHeight="1">
      <c r="A77" s="169" t="s">
        <v>201</v>
      </c>
      <c r="B77" s="161"/>
      <c r="C77" s="213"/>
      <c r="D77" s="130"/>
      <c r="E77" s="149"/>
      <c r="F77" s="130"/>
      <c r="G77" s="149"/>
      <c r="H77" s="236"/>
    </row>
    <row r="78" spans="1:9" ht="24.95" customHeight="1">
      <c r="A78" s="169" t="s">
        <v>204</v>
      </c>
      <c r="B78" s="161"/>
      <c r="C78" s="213"/>
      <c r="D78" s="130"/>
      <c r="E78" s="149"/>
      <c r="F78" s="130"/>
      <c r="G78" s="149"/>
      <c r="H78" s="236"/>
    </row>
    <row r="79" spans="1:9" ht="24.95" customHeight="1">
      <c r="A79" s="169" t="s">
        <v>205</v>
      </c>
      <c r="B79" s="161"/>
      <c r="C79" s="213"/>
      <c r="D79" s="453"/>
      <c r="E79" s="454"/>
      <c r="F79" s="453"/>
      <c r="G79" s="454"/>
      <c r="H79" s="236"/>
    </row>
    <row r="80" spans="1:9" ht="24.95" customHeight="1">
      <c r="A80" s="141" t="s">
        <v>147</v>
      </c>
      <c r="B80" s="163">
        <v>721450</v>
      </c>
      <c r="C80" s="165"/>
      <c r="D80" s="451"/>
      <c r="E80" s="452"/>
      <c r="F80" s="451"/>
      <c r="G80" s="452"/>
      <c r="H80" s="244"/>
      <c r="I80" s="28"/>
    </row>
    <row r="81" spans="1:9" ht="24.95" customHeight="1">
      <c r="A81" s="169" t="s">
        <v>148</v>
      </c>
      <c r="B81" s="163"/>
      <c r="C81" s="165"/>
      <c r="D81" s="451"/>
      <c r="E81" s="452"/>
      <c r="F81" s="451"/>
      <c r="G81" s="452"/>
      <c r="H81" s="244"/>
      <c r="I81" s="28"/>
    </row>
    <row r="82" spans="1:9" ht="24.95" customHeight="1">
      <c r="A82" s="199" t="s">
        <v>52</v>
      </c>
      <c r="B82" s="161">
        <v>682500</v>
      </c>
      <c r="C82" s="137"/>
      <c r="D82" s="130"/>
      <c r="E82" s="149"/>
      <c r="F82" s="130"/>
      <c r="G82" s="149"/>
      <c r="H82" s="236"/>
    </row>
    <row r="83" spans="1:9" s="11" customFormat="1" ht="24.95" customHeight="1">
      <c r="A83" s="156" t="s">
        <v>206</v>
      </c>
      <c r="B83" s="152">
        <v>5200</v>
      </c>
      <c r="C83" s="145" t="s">
        <v>170</v>
      </c>
      <c r="D83" s="451">
        <f>ตค52!F83+พย52!F83+ธค52!F83+มค53!F83</f>
        <v>1470</v>
      </c>
      <c r="E83" s="452"/>
      <c r="F83" s="451">
        <v>390</v>
      </c>
      <c r="G83" s="452"/>
      <c r="H83" s="245"/>
    </row>
    <row r="84" spans="1:9" s="11" customFormat="1" ht="24.95" customHeight="1">
      <c r="A84" s="143" t="s">
        <v>207</v>
      </c>
      <c r="B84" s="136"/>
      <c r="C84" s="200"/>
      <c r="D84" s="453"/>
      <c r="E84" s="454"/>
      <c r="F84" s="453"/>
      <c r="G84" s="454"/>
      <c r="H84" s="241"/>
    </row>
    <row r="85" spans="1:9" s="11" customFormat="1" ht="24.95" customHeight="1">
      <c r="A85" s="143" t="s">
        <v>208</v>
      </c>
      <c r="B85" s="152">
        <v>8250</v>
      </c>
      <c r="C85" s="145" t="s">
        <v>42</v>
      </c>
      <c r="D85" s="451">
        <f>ตค52!F85+พย52!F85+ธค52!F85+มค53!F85</f>
        <v>48</v>
      </c>
      <c r="E85" s="452"/>
      <c r="F85" s="451">
        <v>16</v>
      </c>
      <c r="G85" s="452"/>
      <c r="H85" s="245"/>
    </row>
    <row r="86" spans="1:9" ht="24.95" customHeight="1">
      <c r="A86" s="143" t="s">
        <v>209</v>
      </c>
      <c r="B86" s="152">
        <v>25500</v>
      </c>
      <c r="C86" s="145" t="s">
        <v>91</v>
      </c>
      <c r="D86" s="451">
        <f>ตค52!F86+พย52!F86+ธค52!F86+มค53!F86</f>
        <v>218</v>
      </c>
      <c r="E86" s="452"/>
      <c r="F86" s="451">
        <v>0</v>
      </c>
      <c r="G86" s="452"/>
      <c r="H86" s="235"/>
    </row>
    <row r="87" spans="1:9" ht="24.95" customHeight="1">
      <c r="A87" s="143" t="s">
        <v>210</v>
      </c>
      <c r="B87" s="136"/>
      <c r="C87" s="148"/>
      <c r="D87" s="453"/>
      <c r="E87" s="454"/>
      <c r="F87" s="453"/>
      <c r="G87" s="454"/>
      <c r="H87" s="236"/>
    </row>
    <row r="88" spans="1:9" ht="24.95" customHeight="1">
      <c r="A88" s="143" t="s">
        <v>211</v>
      </c>
      <c r="B88" s="136"/>
      <c r="C88" s="148"/>
      <c r="D88" s="453"/>
      <c r="E88" s="454"/>
      <c r="F88" s="453"/>
      <c r="G88" s="454"/>
      <c r="H88" s="236"/>
    </row>
    <row r="89" spans="1:9" ht="24.95" customHeight="1">
      <c r="A89" s="141" t="s">
        <v>149</v>
      </c>
      <c r="B89" s="142">
        <v>292900</v>
      </c>
      <c r="C89" s="143"/>
      <c r="D89" s="451"/>
      <c r="E89" s="452"/>
      <c r="F89" s="451"/>
      <c r="G89" s="452"/>
      <c r="H89" s="235"/>
    </row>
    <row r="90" spans="1:9" ht="24.95" customHeight="1">
      <c r="A90" s="141" t="s">
        <v>150</v>
      </c>
      <c r="B90" s="142">
        <v>261900</v>
      </c>
      <c r="C90" s="145"/>
      <c r="D90" s="451"/>
      <c r="E90" s="452"/>
      <c r="F90" s="451"/>
      <c r="G90" s="452"/>
      <c r="H90" s="235"/>
    </row>
    <row r="91" spans="1:9" ht="24.95" customHeight="1">
      <c r="A91" s="199" t="s">
        <v>52</v>
      </c>
      <c r="B91" s="202">
        <v>252300</v>
      </c>
      <c r="C91" s="148"/>
      <c r="D91" s="130"/>
      <c r="E91" s="149"/>
      <c r="F91" s="130"/>
      <c r="G91" s="149"/>
      <c r="H91" s="236"/>
    </row>
    <row r="92" spans="1:9" ht="20.100000000000001" customHeight="1">
      <c r="A92" s="156" t="s">
        <v>212</v>
      </c>
      <c r="B92" s="156"/>
      <c r="C92" s="233" t="s">
        <v>213</v>
      </c>
      <c r="D92" s="451">
        <f>ตค52!F92+พย52!F92+ธค52!F92+มค53!F92</f>
        <v>3581</v>
      </c>
      <c r="E92" s="452"/>
      <c r="F92" s="451">
        <v>871</v>
      </c>
      <c r="G92" s="452"/>
      <c r="H92" s="235"/>
    </row>
    <row r="93" spans="1:9" s="11" customFormat="1" ht="20.100000000000001" customHeight="1">
      <c r="A93" s="156" t="s">
        <v>151</v>
      </c>
      <c r="B93" s="142"/>
      <c r="C93" s="233" t="s">
        <v>172</v>
      </c>
      <c r="D93" s="451">
        <f>ตค52!F93+พย52!F93+ธค52!F93+มค53!F93</f>
        <v>2047</v>
      </c>
      <c r="E93" s="452"/>
      <c r="F93" s="451">
        <v>459</v>
      </c>
      <c r="G93" s="452"/>
      <c r="H93" s="245"/>
    </row>
    <row r="94" spans="1:9" s="11" customFormat="1" ht="20.100000000000001" customHeight="1">
      <c r="A94" s="143" t="s">
        <v>152</v>
      </c>
      <c r="B94" s="142"/>
      <c r="C94" s="203"/>
      <c r="D94" s="451">
        <f>ตค52!F94+พย52!F94+ธค52!F94+มค53!F94</f>
        <v>768</v>
      </c>
      <c r="E94" s="452"/>
      <c r="F94" s="451">
        <v>201</v>
      </c>
      <c r="G94" s="452"/>
      <c r="H94" s="245"/>
    </row>
    <row r="95" spans="1:9" s="11" customFormat="1" ht="20.100000000000001" customHeight="1">
      <c r="A95" s="143" t="s">
        <v>153</v>
      </c>
      <c r="B95" s="142"/>
      <c r="C95" s="145"/>
      <c r="D95" s="451">
        <f>ตค52!F95+พย52!F95+ธค52!F95+มค53!F95</f>
        <v>1056</v>
      </c>
      <c r="E95" s="452"/>
      <c r="F95" s="451">
        <v>30</v>
      </c>
      <c r="G95" s="452"/>
      <c r="H95" s="245"/>
    </row>
    <row r="96" spans="1:9" ht="20.100000000000001" customHeight="1">
      <c r="A96" s="143" t="s">
        <v>154</v>
      </c>
      <c r="B96" s="142"/>
      <c r="C96" s="145"/>
      <c r="D96" s="451">
        <f>ตค52!F96+พย52!F96+ธค52!F96+มค53!F96</f>
        <v>991</v>
      </c>
      <c r="E96" s="452"/>
      <c r="F96" s="451">
        <v>429</v>
      </c>
      <c r="G96" s="452"/>
      <c r="H96" s="235"/>
    </row>
    <row r="97" spans="1:8" ht="20.100000000000001" customHeight="1">
      <c r="A97" s="143" t="s">
        <v>155</v>
      </c>
      <c r="B97" s="142"/>
      <c r="C97" s="145"/>
      <c r="D97" s="451">
        <f>ตค52!F97+พย52!F97+ธค52!F97+มค53!F97</f>
        <v>254</v>
      </c>
      <c r="E97" s="452"/>
      <c r="F97" s="451">
        <v>41</v>
      </c>
      <c r="G97" s="452"/>
      <c r="H97" s="235"/>
    </row>
    <row r="98" spans="1:8" ht="20.100000000000001" customHeight="1">
      <c r="A98" s="143" t="s">
        <v>156</v>
      </c>
      <c r="B98" s="142"/>
      <c r="C98" s="145"/>
      <c r="D98" s="451">
        <f>ตค52!F98+พย52!F98+ธค52!F98+มค53!F98</f>
        <v>1</v>
      </c>
      <c r="E98" s="452"/>
      <c r="F98" s="451">
        <v>0</v>
      </c>
      <c r="G98" s="452"/>
      <c r="H98" s="235"/>
    </row>
    <row r="99" spans="1:8" ht="20.100000000000001" customHeight="1">
      <c r="A99" s="143" t="s">
        <v>157</v>
      </c>
      <c r="B99" s="142"/>
      <c r="C99" s="145"/>
      <c r="D99" s="451">
        <f>ตค52!F99+พย52!F99+ธค52!F99+มค53!F99</f>
        <v>1279</v>
      </c>
      <c r="E99" s="452"/>
      <c r="F99" s="451">
        <v>371</v>
      </c>
      <c r="G99" s="452"/>
      <c r="H99" s="235"/>
    </row>
    <row r="100" spans="1:8" ht="20.100000000000001" customHeight="1">
      <c r="A100" s="143" t="s">
        <v>158</v>
      </c>
      <c r="B100" s="142"/>
      <c r="C100" s="145"/>
      <c r="D100" s="451">
        <f>ตค52!F100+พย52!F100+ธค52!F100+มค53!F100</f>
        <v>3034700</v>
      </c>
      <c r="E100" s="452"/>
      <c r="F100" s="451">
        <v>255750</v>
      </c>
      <c r="G100" s="452"/>
      <c r="H100" s="235"/>
    </row>
    <row r="101" spans="1:8" ht="24.95" customHeight="1">
      <c r="A101" s="143" t="s">
        <v>214</v>
      </c>
      <c r="B101" s="136"/>
      <c r="C101" s="148"/>
      <c r="D101" s="130"/>
      <c r="E101" s="149"/>
      <c r="F101" s="130"/>
      <c r="G101" s="149"/>
      <c r="H101" s="236"/>
    </row>
    <row r="102" spans="1:8" ht="24.95" customHeight="1">
      <c r="A102" s="143" t="s">
        <v>215</v>
      </c>
      <c r="B102" s="136"/>
      <c r="C102" s="148"/>
      <c r="D102" s="130"/>
      <c r="E102" s="149"/>
      <c r="F102" s="130"/>
      <c r="G102" s="149"/>
      <c r="H102" s="236"/>
    </row>
    <row r="103" spans="1:8" ht="24.95" customHeight="1">
      <c r="A103" s="143" t="s">
        <v>216</v>
      </c>
      <c r="B103" s="136"/>
      <c r="C103" s="148"/>
      <c r="D103" s="130"/>
      <c r="E103" s="149"/>
      <c r="F103" s="130"/>
      <c r="G103" s="149"/>
      <c r="H103" s="236"/>
    </row>
    <row r="104" spans="1:8" ht="24.95" customHeight="1">
      <c r="A104" s="143" t="s">
        <v>217</v>
      </c>
      <c r="B104" s="136"/>
      <c r="C104" s="148"/>
      <c r="D104" s="130"/>
      <c r="E104" s="149"/>
      <c r="F104" s="130"/>
      <c r="G104" s="149"/>
      <c r="H104" s="236"/>
    </row>
    <row r="105" spans="1:8" ht="24.95" customHeight="1">
      <c r="A105" s="141" t="s">
        <v>123</v>
      </c>
      <c r="B105" s="142"/>
      <c r="C105" s="145"/>
      <c r="D105" s="451"/>
      <c r="E105" s="452"/>
      <c r="F105" s="451"/>
      <c r="G105" s="452"/>
      <c r="H105" s="235"/>
    </row>
    <row r="106" spans="1:8" ht="23.25" customHeight="1">
      <c r="A106" s="137" t="s">
        <v>52</v>
      </c>
      <c r="B106" s="202"/>
      <c r="C106" s="148"/>
      <c r="D106" s="453"/>
      <c r="E106" s="454"/>
      <c r="F106" s="453"/>
      <c r="G106" s="454"/>
      <c r="H106" s="236"/>
    </row>
    <row r="107" spans="1:8" ht="24.95" customHeight="1">
      <c r="A107" s="143" t="s">
        <v>104</v>
      </c>
      <c r="B107" s="163"/>
      <c r="C107" s="145" t="s">
        <v>70</v>
      </c>
      <c r="D107" s="451">
        <f>ตค52!F107+พย52!F107+ธค52!F107+มค53!F107</f>
        <v>2775</v>
      </c>
      <c r="E107" s="452"/>
      <c r="F107" s="455">
        <v>541</v>
      </c>
      <c r="G107" s="455"/>
      <c r="H107" s="235"/>
    </row>
    <row r="108" spans="1:8" ht="21.75" customHeight="1">
      <c r="A108" s="144"/>
      <c r="B108" s="156"/>
      <c r="C108" s="211" t="s">
        <v>218</v>
      </c>
      <c r="D108" s="451">
        <f>ตค52!F108+พย52!F108+ธค52!F108+มค53!F108</f>
        <v>286</v>
      </c>
      <c r="E108" s="452"/>
      <c r="F108" s="455">
        <v>85</v>
      </c>
      <c r="G108" s="455"/>
      <c r="H108" s="235"/>
    </row>
    <row r="109" spans="1:8" ht="24.95" customHeight="1">
      <c r="A109" s="204" t="s">
        <v>112</v>
      </c>
      <c r="B109" s="205"/>
      <c r="C109" s="206" t="s">
        <v>228</v>
      </c>
      <c r="D109" s="207">
        <f>ตค52!D109+พย52!F109+ธค52!F109+มค53!F109</f>
        <v>6</v>
      </c>
      <c r="E109" s="234">
        <f>ตค52!E109+พย52!G109+ธค52!G109+มค53!G109</f>
        <v>1</v>
      </c>
      <c r="F109" s="209">
        <v>6</v>
      </c>
      <c r="G109" s="208">
        <v>1</v>
      </c>
      <c r="H109" s="246"/>
    </row>
    <row r="110" spans="1:8" ht="23.1" customHeight="1">
      <c r="A110" s="30"/>
      <c r="B110" s="50"/>
      <c r="C110" s="31"/>
      <c r="D110" s="14"/>
      <c r="E110" s="14"/>
      <c r="F110" s="14"/>
      <c r="G110" s="14"/>
      <c r="H110" s="8"/>
    </row>
    <row r="111" spans="1:8">
      <c r="A111" s="30"/>
      <c r="B111" s="42"/>
      <c r="C111" s="35"/>
      <c r="D111" s="43"/>
      <c r="E111" s="44"/>
      <c r="F111" s="43"/>
      <c r="G111" s="44"/>
      <c r="H111" s="8"/>
    </row>
    <row r="112" spans="1:8" ht="21" customHeight="1">
      <c r="A112" s="37"/>
      <c r="B112" s="45"/>
      <c r="C112" s="46"/>
      <c r="D112" s="43"/>
      <c r="E112" s="44"/>
      <c r="F112" s="43"/>
      <c r="G112" s="44"/>
      <c r="H112" s="8"/>
    </row>
    <row r="113" spans="1:8" ht="23.1" customHeight="1">
      <c r="A113" s="8"/>
      <c r="B113" s="34"/>
      <c r="C113" s="8"/>
      <c r="D113" s="43"/>
      <c r="E113" s="44"/>
      <c r="F113" s="8"/>
      <c r="G113" s="8"/>
      <c r="H113" s="8"/>
    </row>
    <row r="114" spans="1:8" ht="24.95" customHeight="1">
      <c r="A114" s="8"/>
      <c r="B114" s="34"/>
      <c r="C114" s="8"/>
      <c r="D114" s="8"/>
      <c r="E114" s="8"/>
      <c r="F114" s="8"/>
      <c r="G114" s="8"/>
      <c r="H114" s="8"/>
    </row>
    <row r="115" spans="1:8" ht="24.95" customHeight="1">
      <c r="A115" s="8"/>
      <c r="B115" s="34"/>
      <c r="C115" s="8"/>
      <c r="D115" s="8"/>
      <c r="E115" s="8"/>
      <c r="F115" s="8"/>
      <c r="G115" s="8"/>
      <c r="H115" s="8"/>
    </row>
    <row r="116" spans="1:8" ht="24.95" customHeight="1">
      <c r="A116" s="8"/>
      <c r="B116" s="34"/>
      <c r="C116" s="8"/>
      <c r="D116" s="8"/>
      <c r="E116" s="8"/>
      <c r="F116" s="8"/>
      <c r="G116" s="8"/>
      <c r="H116" s="8"/>
    </row>
    <row r="117" spans="1:8" ht="24.95" customHeight="1">
      <c r="A117" s="8"/>
      <c r="B117" s="34"/>
      <c r="C117" s="8"/>
      <c r="D117" s="8"/>
      <c r="E117" s="8"/>
      <c r="F117" s="8"/>
      <c r="G117" s="8"/>
      <c r="H117" s="8"/>
    </row>
    <row r="118" spans="1:8" ht="24.95" customHeight="1">
      <c r="A118" s="8"/>
      <c r="B118" s="34"/>
      <c r="C118" s="8"/>
      <c r="D118" s="8"/>
      <c r="E118" s="8"/>
      <c r="F118" s="8"/>
      <c r="G118" s="8"/>
      <c r="H118" s="8"/>
    </row>
    <row r="119" spans="1:8" ht="24.95" customHeight="1">
      <c r="A119" s="8"/>
      <c r="B119" s="10"/>
      <c r="C119" s="8"/>
      <c r="D119" s="8"/>
      <c r="E119" s="8"/>
      <c r="F119" s="8"/>
      <c r="G119" s="8"/>
      <c r="H119" s="8"/>
    </row>
    <row r="120" spans="1:8" ht="24.95" customHeight="1">
      <c r="A120" s="8"/>
      <c r="B120" s="6"/>
      <c r="C120" s="8"/>
      <c r="D120" s="8"/>
      <c r="E120" s="8"/>
      <c r="F120" s="8"/>
      <c r="G120" s="8"/>
      <c r="H120" s="8"/>
    </row>
    <row r="121" spans="1:8" ht="24.95" customHeight="1">
      <c r="B121" s="6"/>
    </row>
    <row r="122" spans="1:8" ht="24.95" customHeight="1">
      <c r="B122" s="6"/>
    </row>
    <row r="123" spans="1:8" ht="24.95" customHeight="1">
      <c r="B123" s="6"/>
    </row>
    <row r="124" spans="1:8">
      <c r="B124" s="6"/>
    </row>
    <row r="125" spans="1:8">
      <c r="B125" s="6"/>
    </row>
    <row r="126" spans="1:8">
      <c r="B126" s="6"/>
    </row>
    <row r="127" spans="1:8">
      <c r="B127" s="6"/>
    </row>
    <row r="128" spans="1:8">
      <c r="B128" s="6"/>
    </row>
    <row r="129" spans="2:5">
      <c r="B129" s="6"/>
    </row>
    <row r="130" spans="2:5">
      <c r="B130" s="6"/>
    </row>
    <row r="131" spans="2:5">
      <c r="B131" s="6"/>
    </row>
    <row r="132" spans="2:5">
      <c r="B132" s="6"/>
    </row>
    <row r="133" spans="2:5">
      <c r="B133" s="6"/>
    </row>
    <row r="134" spans="2:5">
      <c r="B134" s="6"/>
    </row>
    <row r="135" spans="2:5">
      <c r="B135" s="6"/>
    </row>
    <row r="136" spans="2:5">
      <c r="B136" s="6"/>
    </row>
    <row r="137" spans="2:5">
      <c r="B137" s="6"/>
    </row>
    <row r="138" spans="2:5">
      <c r="B138" s="6"/>
    </row>
    <row r="139" spans="2:5">
      <c r="B139" s="6"/>
      <c r="C139" s="8"/>
      <c r="D139" s="8"/>
    </row>
    <row r="140" spans="2:5">
      <c r="B140" s="6"/>
      <c r="C140" s="8"/>
      <c r="D140" s="8"/>
      <c r="E140" s="8"/>
    </row>
    <row r="141" spans="2:5">
      <c r="B141" s="6"/>
      <c r="C141" s="8"/>
      <c r="D141" s="8"/>
      <c r="E141" s="8"/>
    </row>
    <row r="142" spans="2:5">
      <c r="B142" s="6"/>
      <c r="C142" s="8"/>
      <c r="D142" s="8"/>
      <c r="E142" s="8"/>
    </row>
    <row r="143" spans="2:5">
      <c r="B143" s="6"/>
      <c r="C143" s="8"/>
      <c r="D143" s="8"/>
      <c r="E143" s="8"/>
    </row>
    <row r="144" spans="2:5">
      <c r="B144" s="6"/>
      <c r="C144" s="8"/>
      <c r="D144" s="8"/>
      <c r="E144" s="8"/>
    </row>
    <row r="145" spans="2:5">
      <c r="B145" s="6"/>
      <c r="C145" s="8"/>
      <c r="D145" s="8"/>
      <c r="E145" s="8"/>
    </row>
    <row r="146" spans="2:5">
      <c r="B146" s="6"/>
      <c r="C146" s="8"/>
      <c r="D146" s="8"/>
      <c r="E146" s="8"/>
    </row>
    <row r="147" spans="2:5">
      <c r="B147" s="6"/>
      <c r="C147" s="8"/>
      <c r="D147" s="8"/>
      <c r="E147" s="8"/>
    </row>
    <row r="148" spans="2:5">
      <c r="B148" s="7"/>
      <c r="C148" s="8"/>
      <c r="D148" s="8"/>
      <c r="E148" s="8"/>
    </row>
    <row r="149" spans="2:5">
      <c r="C149" s="8"/>
      <c r="D149" s="8"/>
    </row>
    <row r="150" spans="2:5">
      <c r="C150" s="8"/>
      <c r="D150" s="8"/>
    </row>
  </sheetData>
  <mergeCells count="173">
    <mergeCell ref="D81:E81"/>
    <mergeCell ref="F81:G81"/>
    <mergeCell ref="D105:E105"/>
    <mergeCell ref="F87:G87"/>
    <mergeCell ref="F88:G88"/>
    <mergeCell ref="F89:G89"/>
    <mergeCell ref="F42:G42"/>
    <mergeCell ref="F40:G40"/>
    <mergeCell ref="F46:G46"/>
    <mergeCell ref="F69:G69"/>
    <mergeCell ref="F67:G67"/>
    <mergeCell ref="F53:G53"/>
    <mergeCell ref="F72:G72"/>
    <mergeCell ref="F57:G57"/>
    <mergeCell ref="F98:G98"/>
    <mergeCell ref="F80:G80"/>
    <mergeCell ref="F79:G79"/>
    <mergeCell ref="F44:G44"/>
    <mergeCell ref="D54:E54"/>
    <mergeCell ref="D46:E46"/>
    <mergeCell ref="F73:G73"/>
    <mergeCell ref="F65:G65"/>
    <mergeCell ref="F66:G66"/>
    <mergeCell ref="F68:G68"/>
    <mergeCell ref="F71:G71"/>
    <mergeCell ref="F58:G58"/>
    <mergeCell ref="F38:G38"/>
    <mergeCell ref="F55:G55"/>
    <mergeCell ref="D51:E51"/>
    <mergeCell ref="D44:E44"/>
    <mergeCell ref="F41:G41"/>
    <mergeCell ref="D62:E62"/>
    <mergeCell ref="F36:G36"/>
    <mergeCell ref="D61:E61"/>
    <mergeCell ref="D41:E41"/>
    <mergeCell ref="D42:E42"/>
    <mergeCell ref="D55:E55"/>
    <mergeCell ref="D56:E56"/>
    <mergeCell ref="D39:E39"/>
    <mergeCell ref="F56:G56"/>
    <mergeCell ref="F26:G26"/>
    <mergeCell ref="F27:G27"/>
    <mergeCell ref="F30:G30"/>
    <mergeCell ref="F29:G29"/>
    <mergeCell ref="D37:E37"/>
    <mergeCell ref="F10:G10"/>
    <mergeCell ref="F24:G24"/>
    <mergeCell ref="F25:G25"/>
    <mergeCell ref="F22:G22"/>
    <mergeCell ref="F18:G18"/>
    <mergeCell ref="F21:G21"/>
    <mergeCell ref="F17:G17"/>
    <mergeCell ref="F14:G14"/>
    <mergeCell ref="F28:G28"/>
    <mergeCell ref="F33:G33"/>
    <mergeCell ref="F31:G31"/>
    <mergeCell ref="D31:E31"/>
    <mergeCell ref="D10:E10"/>
    <mergeCell ref="D22:E22"/>
    <mergeCell ref="D26:E26"/>
    <mergeCell ref="D16:E16"/>
    <mergeCell ref="D15:E15"/>
    <mergeCell ref="D14:E14"/>
    <mergeCell ref="D36:E36"/>
    <mergeCell ref="D33:E33"/>
    <mergeCell ref="D32:E32"/>
    <mergeCell ref="F75:G75"/>
    <mergeCell ref="F64:G64"/>
    <mergeCell ref="F48:G48"/>
    <mergeCell ref="F62:G62"/>
    <mergeCell ref="F61:G61"/>
    <mergeCell ref="F63:G63"/>
    <mergeCell ref="F60:G60"/>
    <mergeCell ref="F54:G54"/>
    <mergeCell ref="F51:G51"/>
    <mergeCell ref="F52:G52"/>
    <mergeCell ref="D72:E72"/>
    <mergeCell ref="D38:E38"/>
    <mergeCell ref="D66:E66"/>
    <mergeCell ref="D63:E63"/>
    <mergeCell ref="F32:G32"/>
    <mergeCell ref="D70:E70"/>
    <mergeCell ref="D57:E57"/>
    <mergeCell ref="D58:E58"/>
    <mergeCell ref="F39:G39"/>
    <mergeCell ref="F74:G74"/>
    <mergeCell ref="F37:G37"/>
    <mergeCell ref="F70:G70"/>
    <mergeCell ref="H1:H2"/>
    <mergeCell ref="D7:E7"/>
    <mergeCell ref="D18:E18"/>
    <mergeCell ref="D17:E17"/>
    <mergeCell ref="F5:G5"/>
    <mergeCell ref="F6:G6"/>
    <mergeCell ref="F8:G8"/>
    <mergeCell ref="F11:G11"/>
    <mergeCell ref="D13:E13"/>
    <mergeCell ref="F13:G13"/>
    <mergeCell ref="D1:E2"/>
    <mergeCell ref="F1:G2"/>
    <mergeCell ref="D8:E8"/>
    <mergeCell ref="D5:E5"/>
    <mergeCell ref="D6:E6"/>
    <mergeCell ref="D11:E11"/>
    <mergeCell ref="D9:E9"/>
    <mergeCell ref="F9:G9"/>
    <mergeCell ref="B1:B2"/>
    <mergeCell ref="F85:G85"/>
    <mergeCell ref="D86:E86"/>
    <mergeCell ref="F86:G86"/>
    <mergeCell ref="F15:G15"/>
    <mergeCell ref="F16:G16"/>
    <mergeCell ref="D73:E73"/>
    <mergeCell ref="D79:E79"/>
    <mergeCell ref="F23:G23"/>
    <mergeCell ref="D40:E40"/>
    <mergeCell ref="D84:E84"/>
    <mergeCell ref="D27:E27"/>
    <mergeCell ref="D28:E28"/>
    <mergeCell ref="D30:E30"/>
    <mergeCell ref="D29:E29"/>
    <mergeCell ref="D52:E52"/>
    <mergeCell ref="D25:E25"/>
    <mergeCell ref="D19:E19"/>
    <mergeCell ref="D23:E23"/>
    <mergeCell ref="D24:E24"/>
    <mergeCell ref="F19:G19"/>
    <mergeCell ref="C1:C2"/>
    <mergeCell ref="D83:E83"/>
    <mergeCell ref="D75:E75"/>
    <mergeCell ref="D108:E108"/>
    <mergeCell ref="F105:G105"/>
    <mergeCell ref="F108:G108"/>
    <mergeCell ref="F93:G93"/>
    <mergeCell ref="F94:G94"/>
    <mergeCell ref="D94:E94"/>
    <mergeCell ref="F95:G95"/>
    <mergeCell ref="F100:G100"/>
    <mergeCell ref="D95:E95"/>
    <mergeCell ref="D107:E107"/>
    <mergeCell ref="D93:E93"/>
    <mergeCell ref="F99:G99"/>
    <mergeCell ref="D98:E98"/>
    <mergeCell ref="D97:E97"/>
    <mergeCell ref="F97:G97"/>
    <mergeCell ref="D100:E100"/>
    <mergeCell ref="F96:G96"/>
    <mergeCell ref="D106:E106"/>
    <mergeCell ref="F106:G106"/>
    <mergeCell ref="D21:E21"/>
    <mergeCell ref="D60:E60"/>
    <mergeCell ref="D96:E96"/>
    <mergeCell ref="D90:E90"/>
    <mergeCell ref="D85:E85"/>
    <mergeCell ref="D88:E88"/>
    <mergeCell ref="F107:G107"/>
    <mergeCell ref="F83:G83"/>
    <mergeCell ref="F84:G84"/>
    <mergeCell ref="D99:E99"/>
    <mergeCell ref="F90:G90"/>
    <mergeCell ref="D87:E87"/>
    <mergeCell ref="D89:E89"/>
    <mergeCell ref="D92:E92"/>
    <mergeCell ref="F92:G92"/>
    <mergeCell ref="D48:E48"/>
    <mergeCell ref="D74:E74"/>
    <mergeCell ref="D68:E68"/>
    <mergeCell ref="D65:E65"/>
    <mergeCell ref="D64:E64"/>
    <mergeCell ref="D80:E80"/>
    <mergeCell ref="D71:E71"/>
    <mergeCell ref="D67:E67"/>
    <mergeCell ref="D53:E53"/>
  </mergeCells>
  <phoneticPr fontId="9" type="noConversion"/>
  <pageMargins left="0.27559055118110198" right="0.18" top="0.196850393700787" bottom="0.2" header="0.196850393700787" footer="0.196850393700787"/>
  <pageSetup paperSize="9" scale="85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 enableFormatConditionsCalculation="0">
    <tabColor indexed="11"/>
  </sheetPr>
  <dimension ref="A1:I150"/>
  <sheetViews>
    <sheetView view="pageBreakPreview" topLeftCell="A22" workbookViewId="0">
      <selection activeCell="F3" sqref="F1:G65536"/>
    </sheetView>
  </sheetViews>
  <sheetFormatPr defaultRowHeight="23.25"/>
  <cols>
    <col min="1" max="1" width="63" style="1" customWidth="1"/>
    <col min="2" max="2" width="10" style="1" customWidth="1"/>
    <col min="3" max="3" width="13" style="1" customWidth="1"/>
    <col min="4" max="7" width="5.42578125" style="1" customWidth="1"/>
    <col min="8" max="8" width="9.7109375" style="1" customWidth="1"/>
    <col min="9" max="16384" width="9.140625" style="1"/>
  </cols>
  <sheetData>
    <row r="1" spans="1:8" s="9" customFormat="1" ht="21.75" customHeight="1">
      <c r="A1" s="248"/>
      <c r="B1" s="427" t="s">
        <v>12</v>
      </c>
      <c r="C1" s="429" t="s">
        <v>13</v>
      </c>
      <c r="D1" s="466" t="s">
        <v>229</v>
      </c>
      <c r="E1" s="467"/>
      <c r="F1" s="435">
        <v>19391</v>
      </c>
      <c r="G1" s="436"/>
      <c r="H1" s="449" t="s">
        <v>0</v>
      </c>
    </row>
    <row r="2" spans="1:8" s="9" customFormat="1" ht="20.25" customHeight="1">
      <c r="A2" s="249"/>
      <c r="B2" s="428"/>
      <c r="C2" s="430"/>
      <c r="D2" s="468"/>
      <c r="E2" s="469"/>
      <c r="F2" s="437"/>
      <c r="G2" s="438"/>
      <c r="H2" s="450"/>
    </row>
    <row r="3" spans="1:8" s="9" customFormat="1" ht="24.95" customHeight="1">
      <c r="A3" s="128" t="s">
        <v>21</v>
      </c>
      <c r="B3" s="129">
        <v>2314930</v>
      </c>
      <c r="C3" s="131"/>
      <c r="D3" s="132"/>
      <c r="E3" s="133"/>
      <c r="F3" s="132"/>
      <c r="G3" s="133"/>
      <c r="H3" s="134"/>
    </row>
    <row r="4" spans="1:8" s="9" customFormat="1" ht="24.95" customHeight="1">
      <c r="A4" s="135" t="s">
        <v>159</v>
      </c>
      <c r="B4" s="136">
        <v>1150600</v>
      </c>
      <c r="C4" s="137"/>
      <c r="D4" s="138"/>
      <c r="E4" s="139"/>
      <c r="F4" s="138"/>
      <c r="G4" s="139"/>
      <c r="H4" s="140"/>
    </row>
    <row r="5" spans="1:8" ht="24.95" customHeight="1">
      <c r="A5" s="141" t="s">
        <v>160</v>
      </c>
      <c r="B5" s="142">
        <v>1150600</v>
      </c>
      <c r="C5" s="143"/>
      <c r="D5" s="451"/>
      <c r="E5" s="452"/>
      <c r="F5" s="451"/>
      <c r="G5" s="452"/>
      <c r="H5" s="144"/>
    </row>
    <row r="6" spans="1:8" ht="24.95" customHeight="1">
      <c r="A6" s="141" t="s">
        <v>161</v>
      </c>
      <c r="B6" s="142">
        <v>654880</v>
      </c>
      <c r="C6" s="145"/>
      <c r="D6" s="451"/>
      <c r="E6" s="452"/>
      <c r="F6" s="451"/>
      <c r="G6" s="452"/>
      <c r="H6" s="144"/>
    </row>
    <row r="7" spans="1:8" ht="24.95" customHeight="1">
      <c r="A7" s="146" t="s">
        <v>52</v>
      </c>
      <c r="B7" s="147"/>
      <c r="C7" s="148"/>
      <c r="D7" s="458"/>
      <c r="E7" s="454"/>
      <c r="F7" s="138"/>
      <c r="G7" s="139"/>
      <c r="H7" s="150"/>
    </row>
    <row r="8" spans="1:8" ht="24.95" customHeight="1">
      <c r="A8" s="151" t="s">
        <v>189</v>
      </c>
      <c r="B8" s="152"/>
      <c r="C8" s="145" t="s">
        <v>162</v>
      </c>
      <c r="D8" s="451">
        <f>ตค52!F8+พย52!F8+ธค52!F8+มค53!F8+กพ53!F8</f>
        <v>1377</v>
      </c>
      <c r="E8" s="452"/>
      <c r="F8" s="451">
        <v>231</v>
      </c>
      <c r="G8" s="452"/>
      <c r="H8" s="235"/>
    </row>
    <row r="9" spans="1:8" ht="24.95" customHeight="1">
      <c r="A9" s="153" t="s">
        <v>223</v>
      </c>
      <c r="B9" s="152"/>
      <c r="C9" s="154" t="s">
        <v>125</v>
      </c>
      <c r="D9" s="451">
        <f>ตค52!F9+พย52!F9+ธค52!F9+มค53!F9+กพ53!F9</f>
        <v>1140</v>
      </c>
      <c r="E9" s="452"/>
      <c r="F9" s="451">
        <v>208</v>
      </c>
      <c r="G9" s="452"/>
      <c r="H9" s="235"/>
    </row>
    <row r="10" spans="1:8" ht="24.95" customHeight="1">
      <c r="A10" s="155" t="s">
        <v>116</v>
      </c>
      <c r="B10" s="152"/>
      <c r="C10" s="145" t="s">
        <v>125</v>
      </c>
      <c r="D10" s="451">
        <f>ตค52!F10+พย52!F10+ธค52!F10+มค53!F10+กพ53!F10</f>
        <v>1193</v>
      </c>
      <c r="E10" s="452"/>
      <c r="F10" s="451">
        <v>238</v>
      </c>
      <c r="G10" s="452"/>
      <c r="H10" s="235"/>
    </row>
    <row r="11" spans="1:8" ht="24.95" customHeight="1">
      <c r="A11" s="153" t="s">
        <v>23</v>
      </c>
      <c r="B11" s="152"/>
      <c r="C11" s="145" t="s">
        <v>125</v>
      </c>
      <c r="D11" s="451">
        <f>ตค52!F11+พย52!F11+ธค52!F11+มค53!F11+กพ53!F11</f>
        <v>746</v>
      </c>
      <c r="E11" s="452"/>
      <c r="F11" s="451">
        <v>170</v>
      </c>
      <c r="G11" s="452"/>
      <c r="H11" s="235"/>
    </row>
    <row r="12" spans="1:8" ht="24.95" customHeight="1">
      <c r="A12" s="156" t="s">
        <v>128</v>
      </c>
      <c r="B12" s="144"/>
      <c r="C12" s="157" t="s">
        <v>124</v>
      </c>
      <c r="D12" s="158">
        <f>ตค52!D12+พย52!F12+ธค52!F12+มค53!F12+กพ53!F12</f>
        <v>5237</v>
      </c>
      <c r="E12" s="159">
        <f>ตค52!E12+พย52!G12+ธค52!G12+มค53!G12+กพ53!G12</f>
        <v>6503</v>
      </c>
      <c r="F12" s="158">
        <v>865</v>
      </c>
      <c r="G12" s="159">
        <v>865</v>
      </c>
      <c r="H12" s="235"/>
    </row>
    <row r="13" spans="1:8" ht="24.95" customHeight="1">
      <c r="A13" s="143" t="s">
        <v>29</v>
      </c>
      <c r="B13" s="152">
        <v>251900</v>
      </c>
      <c r="C13" s="145" t="s">
        <v>163</v>
      </c>
      <c r="D13" s="451">
        <f>ตค52!F13+พย52!F13+ธค52!F13+มค53!F13+กพ53!F13</f>
        <v>298</v>
      </c>
      <c r="E13" s="452"/>
      <c r="F13" s="451">
        <v>92</v>
      </c>
      <c r="G13" s="452"/>
      <c r="H13" s="235"/>
    </row>
    <row r="14" spans="1:8" ht="24.95" customHeight="1">
      <c r="A14" s="160" t="s">
        <v>51</v>
      </c>
      <c r="B14" s="161"/>
      <c r="C14" s="162"/>
      <c r="D14" s="453"/>
      <c r="E14" s="454"/>
      <c r="F14" s="453"/>
      <c r="G14" s="454"/>
      <c r="H14" s="236"/>
    </row>
    <row r="15" spans="1:8" ht="24.95" customHeight="1">
      <c r="A15" s="143" t="s">
        <v>132</v>
      </c>
      <c r="B15" s="163">
        <v>9400</v>
      </c>
      <c r="C15" s="145" t="s">
        <v>15</v>
      </c>
      <c r="D15" s="451">
        <f>ตค52!F15+พย52!F15+ธค52!F15+มค53!F15+กพ53!F15</f>
        <v>56</v>
      </c>
      <c r="E15" s="452"/>
      <c r="F15" s="451">
        <v>14</v>
      </c>
      <c r="G15" s="452"/>
      <c r="H15" s="235"/>
    </row>
    <row r="16" spans="1:8" ht="24.95" customHeight="1">
      <c r="A16" s="164" t="s">
        <v>133</v>
      </c>
      <c r="B16" s="161"/>
      <c r="C16" s="148"/>
      <c r="D16" s="453"/>
      <c r="E16" s="454"/>
      <c r="F16" s="453"/>
      <c r="G16" s="454"/>
      <c r="H16" s="236"/>
    </row>
    <row r="17" spans="1:8" ht="24.95" customHeight="1">
      <c r="A17" s="164" t="s">
        <v>134</v>
      </c>
      <c r="B17" s="152">
        <v>13500</v>
      </c>
      <c r="C17" s="145" t="s">
        <v>15</v>
      </c>
      <c r="D17" s="451">
        <f>ตค52!F17+พย52!F17+ธค52!F17+มค53!F17+กพ53!F17</f>
        <v>73</v>
      </c>
      <c r="E17" s="452"/>
      <c r="F17" s="451">
        <v>24</v>
      </c>
      <c r="G17" s="452"/>
      <c r="H17" s="235"/>
    </row>
    <row r="18" spans="1:8" ht="24.95" customHeight="1">
      <c r="A18" s="143" t="s">
        <v>135</v>
      </c>
      <c r="B18" s="152">
        <v>4500</v>
      </c>
      <c r="C18" s="165" t="s">
        <v>41</v>
      </c>
      <c r="D18" s="451">
        <f>ตค52!F18+พย52!F18+ธค52!F18+มค53!F18+กพ53!F18</f>
        <v>33</v>
      </c>
      <c r="E18" s="452"/>
      <c r="F18" s="451">
        <v>0</v>
      </c>
      <c r="G18" s="452"/>
      <c r="H18" s="235"/>
    </row>
    <row r="19" spans="1:8" ht="24.95" customHeight="1">
      <c r="A19" s="143" t="s">
        <v>136</v>
      </c>
      <c r="B19" s="152">
        <v>15000</v>
      </c>
      <c r="C19" s="165" t="s">
        <v>15</v>
      </c>
      <c r="D19" s="451">
        <f>ตค52!F19+พย52!F19+ธค52!F19+มค53!F19+กพ53!F19</f>
        <v>176</v>
      </c>
      <c r="E19" s="452"/>
      <c r="F19" s="451">
        <v>55</v>
      </c>
      <c r="G19" s="452"/>
      <c r="H19" s="235"/>
    </row>
    <row r="20" spans="1:8" ht="24.95" customHeight="1">
      <c r="A20" s="143" t="s">
        <v>129</v>
      </c>
      <c r="B20" s="161"/>
      <c r="C20" s="162"/>
      <c r="D20" s="130"/>
      <c r="E20" s="149"/>
      <c r="F20" s="130"/>
      <c r="G20" s="149"/>
      <c r="H20" s="236"/>
    </row>
    <row r="21" spans="1:8" ht="24.95" customHeight="1">
      <c r="A21" s="143" t="s">
        <v>137</v>
      </c>
      <c r="B21" s="152">
        <v>22000</v>
      </c>
      <c r="C21" s="165" t="s">
        <v>42</v>
      </c>
      <c r="D21" s="451">
        <f>ตค52!F21+พย52!F21+ธค52!F21+มค53!F21+กพ53!F21</f>
        <v>112</v>
      </c>
      <c r="E21" s="452"/>
      <c r="F21" s="451">
        <v>0</v>
      </c>
      <c r="G21" s="452"/>
      <c r="H21" s="235"/>
    </row>
    <row r="22" spans="1:8" ht="24.95" customHeight="1">
      <c r="A22" s="143" t="s">
        <v>138</v>
      </c>
      <c r="B22" s="152">
        <v>95280</v>
      </c>
      <c r="C22" s="165" t="s">
        <v>17</v>
      </c>
      <c r="D22" s="451">
        <f>ตค52!F22+พย52!F22+ธค52!F22+มค53!F22+กพ53!F22</f>
        <v>1</v>
      </c>
      <c r="E22" s="452"/>
      <c r="F22" s="451">
        <v>0</v>
      </c>
      <c r="G22" s="452"/>
      <c r="H22" s="235"/>
    </row>
    <row r="23" spans="1:8" ht="24.95" customHeight="1">
      <c r="A23" s="143" t="s">
        <v>139</v>
      </c>
      <c r="B23" s="152">
        <v>140400</v>
      </c>
      <c r="C23" s="154" t="s">
        <v>14</v>
      </c>
      <c r="D23" s="453"/>
      <c r="E23" s="454"/>
      <c r="F23" s="453"/>
      <c r="G23" s="454"/>
      <c r="H23" s="236"/>
    </row>
    <row r="24" spans="1:8" ht="24.95" customHeight="1">
      <c r="A24" s="143" t="s">
        <v>2</v>
      </c>
      <c r="B24" s="152"/>
      <c r="C24" s="145" t="s">
        <v>14</v>
      </c>
      <c r="D24" s="451">
        <f>ตค52!F24+พย52!F24+ธค52!F24+มค53!F24+กพ53!F24</f>
        <v>628</v>
      </c>
      <c r="E24" s="452"/>
      <c r="F24" s="451">
        <v>121</v>
      </c>
      <c r="G24" s="452"/>
      <c r="H24" s="235"/>
    </row>
    <row r="25" spans="1:8" ht="24.95" customHeight="1">
      <c r="A25" s="164" t="s">
        <v>3</v>
      </c>
      <c r="B25" s="152"/>
      <c r="C25" s="145"/>
      <c r="D25" s="451">
        <f>ตค52!F25+พย52!F25+ธค52!F25+มค53!F25+กพ53!F25</f>
        <v>150</v>
      </c>
      <c r="E25" s="452"/>
      <c r="F25" s="451">
        <f>F26+F27</f>
        <v>45</v>
      </c>
      <c r="G25" s="452"/>
      <c r="H25" s="235"/>
    </row>
    <row r="26" spans="1:8" ht="24.95" customHeight="1">
      <c r="A26" s="143" t="s">
        <v>4</v>
      </c>
      <c r="B26" s="152"/>
      <c r="C26" s="145"/>
      <c r="D26" s="451">
        <f>ตค52!F26+พย52!F26+ธค52!F26+มค53!F26+กพ53!F26</f>
        <v>146</v>
      </c>
      <c r="E26" s="452"/>
      <c r="F26" s="451">
        <v>43</v>
      </c>
      <c r="G26" s="452"/>
      <c r="H26" s="235"/>
    </row>
    <row r="27" spans="1:8" ht="24.95" customHeight="1">
      <c r="A27" s="143" t="s">
        <v>5</v>
      </c>
      <c r="B27" s="152"/>
      <c r="C27" s="145"/>
      <c r="D27" s="451">
        <f>ตค52!F27+พย52!F27+ธค52!F27+มค53!F27+กพ53!F27</f>
        <v>4</v>
      </c>
      <c r="E27" s="452"/>
      <c r="F27" s="451">
        <v>2</v>
      </c>
      <c r="G27" s="452"/>
      <c r="H27" s="235"/>
    </row>
    <row r="28" spans="1:8" ht="24.95" customHeight="1">
      <c r="A28" s="143" t="s">
        <v>6</v>
      </c>
      <c r="B28" s="152"/>
      <c r="C28" s="145"/>
      <c r="D28" s="451">
        <f>ตค52!F28+พย52!F28+ธค52!F28+มค53!F28+กพ53!F28</f>
        <v>5</v>
      </c>
      <c r="E28" s="452"/>
      <c r="F28" s="451">
        <f>F29+F30</f>
        <v>0</v>
      </c>
      <c r="G28" s="452"/>
      <c r="H28" s="235"/>
    </row>
    <row r="29" spans="1:8" ht="24.95" customHeight="1">
      <c r="A29" s="143" t="s">
        <v>7</v>
      </c>
      <c r="B29" s="152"/>
      <c r="C29" s="145"/>
      <c r="D29" s="451">
        <f>ตค52!F29+พย52!F29+ธค52!F29+มค53!F29+กพ53!F29</f>
        <v>1</v>
      </c>
      <c r="E29" s="452"/>
      <c r="F29" s="451">
        <v>0</v>
      </c>
      <c r="G29" s="452"/>
      <c r="H29" s="235"/>
    </row>
    <row r="30" spans="1:8" ht="24.95" customHeight="1">
      <c r="A30" s="143" t="s">
        <v>8</v>
      </c>
      <c r="B30" s="166"/>
      <c r="C30" s="167"/>
      <c r="D30" s="451">
        <f>ตค52!F30+พย52!F30+ธค52!F30+มค53!F30+กพ53!F30</f>
        <v>4</v>
      </c>
      <c r="E30" s="452"/>
      <c r="F30" s="451">
        <v>0</v>
      </c>
      <c r="G30" s="463"/>
      <c r="H30" s="235"/>
    </row>
    <row r="31" spans="1:8" ht="24.95" customHeight="1">
      <c r="A31" s="169" t="s">
        <v>9</v>
      </c>
      <c r="B31" s="170"/>
      <c r="C31" s="170"/>
      <c r="D31" s="451">
        <f>ตค52!F31+พย52!F31+ธค52!F31+มค53!F31+กพ53!F31</f>
        <v>295</v>
      </c>
      <c r="E31" s="452"/>
      <c r="F31" s="451">
        <v>59</v>
      </c>
      <c r="G31" s="463"/>
      <c r="H31" s="235"/>
    </row>
    <row r="32" spans="1:8" ht="24.95" customHeight="1">
      <c r="A32" s="143" t="s">
        <v>55</v>
      </c>
      <c r="B32" s="152">
        <v>94900</v>
      </c>
      <c r="C32" s="171" t="s">
        <v>164</v>
      </c>
      <c r="D32" s="451">
        <f>ตค52!F32+พย52!F32+ธค52!F32+มค53!F32+กพ53!F32</f>
        <v>810</v>
      </c>
      <c r="E32" s="452"/>
      <c r="F32" s="451">
        <v>47</v>
      </c>
      <c r="G32" s="452"/>
      <c r="H32" s="235"/>
    </row>
    <row r="33" spans="1:8" ht="24.95" customHeight="1">
      <c r="A33" s="143" t="s">
        <v>56</v>
      </c>
      <c r="B33" s="161"/>
      <c r="C33" s="172"/>
      <c r="D33" s="453"/>
      <c r="E33" s="454"/>
      <c r="F33" s="453"/>
      <c r="G33" s="454"/>
      <c r="H33" s="236"/>
    </row>
    <row r="34" spans="1:8" ht="24.95" customHeight="1">
      <c r="A34" s="173" t="s">
        <v>141</v>
      </c>
      <c r="B34" s="161"/>
      <c r="C34" s="172"/>
      <c r="D34" s="130"/>
      <c r="E34" s="149"/>
      <c r="F34" s="130"/>
      <c r="G34" s="149"/>
      <c r="H34" s="236"/>
    </row>
    <row r="35" spans="1:8" ht="35.25" customHeight="1">
      <c r="A35" s="219"/>
      <c r="B35" s="220"/>
      <c r="C35" s="221"/>
      <c r="D35" s="222"/>
      <c r="E35" s="223"/>
      <c r="F35" s="222"/>
      <c r="G35" s="223"/>
      <c r="H35" s="237"/>
    </row>
    <row r="36" spans="1:8" ht="24.95" customHeight="1">
      <c r="A36" s="215" t="s">
        <v>140</v>
      </c>
      <c r="B36" s="216">
        <v>495720</v>
      </c>
      <c r="C36" s="217"/>
      <c r="D36" s="464"/>
      <c r="E36" s="465"/>
      <c r="F36" s="464"/>
      <c r="G36" s="465"/>
      <c r="H36" s="238"/>
    </row>
    <row r="37" spans="1:8" ht="24.95" customHeight="1">
      <c r="A37" s="137" t="s">
        <v>52</v>
      </c>
      <c r="B37" s="161"/>
      <c r="C37" s="148"/>
      <c r="D37" s="453"/>
      <c r="E37" s="454"/>
      <c r="F37" s="453"/>
      <c r="G37" s="454"/>
      <c r="H37" s="236"/>
    </row>
    <row r="38" spans="1:8" ht="24.95" customHeight="1">
      <c r="A38" s="212" t="s">
        <v>173</v>
      </c>
      <c r="B38" s="174"/>
      <c r="C38" s="183" t="s">
        <v>70</v>
      </c>
      <c r="D38" s="451">
        <f>ตค52!F38+พย52!F38+ธค52!F38+มค53!F38+กพ53!F38</f>
        <v>2258</v>
      </c>
      <c r="E38" s="452"/>
      <c r="F38" s="459">
        <v>1039</v>
      </c>
      <c r="G38" s="460"/>
      <c r="H38" s="239"/>
    </row>
    <row r="39" spans="1:8" ht="24.95" customHeight="1">
      <c r="A39" s="178" t="s">
        <v>174</v>
      </c>
      <c r="B39" s="179">
        <v>168720</v>
      </c>
      <c r="C39" s="180" t="s">
        <v>70</v>
      </c>
      <c r="D39" s="451">
        <f>ตค52!F39+พย52!F39+ธค52!F39+มค53!F39+กพ53!F39</f>
        <v>2862</v>
      </c>
      <c r="E39" s="452"/>
      <c r="F39" s="451">
        <v>587</v>
      </c>
      <c r="G39" s="452"/>
      <c r="H39" s="235"/>
    </row>
    <row r="40" spans="1:8" ht="24.95" customHeight="1">
      <c r="A40" s="178" t="s">
        <v>175</v>
      </c>
      <c r="B40" s="179">
        <v>40500</v>
      </c>
      <c r="C40" s="180" t="s">
        <v>162</v>
      </c>
      <c r="D40" s="451">
        <f>ตค52!F40+พย52!F40+ธค52!F40+มค53!F40+กพ53!F40</f>
        <v>1046</v>
      </c>
      <c r="E40" s="452"/>
      <c r="F40" s="451">
        <v>552</v>
      </c>
      <c r="G40" s="452"/>
      <c r="H40" s="235"/>
    </row>
    <row r="41" spans="1:8" ht="24.95" customHeight="1">
      <c r="A41" s="178" t="s">
        <v>176</v>
      </c>
      <c r="B41" s="181"/>
      <c r="C41" s="182"/>
      <c r="D41" s="453"/>
      <c r="E41" s="454"/>
      <c r="F41" s="453"/>
      <c r="G41" s="454"/>
      <c r="H41" s="236"/>
    </row>
    <row r="42" spans="1:8" ht="24.95" customHeight="1">
      <c r="A42" s="178" t="s">
        <v>177</v>
      </c>
      <c r="B42" s="179">
        <v>30400</v>
      </c>
      <c r="C42" s="180" t="s">
        <v>219</v>
      </c>
      <c r="D42" s="451">
        <f>ตค52!F42+พย52!F42+ธค52!F42+มค53!F42+กพ53!F42</f>
        <v>0</v>
      </c>
      <c r="E42" s="452"/>
      <c r="F42" s="451">
        <v>0</v>
      </c>
      <c r="G42" s="452"/>
      <c r="H42" s="235"/>
    </row>
    <row r="43" spans="1:8" ht="24.95" customHeight="1">
      <c r="A43" s="178" t="s">
        <v>178</v>
      </c>
      <c r="B43" s="181"/>
      <c r="C43" s="182"/>
      <c r="D43" s="130"/>
      <c r="E43" s="149"/>
      <c r="F43" s="130"/>
      <c r="G43" s="149"/>
      <c r="H43" s="236"/>
    </row>
    <row r="44" spans="1:8" ht="24.95" customHeight="1">
      <c r="A44" s="143" t="s">
        <v>179</v>
      </c>
      <c r="B44" s="152">
        <v>5000</v>
      </c>
      <c r="C44" s="145" t="s">
        <v>47</v>
      </c>
      <c r="D44" s="451">
        <f>ตค52!F44+พย52!F44+ธค52!F44+มค53!F44+กพ53!F44</f>
        <v>1</v>
      </c>
      <c r="E44" s="452"/>
      <c r="F44" s="451">
        <v>0</v>
      </c>
      <c r="G44" s="452"/>
      <c r="H44" s="235"/>
    </row>
    <row r="45" spans="1:8" ht="24.95" customHeight="1">
      <c r="A45" s="143" t="s">
        <v>180</v>
      </c>
      <c r="B45" s="161"/>
      <c r="C45" s="148"/>
      <c r="D45" s="130"/>
      <c r="E45" s="149"/>
      <c r="F45" s="130"/>
      <c r="G45" s="149"/>
      <c r="H45" s="236"/>
    </row>
    <row r="46" spans="1:8" ht="24.95" customHeight="1">
      <c r="A46" s="143" t="s">
        <v>181</v>
      </c>
      <c r="B46" s="174">
        <v>11200</v>
      </c>
      <c r="C46" s="183" t="s">
        <v>165</v>
      </c>
      <c r="D46" s="451">
        <f>ตค52!F46+พย52!F46+ธค52!F46+มค53!F46+กพ53!F46</f>
        <v>91</v>
      </c>
      <c r="E46" s="452"/>
      <c r="F46" s="451">
        <v>91</v>
      </c>
      <c r="G46" s="452"/>
      <c r="H46" s="239"/>
    </row>
    <row r="47" spans="1:8" ht="24.95" customHeight="1">
      <c r="A47" s="143" t="s">
        <v>182</v>
      </c>
      <c r="B47" s="174"/>
      <c r="C47" s="183"/>
      <c r="D47" s="175"/>
      <c r="E47" s="176"/>
      <c r="F47" s="175"/>
      <c r="G47" s="176"/>
      <c r="H47" s="239"/>
    </row>
    <row r="48" spans="1:8" ht="24.95" customHeight="1">
      <c r="A48" s="143" t="s">
        <v>183</v>
      </c>
      <c r="B48" s="163">
        <v>17600</v>
      </c>
      <c r="C48" s="145" t="s">
        <v>166</v>
      </c>
      <c r="D48" s="451">
        <f>ตค52!F48+พย52!F48+ธค52!F48+มค53!F48+กพ53!F48</f>
        <v>185</v>
      </c>
      <c r="E48" s="452"/>
      <c r="F48" s="451">
        <v>0</v>
      </c>
      <c r="G48" s="452"/>
      <c r="H48" s="239"/>
    </row>
    <row r="49" spans="1:8" ht="24.95" customHeight="1">
      <c r="A49" s="143" t="s">
        <v>184</v>
      </c>
      <c r="B49" s="152">
        <v>34600</v>
      </c>
      <c r="C49" s="145" t="s">
        <v>167</v>
      </c>
      <c r="D49" s="158">
        <f>ตค52!D49+พย52!F49+ธค52!F49+มค53!F49+กพ53!F49</f>
        <v>0</v>
      </c>
      <c r="E49" s="159">
        <f>ตค52!E49+พย52!G49+ธค52!G49+มค53!G49+กพ53!G49</f>
        <v>0</v>
      </c>
      <c r="F49" s="158">
        <v>0</v>
      </c>
      <c r="G49" s="159">
        <v>0</v>
      </c>
      <c r="H49" s="239"/>
    </row>
    <row r="50" spans="1:8" ht="24.95" customHeight="1">
      <c r="A50" s="143" t="s">
        <v>185</v>
      </c>
      <c r="B50" s="152">
        <v>78600</v>
      </c>
      <c r="C50" s="165" t="s">
        <v>169</v>
      </c>
      <c r="D50" s="158">
        <f>ตค52!D50+พย52!F50+ธค52!F50+มค53!F50+กพ53!F50</f>
        <v>1</v>
      </c>
      <c r="E50" s="159">
        <f>ตค52!E50+พย52!G50+ธค52!G50+มค53!G50+กพ53!G50</f>
        <v>21</v>
      </c>
      <c r="F50" s="158">
        <v>0</v>
      </c>
      <c r="G50" s="159">
        <v>0</v>
      </c>
      <c r="H50" s="239"/>
    </row>
    <row r="51" spans="1:8" ht="24.95" customHeight="1">
      <c r="A51" s="143" t="s">
        <v>186</v>
      </c>
      <c r="B51" s="174"/>
      <c r="C51" s="183" t="s">
        <v>42</v>
      </c>
      <c r="D51" s="451">
        <f>ตค52!F51+พย52!F51+ธค52!F51+มค53!F51+กพ53!F51</f>
        <v>48</v>
      </c>
      <c r="E51" s="452"/>
      <c r="F51" s="459">
        <v>8</v>
      </c>
      <c r="G51" s="460"/>
      <c r="H51" s="239"/>
    </row>
    <row r="52" spans="1:8" ht="24.95" customHeight="1">
      <c r="A52" s="143" t="s">
        <v>187</v>
      </c>
      <c r="B52" s="152">
        <v>148400</v>
      </c>
      <c r="C52" s="145" t="s">
        <v>17</v>
      </c>
      <c r="D52" s="451">
        <f>ตค52!F52+พย52!F52+ธค52!F52+มค53!F52+กพ53!F52</f>
        <v>1</v>
      </c>
      <c r="E52" s="452"/>
      <c r="F52" s="459">
        <v>0</v>
      </c>
      <c r="G52" s="460"/>
      <c r="H52" s="235"/>
    </row>
    <row r="53" spans="1:8" ht="24.95" customHeight="1">
      <c r="A53" s="143" t="s">
        <v>188</v>
      </c>
      <c r="B53" s="161"/>
      <c r="C53" s="162"/>
      <c r="D53" s="453"/>
      <c r="E53" s="454"/>
      <c r="F53" s="453"/>
      <c r="G53" s="454"/>
      <c r="H53" s="236"/>
    </row>
    <row r="54" spans="1:8" ht="24.95" customHeight="1">
      <c r="A54" s="141" t="s">
        <v>142</v>
      </c>
      <c r="B54" s="142"/>
      <c r="C54" s="145"/>
      <c r="D54" s="451"/>
      <c r="E54" s="452"/>
      <c r="F54" s="451"/>
      <c r="G54" s="452"/>
      <c r="H54" s="235"/>
    </row>
    <row r="55" spans="1:8" ht="24.95" customHeight="1">
      <c r="A55" s="184" t="s">
        <v>52</v>
      </c>
      <c r="B55" s="185"/>
      <c r="C55" s="186"/>
      <c r="D55" s="453"/>
      <c r="E55" s="454"/>
      <c r="F55" s="453"/>
      <c r="G55" s="454"/>
      <c r="H55" s="236"/>
    </row>
    <row r="56" spans="1:8" ht="24.95" customHeight="1">
      <c r="A56" s="143" t="s">
        <v>190</v>
      </c>
      <c r="B56" s="136"/>
      <c r="C56" s="148"/>
      <c r="D56" s="453"/>
      <c r="E56" s="454"/>
      <c r="F56" s="453"/>
      <c r="G56" s="454"/>
      <c r="H56" s="236"/>
    </row>
    <row r="57" spans="1:8" ht="24.95" customHeight="1">
      <c r="A57" s="143" t="s">
        <v>191</v>
      </c>
      <c r="B57" s="174"/>
      <c r="C57" s="183" t="s">
        <v>42</v>
      </c>
      <c r="D57" s="451">
        <f>ตค52!F57+พย52!F57+ธค52!F57+มค53!F57+กพ53!F57</f>
        <v>0</v>
      </c>
      <c r="E57" s="452"/>
      <c r="F57" s="459">
        <v>0</v>
      </c>
      <c r="G57" s="460"/>
      <c r="H57" s="239"/>
    </row>
    <row r="58" spans="1:8" ht="24.95" customHeight="1">
      <c r="A58" s="187" t="s">
        <v>192</v>
      </c>
      <c r="B58" s="188"/>
      <c r="C58" s="214"/>
      <c r="D58" s="453"/>
      <c r="E58" s="454"/>
      <c r="F58" s="453"/>
      <c r="G58" s="454"/>
      <c r="H58" s="236"/>
    </row>
    <row r="59" spans="1:8" s="9" customFormat="1" ht="24.95" customHeight="1">
      <c r="A59" s="135" t="s">
        <v>22</v>
      </c>
      <c r="B59" s="136">
        <v>1164330</v>
      </c>
      <c r="C59" s="137"/>
      <c r="D59" s="138"/>
      <c r="E59" s="139"/>
      <c r="F59" s="138"/>
      <c r="G59" s="139"/>
      <c r="H59" s="240"/>
    </row>
    <row r="60" spans="1:8" ht="24.95" customHeight="1">
      <c r="A60" s="141" t="s">
        <v>143</v>
      </c>
      <c r="B60" s="142">
        <v>871430</v>
      </c>
      <c r="C60" s="143"/>
      <c r="D60" s="451"/>
      <c r="E60" s="452"/>
      <c r="F60" s="451"/>
      <c r="G60" s="452"/>
      <c r="H60" s="235"/>
    </row>
    <row r="61" spans="1:8" ht="24.95" customHeight="1">
      <c r="A61" s="141" t="s">
        <v>144</v>
      </c>
      <c r="B61" s="142">
        <v>149980</v>
      </c>
      <c r="C61" s="145"/>
      <c r="D61" s="451"/>
      <c r="E61" s="452"/>
      <c r="F61" s="451"/>
      <c r="G61" s="452"/>
      <c r="H61" s="235"/>
    </row>
    <row r="62" spans="1:8" ht="24.95" customHeight="1">
      <c r="A62" s="143" t="s">
        <v>145</v>
      </c>
      <c r="B62" s="152"/>
      <c r="C62" s="145"/>
      <c r="D62" s="451"/>
      <c r="E62" s="452"/>
      <c r="F62" s="451"/>
      <c r="G62" s="452"/>
      <c r="H62" s="235"/>
    </row>
    <row r="63" spans="1:8" ht="24.95" customHeight="1">
      <c r="A63" s="184" t="s">
        <v>52</v>
      </c>
      <c r="B63" s="185"/>
      <c r="C63" s="186"/>
      <c r="D63" s="453"/>
      <c r="E63" s="454"/>
      <c r="F63" s="453"/>
      <c r="G63" s="454"/>
      <c r="H63" s="236"/>
    </row>
    <row r="64" spans="1:8" ht="24.95" customHeight="1">
      <c r="A64" s="143" t="s">
        <v>193</v>
      </c>
      <c r="B64" s="152">
        <v>7700</v>
      </c>
      <c r="C64" s="145" t="s">
        <v>168</v>
      </c>
      <c r="D64" s="451">
        <f>ตค52!F64+พย52!F64+ธค52!F64+มค53!F64+กพ53!F64</f>
        <v>16</v>
      </c>
      <c r="E64" s="452"/>
      <c r="F64" s="451">
        <v>2</v>
      </c>
      <c r="G64" s="452"/>
      <c r="H64" s="235"/>
    </row>
    <row r="65" spans="1:9" ht="24.95" customHeight="1">
      <c r="A65" s="143" t="s">
        <v>194</v>
      </c>
      <c r="B65" s="152">
        <v>95280</v>
      </c>
      <c r="C65" s="145" t="s">
        <v>17</v>
      </c>
      <c r="D65" s="451">
        <f>ตค52!F65+พย52!F65+ธค52!F65+มค53!F65+กพ53!F65</f>
        <v>1</v>
      </c>
      <c r="E65" s="452"/>
      <c r="F65" s="451">
        <v>0</v>
      </c>
      <c r="G65" s="452"/>
      <c r="H65" s="235"/>
    </row>
    <row r="66" spans="1:9" ht="24.95" customHeight="1">
      <c r="A66" s="143" t="s">
        <v>220</v>
      </c>
      <c r="B66" s="188"/>
      <c r="C66" s="189"/>
      <c r="D66" s="453"/>
      <c r="E66" s="454"/>
      <c r="F66" s="453"/>
      <c r="G66" s="454"/>
      <c r="H66" s="236"/>
    </row>
    <row r="67" spans="1:9" ht="24.95" customHeight="1">
      <c r="A67" s="143" t="s">
        <v>195</v>
      </c>
      <c r="B67" s="190">
        <v>47000</v>
      </c>
      <c r="C67" s="191" t="s">
        <v>169</v>
      </c>
      <c r="D67" s="451">
        <f>ตค52!F67+พย52!F67+ธค52!F67+มค53!F67+กพ53!F67</f>
        <v>0</v>
      </c>
      <c r="E67" s="452"/>
      <c r="F67" s="451">
        <v>0</v>
      </c>
      <c r="G67" s="452"/>
      <c r="H67" s="235"/>
    </row>
    <row r="68" spans="1:9" ht="24.95" customHeight="1">
      <c r="A68" s="192" t="s">
        <v>146</v>
      </c>
      <c r="B68" s="193"/>
      <c r="C68" s="165"/>
      <c r="D68" s="451"/>
      <c r="E68" s="452"/>
      <c r="F68" s="451"/>
      <c r="G68" s="452"/>
      <c r="H68" s="235"/>
    </row>
    <row r="69" spans="1:9" ht="24.95" customHeight="1">
      <c r="A69" s="194" t="s">
        <v>52</v>
      </c>
      <c r="B69" s="195"/>
      <c r="C69" s="196"/>
      <c r="D69" s="130"/>
      <c r="E69" s="149"/>
      <c r="F69" s="453"/>
      <c r="G69" s="454"/>
      <c r="H69" s="236"/>
    </row>
    <row r="70" spans="1:9" ht="24.95" customHeight="1">
      <c r="A70" s="169" t="s">
        <v>196</v>
      </c>
      <c r="B70" s="161"/>
      <c r="C70" s="213"/>
      <c r="D70" s="453"/>
      <c r="E70" s="454"/>
      <c r="F70" s="453"/>
      <c r="G70" s="454"/>
      <c r="H70" s="241"/>
    </row>
    <row r="71" spans="1:9" ht="24.95" customHeight="1">
      <c r="A71" s="169" t="s">
        <v>197</v>
      </c>
      <c r="B71" s="161"/>
      <c r="C71" s="213"/>
      <c r="D71" s="453"/>
      <c r="E71" s="454"/>
      <c r="F71" s="453"/>
      <c r="G71" s="454"/>
      <c r="H71" s="241"/>
    </row>
    <row r="72" spans="1:9" ht="24.95" customHeight="1">
      <c r="A72" s="229" t="s">
        <v>198</v>
      </c>
      <c r="B72" s="230"/>
      <c r="C72" s="231" t="s">
        <v>125</v>
      </c>
      <c r="D72" s="451">
        <f>ตค52!F72+พย52!F72+ธค52!F72+มค53!F72+กพ53!F72</f>
        <v>14</v>
      </c>
      <c r="E72" s="452"/>
      <c r="F72" s="461">
        <v>1</v>
      </c>
      <c r="G72" s="462"/>
      <c r="H72" s="242"/>
    </row>
    <row r="73" spans="1:9" ht="24.95" customHeight="1">
      <c r="A73" s="225" t="s">
        <v>199</v>
      </c>
      <c r="B73" s="226"/>
      <c r="C73" s="227"/>
      <c r="D73" s="456"/>
      <c r="E73" s="457"/>
      <c r="F73" s="456"/>
      <c r="G73" s="457"/>
      <c r="H73" s="243"/>
    </row>
    <row r="74" spans="1:9" ht="24.95" customHeight="1">
      <c r="A74" s="169" t="s">
        <v>202</v>
      </c>
      <c r="B74" s="188"/>
      <c r="C74" s="196"/>
      <c r="D74" s="453"/>
      <c r="E74" s="454"/>
      <c r="F74" s="453"/>
      <c r="G74" s="454"/>
      <c r="H74" s="236"/>
    </row>
    <row r="75" spans="1:9" ht="24.95" customHeight="1">
      <c r="A75" s="169" t="s">
        <v>200</v>
      </c>
      <c r="B75" s="161"/>
      <c r="C75" s="213"/>
      <c r="D75" s="453"/>
      <c r="E75" s="454"/>
      <c r="F75" s="453"/>
      <c r="G75" s="454"/>
      <c r="H75" s="236"/>
    </row>
    <row r="76" spans="1:9" ht="24.95" customHeight="1">
      <c r="A76" s="169" t="s">
        <v>203</v>
      </c>
      <c r="B76" s="161"/>
      <c r="C76" s="213"/>
      <c r="D76" s="130"/>
      <c r="E76" s="149"/>
      <c r="F76" s="130"/>
      <c r="G76" s="149"/>
      <c r="H76" s="236"/>
    </row>
    <row r="77" spans="1:9" ht="24.95" customHeight="1">
      <c r="A77" s="169" t="s">
        <v>201</v>
      </c>
      <c r="B77" s="161"/>
      <c r="C77" s="213"/>
      <c r="D77" s="130"/>
      <c r="E77" s="149"/>
      <c r="F77" s="130"/>
      <c r="G77" s="149"/>
      <c r="H77" s="236"/>
    </row>
    <row r="78" spans="1:9" ht="24.95" customHeight="1">
      <c r="A78" s="169" t="s">
        <v>204</v>
      </c>
      <c r="B78" s="161"/>
      <c r="C78" s="213"/>
      <c r="D78" s="130"/>
      <c r="E78" s="149"/>
      <c r="F78" s="130"/>
      <c r="G78" s="149"/>
      <c r="H78" s="236"/>
    </row>
    <row r="79" spans="1:9" ht="24.95" customHeight="1">
      <c r="A79" s="169" t="s">
        <v>205</v>
      </c>
      <c r="B79" s="161"/>
      <c r="C79" s="213"/>
      <c r="D79" s="453"/>
      <c r="E79" s="454"/>
      <c r="F79" s="453"/>
      <c r="G79" s="454"/>
      <c r="H79" s="236"/>
    </row>
    <row r="80" spans="1:9" ht="24.95" customHeight="1">
      <c r="A80" s="141" t="s">
        <v>147</v>
      </c>
      <c r="B80" s="163">
        <v>721450</v>
      </c>
      <c r="C80" s="165"/>
      <c r="D80" s="451"/>
      <c r="E80" s="452"/>
      <c r="F80" s="451"/>
      <c r="G80" s="452"/>
      <c r="H80" s="244"/>
      <c r="I80" s="28"/>
    </row>
    <row r="81" spans="1:9" ht="24.95" customHeight="1">
      <c r="A81" s="169" t="s">
        <v>148</v>
      </c>
      <c r="B81" s="163"/>
      <c r="C81" s="165"/>
      <c r="D81" s="451"/>
      <c r="E81" s="452"/>
      <c r="F81" s="451"/>
      <c r="G81" s="452"/>
      <c r="H81" s="244"/>
      <c r="I81" s="28"/>
    </row>
    <row r="82" spans="1:9" ht="24.95" customHeight="1">
      <c r="A82" s="199" t="s">
        <v>52</v>
      </c>
      <c r="B82" s="161">
        <v>682500</v>
      </c>
      <c r="C82" s="137"/>
      <c r="D82" s="130"/>
      <c r="E82" s="149"/>
      <c r="F82" s="130"/>
      <c r="G82" s="149"/>
      <c r="H82" s="236"/>
    </row>
    <row r="83" spans="1:9" s="11" customFormat="1" ht="24.95" customHeight="1">
      <c r="A83" s="156" t="s">
        <v>206</v>
      </c>
      <c r="B83" s="152">
        <v>5200</v>
      </c>
      <c r="C83" s="145" t="s">
        <v>170</v>
      </c>
      <c r="D83" s="451">
        <f>ตค52!F83+พย52!F83+ธค52!F83+มค53!F83+กพ53!F83</f>
        <v>2029</v>
      </c>
      <c r="E83" s="452"/>
      <c r="F83" s="451">
        <v>559</v>
      </c>
      <c r="G83" s="452"/>
      <c r="H83" s="245"/>
    </row>
    <row r="84" spans="1:9" s="11" customFormat="1" ht="24.95" customHeight="1">
      <c r="A84" s="143" t="s">
        <v>207</v>
      </c>
      <c r="B84" s="136"/>
      <c r="C84" s="200"/>
      <c r="D84" s="453"/>
      <c r="E84" s="454"/>
      <c r="F84" s="453"/>
      <c r="G84" s="454"/>
      <c r="H84" s="241"/>
    </row>
    <row r="85" spans="1:9" s="11" customFormat="1" ht="24.95" customHeight="1">
      <c r="A85" s="143" t="s">
        <v>208</v>
      </c>
      <c r="B85" s="152">
        <v>8250</v>
      </c>
      <c r="C85" s="145" t="s">
        <v>42</v>
      </c>
      <c r="D85" s="451">
        <f>ตค52!F85+พย52!F85+ธค52!F85+มค53!F85+กพ53!F85</f>
        <v>73</v>
      </c>
      <c r="E85" s="452"/>
      <c r="F85" s="451">
        <v>25</v>
      </c>
      <c r="G85" s="452"/>
      <c r="H85" s="245"/>
    </row>
    <row r="86" spans="1:9" ht="24.95" customHeight="1">
      <c r="A86" s="143" t="s">
        <v>209</v>
      </c>
      <c r="B86" s="152">
        <v>25500</v>
      </c>
      <c r="C86" s="145" t="s">
        <v>91</v>
      </c>
      <c r="D86" s="451">
        <f>ตค52!F86+พย52!F86+ธค52!F86+มค53!F86+กพ53!F86</f>
        <v>218</v>
      </c>
      <c r="E86" s="452"/>
      <c r="F86" s="451">
        <v>0</v>
      </c>
      <c r="G86" s="452"/>
      <c r="H86" s="235"/>
    </row>
    <row r="87" spans="1:9" ht="24.95" customHeight="1">
      <c r="A87" s="143" t="s">
        <v>210</v>
      </c>
      <c r="B87" s="136"/>
      <c r="C87" s="148"/>
      <c r="D87" s="453"/>
      <c r="E87" s="454"/>
      <c r="F87" s="453"/>
      <c r="G87" s="454"/>
      <c r="H87" s="236"/>
    </row>
    <row r="88" spans="1:9" ht="24.95" customHeight="1">
      <c r="A88" s="143" t="s">
        <v>211</v>
      </c>
      <c r="B88" s="136"/>
      <c r="C88" s="148"/>
      <c r="D88" s="453"/>
      <c r="E88" s="454"/>
      <c r="F88" s="453"/>
      <c r="G88" s="454"/>
      <c r="H88" s="236"/>
    </row>
    <row r="89" spans="1:9" ht="24.95" customHeight="1">
      <c r="A89" s="141" t="s">
        <v>149</v>
      </c>
      <c r="B89" s="142">
        <v>292900</v>
      </c>
      <c r="C89" s="143"/>
      <c r="D89" s="451"/>
      <c r="E89" s="452"/>
      <c r="F89" s="451"/>
      <c r="G89" s="452"/>
      <c r="H89" s="235"/>
    </row>
    <row r="90" spans="1:9" ht="24.95" customHeight="1">
      <c r="A90" s="141" t="s">
        <v>150</v>
      </c>
      <c r="B90" s="142">
        <v>261900</v>
      </c>
      <c r="C90" s="145"/>
      <c r="D90" s="451"/>
      <c r="E90" s="452"/>
      <c r="F90" s="451"/>
      <c r="G90" s="452"/>
      <c r="H90" s="235"/>
    </row>
    <row r="91" spans="1:9" ht="24.95" customHeight="1">
      <c r="A91" s="199" t="s">
        <v>52</v>
      </c>
      <c r="B91" s="202">
        <v>252300</v>
      </c>
      <c r="C91" s="148"/>
      <c r="D91" s="130"/>
      <c r="E91" s="149"/>
      <c r="F91" s="130"/>
      <c r="G91" s="149"/>
      <c r="H91" s="236"/>
    </row>
    <row r="92" spans="1:9" ht="20.100000000000001" customHeight="1">
      <c r="A92" s="156" t="s">
        <v>212</v>
      </c>
      <c r="B92" s="156"/>
      <c r="C92" s="233" t="s">
        <v>213</v>
      </c>
      <c r="D92" s="451">
        <f>ตค52!F92+พย52!F92+ธค52!F92+มค53!F92+กพ53!F92</f>
        <v>16976</v>
      </c>
      <c r="E92" s="452"/>
      <c r="F92" s="451">
        <v>13395</v>
      </c>
      <c r="G92" s="452"/>
      <c r="H92" s="235"/>
    </row>
    <row r="93" spans="1:9" s="11" customFormat="1" ht="20.100000000000001" customHeight="1">
      <c r="A93" s="156" t="s">
        <v>151</v>
      </c>
      <c r="B93" s="142"/>
      <c r="C93" s="233" t="s">
        <v>172</v>
      </c>
      <c r="D93" s="451">
        <f>ตค52!F93+พย52!F93+ธค52!F93+มค53!F93+กพ53!F93</f>
        <v>11998</v>
      </c>
      <c r="E93" s="452"/>
      <c r="F93" s="451">
        <v>9951</v>
      </c>
      <c r="G93" s="452"/>
      <c r="H93" s="245"/>
    </row>
    <row r="94" spans="1:9" s="11" customFormat="1" ht="20.100000000000001" customHeight="1">
      <c r="A94" s="143" t="s">
        <v>152</v>
      </c>
      <c r="B94" s="142"/>
      <c r="C94" s="203"/>
      <c r="D94" s="451">
        <f>ตค52!F94+พย52!F94+ธค52!F94+มค53!F94+กพ53!F94</f>
        <v>5104</v>
      </c>
      <c r="E94" s="452"/>
      <c r="F94" s="451">
        <v>4336</v>
      </c>
      <c r="G94" s="452"/>
      <c r="H94" s="245"/>
    </row>
    <row r="95" spans="1:9" s="11" customFormat="1" ht="20.100000000000001" customHeight="1">
      <c r="A95" s="143" t="s">
        <v>153</v>
      </c>
      <c r="B95" s="142"/>
      <c r="C95" s="145"/>
      <c r="D95" s="451">
        <f>ตค52!F95+พย52!F95+ธค52!F95+มค53!F95+กพ53!F95</f>
        <v>1466</v>
      </c>
      <c r="E95" s="452"/>
      <c r="F95" s="451">
        <v>410</v>
      </c>
      <c r="G95" s="452"/>
      <c r="H95" s="245"/>
    </row>
    <row r="96" spans="1:9" ht="20.100000000000001" customHeight="1">
      <c r="A96" s="143" t="s">
        <v>154</v>
      </c>
      <c r="B96" s="142"/>
      <c r="C96" s="145"/>
      <c r="D96" s="451">
        <f>ตค52!F96+พย52!F96+ธค52!F96+มค53!F96+กพ53!F96</f>
        <v>10532</v>
      </c>
      <c r="E96" s="452"/>
      <c r="F96" s="451">
        <v>9541</v>
      </c>
      <c r="G96" s="452"/>
      <c r="H96" s="235"/>
    </row>
    <row r="97" spans="1:8" ht="20.100000000000001" customHeight="1">
      <c r="A97" s="143" t="s">
        <v>155</v>
      </c>
      <c r="B97" s="142"/>
      <c r="C97" s="145"/>
      <c r="D97" s="451">
        <f>ตค52!F97+พย52!F97+ธค52!F97+มค53!F97+กพ53!F97</f>
        <v>763</v>
      </c>
      <c r="E97" s="452"/>
      <c r="F97" s="451">
        <v>509</v>
      </c>
      <c r="G97" s="452"/>
      <c r="H97" s="235"/>
    </row>
    <row r="98" spans="1:8" ht="20.100000000000001" customHeight="1">
      <c r="A98" s="143" t="s">
        <v>156</v>
      </c>
      <c r="B98" s="142"/>
      <c r="C98" s="145"/>
      <c r="D98" s="451">
        <f>ตค52!F98+พย52!F98+ธค52!F98+มค53!F98+กพ53!F98</f>
        <v>1</v>
      </c>
      <c r="E98" s="452"/>
      <c r="F98" s="451">
        <v>0</v>
      </c>
      <c r="G98" s="452"/>
      <c r="H98" s="235"/>
    </row>
    <row r="99" spans="1:8" ht="20.100000000000001" customHeight="1">
      <c r="A99" s="143" t="s">
        <v>157</v>
      </c>
      <c r="B99" s="142"/>
      <c r="C99" s="145"/>
      <c r="D99" s="451">
        <f>ตค52!F99+พย52!F99+ธค52!F99+มค53!F99+กพ53!F99</f>
        <v>4214</v>
      </c>
      <c r="E99" s="452"/>
      <c r="F99" s="451">
        <v>2935</v>
      </c>
      <c r="G99" s="452"/>
      <c r="H99" s="235"/>
    </row>
    <row r="100" spans="1:8" ht="20.100000000000001" customHeight="1">
      <c r="A100" s="143" t="s">
        <v>158</v>
      </c>
      <c r="B100" s="142"/>
      <c r="C100" s="145"/>
      <c r="D100" s="451">
        <f>ตค52!F100+พย52!F100+ธค52!F100+มค53!F100+กพ53!F100</f>
        <v>6116675</v>
      </c>
      <c r="E100" s="452"/>
      <c r="F100" s="451">
        <v>3081975</v>
      </c>
      <c r="G100" s="452"/>
      <c r="H100" s="235"/>
    </row>
    <row r="101" spans="1:8" ht="24.95" customHeight="1">
      <c r="A101" s="143" t="s">
        <v>214</v>
      </c>
      <c r="B101" s="136"/>
      <c r="C101" s="148"/>
      <c r="D101" s="130"/>
      <c r="E101" s="149"/>
      <c r="F101" s="130"/>
      <c r="G101" s="149"/>
      <c r="H101" s="236"/>
    </row>
    <row r="102" spans="1:8" ht="24.95" customHeight="1">
      <c r="A102" s="143" t="s">
        <v>215</v>
      </c>
      <c r="B102" s="136"/>
      <c r="C102" s="148"/>
      <c r="D102" s="130"/>
      <c r="E102" s="149"/>
      <c r="F102" s="130"/>
      <c r="G102" s="149"/>
      <c r="H102" s="236"/>
    </row>
    <row r="103" spans="1:8" ht="24.95" customHeight="1">
      <c r="A103" s="143" t="s">
        <v>216</v>
      </c>
      <c r="B103" s="136"/>
      <c r="C103" s="148"/>
      <c r="D103" s="130"/>
      <c r="E103" s="149"/>
      <c r="F103" s="130"/>
      <c r="G103" s="149"/>
      <c r="H103" s="236"/>
    </row>
    <row r="104" spans="1:8" ht="24.95" customHeight="1">
      <c r="A104" s="143" t="s">
        <v>217</v>
      </c>
      <c r="B104" s="136"/>
      <c r="C104" s="148"/>
      <c r="D104" s="130"/>
      <c r="E104" s="149"/>
      <c r="F104" s="130"/>
      <c r="G104" s="149"/>
      <c r="H104" s="236"/>
    </row>
    <row r="105" spans="1:8" ht="24.95" customHeight="1">
      <c r="A105" s="141" t="s">
        <v>123</v>
      </c>
      <c r="B105" s="142"/>
      <c r="C105" s="145"/>
      <c r="D105" s="451"/>
      <c r="E105" s="452"/>
      <c r="F105" s="451"/>
      <c r="G105" s="452"/>
      <c r="H105" s="235"/>
    </row>
    <row r="106" spans="1:8" ht="23.25" customHeight="1">
      <c r="A106" s="137" t="s">
        <v>52</v>
      </c>
      <c r="B106" s="202"/>
      <c r="C106" s="148"/>
      <c r="D106" s="453"/>
      <c r="E106" s="454"/>
      <c r="F106" s="453"/>
      <c r="G106" s="454"/>
      <c r="H106" s="236"/>
    </row>
    <row r="107" spans="1:8" ht="24.95" customHeight="1">
      <c r="A107" s="143" t="s">
        <v>104</v>
      </c>
      <c r="B107" s="163"/>
      <c r="C107" s="145" t="s">
        <v>70</v>
      </c>
      <c r="D107" s="451">
        <f>ตค52!F107+พย52!F107+ธค52!F107+มค53!F107+กพ53!F107</f>
        <v>3090</v>
      </c>
      <c r="E107" s="452"/>
      <c r="F107" s="455">
        <v>315</v>
      </c>
      <c r="G107" s="455"/>
      <c r="H107" s="235"/>
    </row>
    <row r="108" spans="1:8" ht="21.75" customHeight="1">
      <c r="A108" s="144"/>
      <c r="B108" s="156"/>
      <c r="C108" s="211" t="s">
        <v>218</v>
      </c>
      <c r="D108" s="451">
        <f>ตค52!F108+พย52!F108+ธค52!F108+มค53!F108+กพ53!F108</f>
        <v>341</v>
      </c>
      <c r="E108" s="452"/>
      <c r="F108" s="455">
        <v>55</v>
      </c>
      <c r="G108" s="455"/>
      <c r="H108" s="235"/>
    </row>
    <row r="109" spans="1:8" ht="24.95" customHeight="1">
      <c r="A109" s="204" t="s">
        <v>112</v>
      </c>
      <c r="B109" s="205"/>
      <c r="C109" s="206" t="s">
        <v>228</v>
      </c>
      <c r="D109" s="207">
        <f>ตค52!D109+พย52!F109+ธค52!F109+มค53!F109+กพ53!F109</f>
        <v>6</v>
      </c>
      <c r="E109" s="234">
        <f>ตค52!E109+พย52!G109+ธค52!G109+มค53!G109+กพ53!G109</f>
        <v>1</v>
      </c>
      <c r="F109" s="209">
        <v>0</v>
      </c>
      <c r="G109" s="208">
        <v>0</v>
      </c>
      <c r="H109" s="246"/>
    </row>
    <row r="110" spans="1:8" ht="23.1" customHeight="1">
      <c r="A110" s="30"/>
      <c r="B110" s="50"/>
      <c r="C110" s="31"/>
      <c r="D110" s="14"/>
      <c r="E110" s="14"/>
      <c r="F110" s="14"/>
      <c r="G110" s="14"/>
      <c r="H110" s="8"/>
    </row>
    <row r="111" spans="1:8">
      <c r="A111" s="30"/>
      <c r="B111" s="42"/>
      <c r="C111" s="35"/>
      <c r="D111" s="43"/>
      <c r="E111" s="44"/>
      <c r="F111" s="43"/>
      <c r="G111" s="44"/>
      <c r="H111" s="8"/>
    </row>
    <row r="112" spans="1:8" ht="21" customHeight="1">
      <c r="A112" s="37"/>
      <c r="B112" s="45"/>
      <c r="C112" s="46"/>
      <c r="D112" s="43"/>
      <c r="E112" s="44"/>
      <c r="F112" s="43"/>
      <c r="G112" s="44"/>
      <c r="H112" s="8"/>
    </row>
    <row r="113" spans="1:8" ht="23.1" customHeight="1">
      <c r="A113" s="8"/>
      <c r="B113" s="34"/>
      <c r="C113" s="8"/>
      <c r="D113" s="43"/>
      <c r="E113" s="44"/>
      <c r="F113" s="8"/>
      <c r="G113" s="8"/>
      <c r="H113" s="8"/>
    </row>
    <row r="114" spans="1:8" ht="24.95" customHeight="1">
      <c r="A114" s="8"/>
      <c r="B114" s="34"/>
      <c r="C114" s="8"/>
      <c r="D114" s="8"/>
      <c r="E114" s="8"/>
      <c r="F114" s="8"/>
      <c r="G114" s="8"/>
      <c r="H114" s="8"/>
    </row>
    <row r="115" spans="1:8" ht="24.95" customHeight="1">
      <c r="A115" s="8"/>
      <c r="B115" s="34"/>
      <c r="C115" s="8"/>
      <c r="D115" s="8"/>
      <c r="E115" s="8"/>
      <c r="F115" s="8"/>
      <c r="G115" s="8"/>
      <c r="H115" s="8"/>
    </row>
    <row r="116" spans="1:8" ht="24.95" customHeight="1">
      <c r="A116" s="8"/>
      <c r="B116" s="34"/>
      <c r="C116" s="8"/>
      <c r="D116" s="8"/>
      <c r="E116" s="8"/>
      <c r="F116" s="8"/>
      <c r="G116" s="8"/>
      <c r="H116" s="8"/>
    </row>
    <row r="117" spans="1:8" ht="24.95" customHeight="1">
      <c r="A117" s="8"/>
      <c r="B117" s="34"/>
      <c r="C117" s="8"/>
      <c r="D117" s="8"/>
      <c r="E117" s="8"/>
      <c r="F117" s="8"/>
      <c r="G117" s="8"/>
      <c r="H117" s="8"/>
    </row>
    <row r="118" spans="1:8" ht="24.95" customHeight="1">
      <c r="A118" s="8"/>
      <c r="B118" s="34"/>
      <c r="C118" s="8"/>
      <c r="D118" s="8"/>
      <c r="E118" s="8"/>
      <c r="F118" s="8"/>
      <c r="G118" s="8"/>
      <c r="H118" s="8"/>
    </row>
    <row r="119" spans="1:8" ht="24.95" customHeight="1">
      <c r="A119" s="8"/>
      <c r="B119" s="10"/>
      <c r="C119" s="8"/>
      <c r="D119" s="8"/>
      <c r="E119" s="8"/>
      <c r="F119" s="8"/>
      <c r="G119" s="8"/>
      <c r="H119" s="8"/>
    </row>
    <row r="120" spans="1:8" ht="24.95" customHeight="1">
      <c r="A120" s="8"/>
      <c r="B120" s="6"/>
      <c r="C120" s="8"/>
      <c r="D120" s="8"/>
      <c r="E120" s="8"/>
      <c r="F120" s="8"/>
      <c r="G120" s="8"/>
      <c r="H120" s="8"/>
    </row>
    <row r="121" spans="1:8" ht="24.95" customHeight="1">
      <c r="B121" s="6"/>
    </row>
    <row r="122" spans="1:8" ht="24.95" customHeight="1">
      <c r="B122" s="6"/>
    </row>
    <row r="123" spans="1:8" ht="24.95" customHeight="1">
      <c r="B123" s="6"/>
    </row>
    <row r="124" spans="1:8">
      <c r="B124" s="6"/>
    </row>
    <row r="125" spans="1:8">
      <c r="B125" s="6"/>
    </row>
    <row r="126" spans="1:8">
      <c r="B126" s="6"/>
    </row>
    <row r="127" spans="1:8">
      <c r="B127" s="6"/>
    </row>
    <row r="128" spans="1:8">
      <c r="B128" s="6"/>
    </row>
    <row r="129" spans="2:5">
      <c r="B129" s="6"/>
    </row>
    <row r="130" spans="2:5">
      <c r="B130" s="6"/>
    </row>
    <row r="131" spans="2:5">
      <c r="B131" s="6"/>
    </row>
    <row r="132" spans="2:5">
      <c r="B132" s="6"/>
    </row>
    <row r="133" spans="2:5">
      <c r="B133" s="6"/>
    </row>
    <row r="134" spans="2:5">
      <c r="B134" s="6"/>
    </row>
    <row r="135" spans="2:5">
      <c r="B135" s="6"/>
    </row>
    <row r="136" spans="2:5">
      <c r="B136" s="6"/>
    </row>
    <row r="137" spans="2:5">
      <c r="B137" s="6"/>
    </row>
    <row r="138" spans="2:5">
      <c r="B138" s="6"/>
    </row>
    <row r="139" spans="2:5">
      <c r="B139" s="6"/>
      <c r="C139" s="8"/>
      <c r="D139" s="8"/>
    </row>
    <row r="140" spans="2:5">
      <c r="B140" s="6"/>
      <c r="C140" s="8"/>
      <c r="D140" s="8"/>
      <c r="E140" s="8"/>
    </row>
    <row r="141" spans="2:5">
      <c r="B141" s="6"/>
      <c r="C141" s="8"/>
      <c r="D141" s="8"/>
      <c r="E141" s="8"/>
    </row>
    <row r="142" spans="2:5">
      <c r="B142" s="6"/>
      <c r="C142" s="8"/>
      <c r="D142" s="8"/>
      <c r="E142" s="8"/>
    </row>
    <row r="143" spans="2:5">
      <c r="B143" s="6"/>
      <c r="C143" s="8"/>
      <c r="D143" s="8"/>
      <c r="E143" s="8"/>
    </row>
    <row r="144" spans="2:5">
      <c r="B144" s="6"/>
      <c r="C144" s="8"/>
      <c r="D144" s="8"/>
      <c r="E144" s="8"/>
    </row>
    <row r="145" spans="2:5">
      <c r="B145" s="6"/>
      <c r="C145" s="8"/>
      <c r="D145" s="8"/>
      <c r="E145" s="8"/>
    </row>
    <row r="146" spans="2:5">
      <c r="B146" s="6"/>
      <c r="C146" s="8"/>
      <c r="D146" s="8"/>
      <c r="E146" s="8"/>
    </row>
    <row r="147" spans="2:5">
      <c r="B147" s="6"/>
      <c r="C147" s="8"/>
      <c r="D147" s="8"/>
      <c r="E147" s="8"/>
    </row>
    <row r="148" spans="2:5">
      <c r="B148" s="7"/>
      <c r="C148" s="8"/>
      <c r="D148" s="8"/>
      <c r="E148" s="8"/>
    </row>
    <row r="149" spans="2:5">
      <c r="C149" s="8"/>
      <c r="D149" s="8"/>
    </row>
    <row r="150" spans="2:5">
      <c r="C150" s="8"/>
      <c r="D150" s="8"/>
    </row>
  </sheetData>
  <mergeCells count="173">
    <mergeCell ref="F83:G83"/>
    <mergeCell ref="F84:G84"/>
    <mergeCell ref="D99:E99"/>
    <mergeCell ref="F99:G99"/>
    <mergeCell ref="D98:E98"/>
    <mergeCell ref="D13:E13"/>
    <mergeCell ref="F13:G13"/>
    <mergeCell ref="D21:E21"/>
    <mergeCell ref="F21:G21"/>
    <mergeCell ref="F17:G17"/>
    <mergeCell ref="F52:G52"/>
    <mergeCell ref="D44:E44"/>
    <mergeCell ref="D54:E54"/>
    <mergeCell ref="F14:G14"/>
    <mergeCell ref="D22:E22"/>
    <mergeCell ref="F22:G22"/>
    <mergeCell ref="D52:E52"/>
    <mergeCell ref="F18:G18"/>
    <mergeCell ref="D26:E26"/>
    <mergeCell ref="D25:E25"/>
    <mergeCell ref="D19:E19"/>
    <mergeCell ref="D85:E85"/>
    <mergeCell ref="D88:E88"/>
    <mergeCell ref="D27:E27"/>
    <mergeCell ref="D60:E60"/>
    <mergeCell ref="D40:E40"/>
    <mergeCell ref="D51:E51"/>
    <mergeCell ref="D87:E87"/>
    <mergeCell ref="D86:E86"/>
    <mergeCell ref="D65:E65"/>
    <mergeCell ref="D63:E63"/>
    <mergeCell ref="D62:E62"/>
    <mergeCell ref="D70:E70"/>
    <mergeCell ref="D46:E46"/>
    <mergeCell ref="D66:E66"/>
    <mergeCell ref="D71:E71"/>
    <mergeCell ref="D67:E67"/>
    <mergeCell ref="D56:E56"/>
    <mergeCell ref="D48:E48"/>
    <mergeCell ref="D41:E41"/>
    <mergeCell ref="D42:E42"/>
    <mergeCell ref="D92:E92"/>
    <mergeCell ref="D90:E90"/>
    <mergeCell ref="D108:E108"/>
    <mergeCell ref="F105:G105"/>
    <mergeCell ref="F108:G108"/>
    <mergeCell ref="F93:G93"/>
    <mergeCell ref="F94:G94"/>
    <mergeCell ref="D94:E94"/>
    <mergeCell ref="F90:G90"/>
    <mergeCell ref="F92:G92"/>
    <mergeCell ref="F95:G95"/>
    <mergeCell ref="F100:G100"/>
    <mergeCell ref="D95:E95"/>
    <mergeCell ref="D97:E97"/>
    <mergeCell ref="D100:E100"/>
    <mergeCell ref="D106:E106"/>
    <mergeCell ref="F106:G106"/>
    <mergeCell ref="D105:E105"/>
    <mergeCell ref="D107:E107"/>
    <mergeCell ref="F107:G107"/>
    <mergeCell ref="F86:G86"/>
    <mergeCell ref="D96:E96"/>
    <mergeCell ref="F97:G97"/>
    <mergeCell ref="D93:E93"/>
    <mergeCell ref="D89:E89"/>
    <mergeCell ref="F15:G15"/>
    <mergeCell ref="F16:G16"/>
    <mergeCell ref="D73:E73"/>
    <mergeCell ref="D79:E79"/>
    <mergeCell ref="F23:G23"/>
    <mergeCell ref="F19:G19"/>
    <mergeCell ref="D38:E38"/>
    <mergeCell ref="F44:G44"/>
    <mergeCell ref="F75:G75"/>
    <mergeCell ref="F64:G64"/>
    <mergeCell ref="D84:E84"/>
    <mergeCell ref="D83:E83"/>
    <mergeCell ref="D75:E75"/>
    <mergeCell ref="D74:E74"/>
    <mergeCell ref="D80:E80"/>
    <mergeCell ref="F74:G74"/>
    <mergeCell ref="F65:G65"/>
    <mergeCell ref="F66:G66"/>
    <mergeCell ref="F68:G68"/>
    <mergeCell ref="F63:G63"/>
    <mergeCell ref="F54:G54"/>
    <mergeCell ref="F51:G51"/>
    <mergeCell ref="H1:H2"/>
    <mergeCell ref="D7:E7"/>
    <mergeCell ref="D18:E18"/>
    <mergeCell ref="D17:E17"/>
    <mergeCell ref="F5:G5"/>
    <mergeCell ref="F6:G6"/>
    <mergeCell ref="F8:G8"/>
    <mergeCell ref="F11:G11"/>
    <mergeCell ref="D8:E8"/>
    <mergeCell ref="D5:E5"/>
    <mergeCell ref="F9:G9"/>
    <mergeCell ref="F10:G10"/>
    <mergeCell ref="D23:E23"/>
    <mergeCell ref="D24:E24"/>
    <mergeCell ref="F56:G56"/>
    <mergeCell ref="F57:G57"/>
    <mergeCell ref="F58:G58"/>
    <mergeCell ref="F42:G42"/>
    <mergeCell ref="F48:G48"/>
    <mergeCell ref="F46:G46"/>
    <mergeCell ref="D57:E57"/>
    <mergeCell ref="B1:B2"/>
    <mergeCell ref="C1:C2"/>
    <mergeCell ref="D1:E2"/>
    <mergeCell ref="F1:G2"/>
    <mergeCell ref="D6:E6"/>
    <mergeCell ref="D11:E11"/>
    <mergeCell ref="D9:E9"/>
    <mergeCell ref="D10:E10"/>
    <mergeCell ref="D31:E31"/>
    <mergeCell ref="D16:E16"/>
    <mergeCell ref="D15:E15"/>
    <mergeCell ref="D14:E14"/>
    <mergeCell ref="F24:G24"/>
    <mergeCell ref="F25:G25"/>
    <mergeCell ref="F26:G26"/>
    <mergeCell ref="F27:G27"/>
    <mergeCell ref="F30:G30"/>
    <mergeCell ref="F29:G29"/>
    <mergeCell ref="F31:G31"/>
    <mergeCell ref="F28:G28"/>
    <mergeCell ref="D28:E28"/>
    <mergeCell ref="D30:E30"/>
    <mergeCell ref="D29:E29"/>
    <mergeCell ref="F32:G32"/>
    <mergeCell ref="F41:G41"/>
    <mergeCell ref="F33:G33"/>
    <mergeCell ref="D32:E32"/>
    <mergeCell ref="F39:G39"/>
    <mergeCell ref="D33:E33"/>
    <mergeCell ref="D55:E55"/>
    <mergeCell ref="D37:E37"/>
    <mergeCell ref="D53:E53"/>
    <mergeCell ref="D39:E39"/>
    <mergeCell ref="F53:G53"/>
    <mergeCell ref="F55:G55"/>
    <mergeCell ref="F40:G40"/>
    <mergeCell ref="F36:G36"/>
    <mergeCell ref="F37:G37"/>
    <mergeCell ref="F38:G38"/>
    <mergeCell ref="D36:E36"/>
    <mergeCell ref="F70:G70"/>
    <mergeCell ref="F79:G79"/>
    <mergeCell ref="F71:G71"/>
    <mergeCell ref="F72:G72"/>
    <mergeCell ref="F62:G62"/>
    <mergeCell ref="D58:E58"/>
    <mergeCell ref="F69:G69"/>
    <mergeCell ref="F67:G67"/>
    <mergeCell ref="F98:G98"/>
    <mergeCell ref="F96:G96"/>
    <mergeCell ref="F80:G80"/>
    <mergeCell ref="F73:G73"/>
    <mergeCell ref="F85:G85"/>
    <mergeCell ref="D64:E64"/>
    <mergeCell ref="F61:G61"/>
    <mergeCell ref="D81:E81"/>
    <mergeCell ref="F81:G81"/>
    <mergeCell ref="F87:G87"/>
    <mergeCell ref="F88:G88"/>
    <mergeCell ref="F89:G89"/>
    <mergeCell ref="F60:G60"/>
    <mergeCell ref="D72:E72"/>
    <mergeCell ref="D61:E61"/>
    <mergeCell ref="D68:E68"/>
  </mergeCells>
  <phoneticPr fontId="9" type="noConversion"/>
  <pageMargins left="0.27559055118110198" right="0.18" top="0.196850393700787" bottom="0.2" header="0.196850393700787" footer="0.196850393700787"/>
  <pageSetup paperSize="9" scale="85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enableFormatConditionsCalculation="0">
    <tabColor indexed="11"/>
  </sheetPr>
  <dimension ref="A1:I150"/>
  <sheetViews>
    <sheetView view="pageBreakPreview" topLeftCell="A22" workbookViewId="0">
      <selection activeCell="A11" sqref="A11"/>
    </sheetView>
  </sheetViews>
  <sheetFormatPr defaultRowHeight="23.25"/>
  <cols>
    <col min="1" max="1" width="63" style="1" customWidth="1"/>
    <col min="2" max="2" width="10" style="1" customWidth="1"/>
    <col min="3" max="3" width="13" style="1" customWidth="1"/>
    <col min="4" max="7" width="5.42578125" style="1" customWidth="1"/>
    <col min="8" max="8" width="9.7109375" style="1" customWidth="1"/>
    <col min="9" max="16384" width="9.140625" style="1"/>
  </cols>
  <sheetData>
    <row r="1" spans="1:8" s="9" customFormat="1" ht="21.75" customHeight="1">
      <c r="A1" s="248"/>
      <c r="B1" s="427" t="s">
        <v>12</v>
      </c>
      <c r="C1" s="429" t="s">
        <v>13</v>
      </c>
      <c r="D1" s="466" t="s">
        <v>230</v>
      </c>
      <c r="E1" s="467"/>
      <c r="F1" s="435">
        <v>19419</v>
      </c>
      <c r="G1" s="436"/>
      <c r="H1" s="449" t="s">
        <v>0</v>
      </c>
    </row>
    <row r="2" spans="1:8" s="9" customFormat="1" ht="20.25" customHeight="1">
      <c r="A2" s="249"/>
      <c r="B2" s="428"/>
      <c r="C2" s="430"/>
      <c r="D2" s="468"/>
      <c r="E2" s="469"/>
      <c r="F2" s="437"/>
      <c r="G2" s="438"/>
      <c r="H2" s="450"/>
    </row>
    <row r="3" spans="1:8" s="9" customFormat="1" ht="24.95" customHeight="1">
      <c r="A3" s="128" t="s">
        <v>21</v>
      </c>
      <c r="B3" s="129">
        <v>2283360</v>
      </c>
      <c r="C3" s="131"/>
      <c r="D3" s="132"/>
      <c r="E3" s="133"/>
      <c r="F3" s="132"/>
      <c r="G3" s="133"/>
      <c r="H3" s="134"/>
    </row>
    <row r="4" spans="1:8" s="9" customFormat="1" ht="24.95" customHeight="1">
      <c r="A4" s="135" t="s">
        <v>159</v>
      </c>
      <c r="B4" s="136">
        <v>1275210</v>
      </c>
      <c r="C4" s="137"/>
      <c r="D4" s="138"/>
      <c r="E4" s="139"/>
      <c r="F4" s="138"/>
      <c r="G4" s="139"/>
      <c r="H4" s="140"/>
    </row>
    <row r="5" spans="1:8" ht="24.95" customHeight="1">
      <c r="A5" s="141" t="s">
        <v>160</v>
      </c>
      <c r="B5" s="142">
        <v>1275210</v>
      </c>
      <c r="C5" s="143"/>
      <c r="D5" s="451"/>
      <c r="E5" s="452"/>
      <c r="F5" s="451"/>
      <c r="G5" s="452"/>
      <c r="H5" s="144"/>
    </row>
    <row r="6" spans="1:8" ht="24.95" customHeight="1">
      <c r="A6" s="141" t="s">
        <v>161</v>
      </c>
      <c r="B6" s="142">
        <v>830770</v>
      </c>
      <c r="C6" s="145"/>
      <c r="D6" s="451"/>
      <c r="E6" s="452"/>
      <c r="F6" s="451"/>
      <c r="G6" s="452"/>
      <c r="H6" s="144"/>
    </row>
    <row r="7" spans="1:8" ht="24.95" customHeight="1">
      <c r="A7" s="146" t="s">
        <v>52</v>
      </c>
      <c r="B7" s="147"/>
      <c r="C7" s="148"/>
      <c r="D7" s="458"/>
      <c r="E7" s="454"/>
      <c r="F7" s="138"/>
      <c r="G7" s="139"/>
      <c r="H7" s="150"/>
    </row>
    <row r="8" spans="1:8" ht="24.95" customHeight="1">
      <c r="A8" s="151" t="s">
        <v>189</v>
      </c>
      <c r="B8" s="152"/>
      <c r="C8" s="145" t="s">
        <v>162</v>
      </c>
      <c r="D8" s="451">
        <f>ตค52!F8+พย52!F8+ธค52!F8+มค53!F8+กพ53!F8+มีค53!F8</f>
        <v>1600</v>
      </c>
      <c r="E8" s="452"/>
      <c r="F8" s="451">
        <v>223</v>
      </c>
      <c r="G8" s="452"/>
      <c r="H8" s="235"/>
    </row>
    <row r="9" spans="1:8" ht="24.95" customHeight="1">
      <c r="A9" s="153" t="s">
        <v>223</v>
      </c>
      <c r="B9" s="152"/>
      <c r="C9" s="154" t="s">
        <v>125</v>
      </c>
      <c r="D9" s="451">
        <f>ตค52!F9+พย52!F9+ธค52!F9+มค53!F9+กพ53!F9+มีค53!F9</f>
        <v>1343</v>
      </c>
      <c r="E9" s="452"/>
      <c r="F9" s="451">
        <v>203</v>
      </c>
      <c r="G9" s="452"/>
      <c r="H9" s="235"/>
    </row>
    <row r="10" spans="1:8" ht="24.95" customHeight="1">
      <c r="A10" s="155" t="s">
        <v>116</v>
      </c>
      <c r="B10" s="152"/>
      <c r="C10" s="145" t="s">
        <v>125</v>
      </c>
      <c r="D10" s="451">
        <f>ตค52!F10+พย52!F10+ธค52!F10+มค53!F10+กพ53!F10+มีค53!F10</f>
        <v>1869</v>
      </c>
      <c r="E10" s="452"/>
      <c r="F10" s="451">
        <v>676</v>
      </c>
      <c r="G10" s="452"/>
      <c r="H10" s="235"/>
    </row>
    <row r="11" spans="1:8" ht="24.95" customHeight="1">
      <c r="A11" s="153" t="s">
        <v>23</v>
      </c>
      <c r="B11" s="152"/>
      <c r="C11" s="145" t="s">
        <v>125</v>
      </c>
      <c r="D11" s="451">
        <f>ตค52!F11+พย52!F11+ธค52!F11+มค53!F11+กพ53!F11+มีค53!F11</f>
        <v>1326</v>
      </c>
      <c r="E11" s="452"/>
      <c r="F11" s="451">
        <v>580</v>
      </c>
      <c r="G11" s="452"/>
      <c r="H11" s="235"/>
    </row>
    <row r="12" spans="1:8" ht="24.95" customHeight="1">
      <c r="A12" s="156" t="s">
        <v>128</v>
      </c>
      <c r="B12" s="144"/>
      <c r="C12" s="157" t="s">
        <v>124</v>
      </c>
      <c r="D12" s="158">
        <f>ตค52!D12+พย52!F12+ธค52!F12+มค53!F12+กพ53!F12+มีค53!F12</f>
        <v>6163</v>
      </c>
      <c r="E12" s="159">
        <f>ตค52!E12+พย52!G12+ธค52!G12+มค53!G12+กพ53!G12+มีค53!G12</f>
        <v>7429</v>
      </c>
      <c r="F12" s="158">
        <v>926</v>
      </c>
      <c r="G12" s="159">
        <v>926</v>
      </c>
      <c r="H12" s="235"/>
    </row>
    <row r="13" spans="1:8" ht="24.95" customHeight="1">
      <c r="A13" s="143" t="s">
        <v>29</v>
      </c>
      <c r="B13" s="152">
        <v>251900</v>
      </c>
      <c r="C13" s="145" t="s">
        <v>163</v>
      </c>
      <c r="D13" s="451">
        <f>ตค52!F13+พย52!F13+ธค52!F13+มค53!F13+กพ53!F13+มีค53!F13</f>
        <v>314</v>
      </c>
      <c r="E13" s="452"/>
      <c r="F13" s="451">
        <v>16</v>
      </c>
      <c r="G13" s="452"/>
      <c r="H13" s="235"/>
    </row>
    <row r="14" spans="1:8" ht="24.95" customHeight="1">
      <c r="A14" s="160" t="s">
        <v>51</v>
      </c>
      <c r="B14" s="161"/>
      <c r="C14" s="162"/>
      <c r="D14" s="453"/>
      <c r="E14" s="454"/>
      <c r="F14" s="453"/>
      <c r="G14" s="454"/>
      <c r="H14" s="236"/>
    </row>
    <row r="15" spans="1:8" ht="24.95" customHeight="1">
      <c r="A15" s="143" t="s">
        <v>132</v>
      </c>
      <c r="B15" s="163">
        <v>9400</v>
      </c>
      <c r="C15" s="145" t="s">
        <v>15</v>
      </c>
      <c r="D15" s="451">
        <f>ตค52!F15+พย52!F15+ธค52!F15+มค53!F15+กพ53!F15+มีค53!F15</f>
        <v>67</v>
      </c>
      <c r="E15" s="452"/>
      <c r="F15" s="451">
        <v>11</v>
      </c>
      <c r="G15" s="452"/>
      <c r="H15" s="235"/>
    </row>
    <row r="16" spans="1:8" ht="24.95" customHeight="1">
      <c r="A16" s="164" t="s">
        <v>133</v>
      </c>
      <c r="B16" s="161"/>
      <c r="C16" s="148"/>
      <c r="D16" s="453"/>
      <c r="E16" s="454"/>
      <c r="F16" s="453"/>
      <c r="G16" s="454"/>
      <c r="H16" s="236"/>
    </row>
    <row r="17" spans="1:8" ht="24.95" customHeight="1">
      <c r="A17" s="164" t="s">
        <v>134</v>
      </c>
      <c r="B17" s="152">
        <v>13500</v>
      </c>
      <c r="C17" s="145" t="s">
        <v>15</v>
      </c>
      <c r="D17" s="451">
        <f>ตค52!F17+พย52!F17+ธค52!F17+มค53!F17+กพ53!F17+มีค53!F17</f>
        <v>77</v>
      </c>
      <c r="E17" s="452"/>
      <c r="F17" s="451">
        <v>4</v>
      </c>
      <c r="G17" s="452"/>
      <c r="H17" s="235"/>
    </row>
    <row r="18" spans="1:8" ht="24.95" customHeight="1">
      <c r="A18" s="143" t="s">
        <v>135</v>
      </c>
      <c r="B18" s="152">
        <v>2800</v>
      </c>
      <c r="C18" s="165" t="s">
        <v>41</v>
      </c>
      <c r="D18" s="451">
        <f>ตค52!F18+พย52!F18+ธค52!F18+มค53!F18+กพ53!F18+มีค53!F18</f>
        <v>33</v>
      </c>
      <c r="E18" s="452"/>
      <c r="F18" s="451">
        <v>0</v>
      </c>
      <c r="G18" s="452"/>
      <c r="H18" s="235"/>
    </row>
    <row r="19" spans="1:8" ht="24.95" customHeight="1">
      <c r="A19" s="143" t="s">
        <v>136</v>
      </c>
      <c r="B19" s="152">
        <v>15000</v>
      </c>
      <c r="C19" s="165" t="s">
        <v>15</v>
      </c>
      <c r="D19" s="451">
        <f>ตค52!F19+พย52!F19+ธค52!F19+มค53!F19+กพ53!F19+มีค53!F19</f>
        <v>176</v>
      </c>
      <c r="E19" s="452"/>
      <c r="F19" s="451">
        <v>0</v>
      </c>
      <c r="G19" s="452"/>
      <c r="H19" s="235"/>
    </row>
    <row r="20" spans="1:8" ht="24.95" customHeight="1">
      <c r="A20" s="143" t="s">
        <v>129</v>
      </c>
      <c r="B20" s="161"/>
      <c r="C20" s="162"/>
      <c r="D20" s="130"/>
      <c r="E20" s="149"/>
      <c r="F20" s="130"/>
      <c r="G20" s="149"/>
      <c r="H20" s="236"/>
    </row>
    <row r="21" spans="1:8" ht="24.95" customHeight="1">
      <c r="A21" s="143" t="s">
        <v>137</v>
      </c>
      <c r="B21" s="152">
        <v>22000</v>
      </c>
      <c r="C21" s="165" t="s">
        <v>42</v>
      </c>
      <c r="D21" s="451">
        <f>ตค52!F21+พย52!F21+ธค52!F21+มค53!F21+กพ53!F21+มีค53!F21</f>
        <v>112</v>
      </c>
      <c r="E21" s="452"/>
      <c r="F21" s="451">
        <v>0</v>
      </c>
      <c r="G21" s="452"/>
      <c r="H21" s="235"/>
    </row>
    <row r="22" spans="1:8" ht="24.95" customHeight="1">
      <c r="A22" s="143" t="s">
        <v>138</v>
      </c>
      <c r="B22" s="152">
        <v>95280</v>
      </c>
      <c r="C22" s="165" t="s">
        <v>17</v>
      </c>
      <c r="D22" s="451">
        <f>ตค52!F22+พย52!F22+ธค52!F22+มค53!F22+กพ53!F22+มีค53!F22</f>
        <v>1</v>
      </c>
      <c r="E22" s="452"/>
      <c r="F22" s="451">
        <v>0</v>
      </c>
      <c r="G22" s="452"/>
      <c r="H22" s="235"/>
    </row>
    <row r="23" spans="1:8" ht="24.95" customHeight="1">
      <c r="A23" s="143" t="s">
        <v>139</v>
      </c>
      <c r="B23" s="152">
        <v>140400</v>
      </c>
      <c r="C23" s="154" t="s">
        <v>14</v>
      </c>
      <c r="D23" s="453"/>
      <c r="E23" s="454"/>
      <c r="F23" s="453"/>
      <c r="G23" s="454"/>
      <c r="H23" s="236"/>
    </row>
    <row r="24" spans="1:8" ht="24.95" customHeight="1">
      <c r="A24" s="143" t="s">
        <v>2</v>
      </c>
      <c r="B24" s="152"/>
      <c r="C24" s="145" t="s">
        <v>14</v>
      </c>
      <c r="D24" s="451">
        <f>ตค52!F24+พย52!F24+ธค52!F24+มค53!F24+กพ53!F24+มีค53!F24</f>
        <v>761</v>
      </c>
      <c r="E24" s="452"/>
      <c r="F24" s="451">
        <v>133</v>
      </c>
      <c r="G24" s="452"/>
      <c r="H24" s="235"/>
    </row>
    <row r="25" spans="1:8" ht="24.95" customHeight="1">
      <c r="A25" s="164" t="s">
        <v>3</v>
      </c>
      <c r="B25" s="152"/>
      <c r="C25" s="145"/>
      <c r="D25" s="451">
        <f>ตค52!F25+พย52!F25+ธค52!F25+มค53!F25+กพ53!F25+มีค53!F25</f>
        <v>194</v>
      </c>
      <c r="E25" s="452"/>
      <c r="F25" s="451">
        <f>F26+F27</f>
        <v>44</v>
      </c>
      <c r="G25" s="452"/>
      <c r="H25" s="235"/>
    </row>
    <row r="26" spans="1:8" ht="24.95" customHeight="1">
      <c r="A26" s="143" t="s">
        <v>4</v>
      </c>
      <c r="B26" s="152"/>
      <c r="C26" s="145"/>
      <c r="D26" s="451">
        <f>ตค52!F26+พย52!F26+ธค52!F26+มค53!F26+กพ53!F26+มีค53!F26</f>
        <v>170</v>
      </c>
      <c r="E26" s="452"/>
      <c r="F26" s="451">
        <v>24</v>
      </c>
      <c r="G26" s="452"/>
      <c r="H26" s="235"/>
    </row>
    <row r="27" spans="1:8" ht="24.95" customHeight="1">
      <c r="A27" s="143" t="s">
        <v>5</v>
      </c>
      <c r="B27" s="152"/>
      <c r="C27" s="145"/>
      <c r="D27" s="451">
        <f>ตค52!F27+พย52!F27+ธค52!F27+มค53!F27+กพ53!F27+มีค53!F27</f>
        <v>24</v>
      </c>
      <c r="E27" s="452"/>
      <c r="F27" s="451">
        <v>20</v>
      </c>
      <c r="G27" s="452"/>
      <c r="H27" s="235"/>
    </row>
    <row r="28" spans="1:8" ht="24.95" customHeight="1">
      <c r="A28" s="143" t="s">
        <v>6</v>
      </c>
      <c r="B28" s="152"/>
      <c r="C28" s="145"/>
      <c r="D28" s="451">
        <f>ตค52!F28+พย52!F28+ธค52!F28+มค53!F28+กพ53!F28+มีค53!F28</f>
        <v>5</v>
      </c>
      <c r="E28" s="452"/>
      <c r="F28" s="451">
        <f>F29+F30</f>
        <v>0</v>
      </c>
      <c r="G28" s="452"/>
      <c r="H28" s="235"/>
    </row>
    <row r="29" spans="1:8" ht="24.95" customHeight="1">
      <c r="A29" s="143" t="s">
        <v>7</v>
      </c>
      <c r="B29" s="152"/>
      <c r="C29" s="145"/>
      <c r="D29" s="451">
        <f>ตค52!F29+พย52!F29+ธค52!F29+มค53!F29+กพ53!F29+มีค53!F29</f>
        <v>1</v>
      </c>
      <c r="E29" s="452"/>
      <c r="F29" s="451">
        <v>0</v>
      </c>
      <c r="G29" s="452"/>
      <c r="H29" s="235"/>
    </row>
    <row r="30" spans="1:8" ht="24.95" customHeight="1">
      <c r="A30" s="143" t="s">
        <v>8</v>
      </c>
      <c r="B30" s="166"/>
      <c r="C30" s="167"/>
      <c r="D30" s="451">
        <f>ตค52!F30+พย52!F30+ธค52!F30+มค53!F30+กพ53!F30+มีค53!F30</f>
        <v>4</v>
      </c>
      <c r="E30" s="452"/>
      <c r="F30" s="451">
        <v>0</v>
      </c>
      <c r="G30" s="463"/>
      <c r="H30" s="235"/>
    </row>
    <row r="31" spans="1:8" ht="24.95" customHeight="1">
      <c r="A31" s="169" t="s">
        <v>9</v>
      </c>
      <c r="B31" s="170"/>
      <c r="C31" s="170"/>
      <c r="D31" s="451">
        <f>ตค52!F31+พย52!F31+ธค52!F31+มค53!F31+กพ53!F31+มีค53!F31</f>
        <v>356</v>
      </c>
      <c r="E31" s="452"/>
      <c r="F31" s="451">
        <v>61</v>
      </c>
      <c r="G31" s="463"/>
      <c r="H31" s="235"/>
    </row>
    <row r="32" spans="1:8" ht="24.95" customHeight="1">
      <c r="A32" s="143" t="s">
        <v>55</v>
      </c>
      <c r="B32" s="152">
        <v>94900</v>
      </c>
      <c r="C32" s="171" t="s">
        <v>164</v>
      </c>
      <c r="D32" s="451">
        <f>ตค52!F32+พย52!F32+ธค52!F32+มค53!F32+กพ53!F32+มีค53!F32</f>
        <v>1005</v>
      </c>
      <c r="E32" s="452"/>
      <c r="F32" s="451">
        <v>195</v>
      </c>
      <c r="G32" s="452"/>
      <c r="H32" s="235"/>
    </row>
    <row r="33" spans="1:8" ht="24.95" customHeight="1">
      <c r="A33" s="143" t="s">
        <v>56</v>
      </c>
      <c r="B33" s="161"/>
      <c r="C33" s="172"/>
      <c r="D33" s="453"/>
      <c r="E33" s="454"/>
      <c r="F33" s="453"/>
      <c r="G33" s="454"/>
      <c r="H33" s="236"/>
    </row>
    <row r="34" spans="1:8" ht="24.95" customHeight="1">
      <c r="A34" s="173" t="s">
        <v>141</v>
      </c>
      <c r="B34" s="161"/>
      <c r="C34" s="172"/>
      <c r="D34" s="130"/>
      <c r="E34" s="149"/>
      <c r="F34" s="130"/>
      <c r="G34" s="149"/>
      <c r="H34" s="236"/>
    </row>
    <row r="35" spans="1:8" ht="35.25" customHeight="1">
      <c r="A35" s="219"/>
      <c r="B35" s="220"/>
      <c r="C35" s="221"/>
      <c r="D35" s="222"/>
      <c r="E35" s="223"/>
      <c r="F35" s="222"/>
      <c r="G35" s="223"/>
      <c r="H35" s="237"/>
    </row>
    <row r="36" spans="1:8" ht="24.95" customHeight="1">
      <c r="A36" s="215" t="s">
        <v>140</v>
      </c>
      <c r="B36" s="216">
        <v>444440</v>
      </c>
      <c r="C36" s="217"/>
      <c r="D36" s="464"/>
      <c r="E36" s="465"/>
      <c r="F36" s="464"/>
      <c r="G36" s="465"/>
      <c r="H36" s="238"/>
    </row>
    <row r="37" spans="1:8" ht="24.95" customHeight="1">
      <c r="A37" s="137" t="s">
        <v>52</v>
      </c>
      <c r="B37" s="161"/>
      <c r="C37" s="148"/>
      <c r="D37" s="453"/>
      <c r="E37" s="454"/>
      <c r="F37" s="453"/>
      <c r="G37" s="454"/>
      <c r="H37" s="236"/>
    </row>
    <row r="38" spans="1:8" ht="24.95" customHeight="1">
      <c r="A38" s="212" t="s">
        <v>173</v>
      </c>
      <c r="B38" s="174"/>
      <c r="C38" s="183" t="s">
        <v>70</v>
      </c>
      <c r="D38" s="451">
        <f>ตค52!F38+พย52!F38+ธค52!F38+มค53!F38+กพ53!F38+มีค53!F38</f>
        <v>2788</v>
      </c>
      <c r="E38" s="452"/>
      <c r="F38" s="459">
        <v>530</v>
      </c>
      <c r="G38" s="460"/>
      <c r="H38" s="239"/>
    </row>
    <row r="39" spans="1:8" ht="24.95" customHeight="1">
      <c r="A39" s="178" t="s">
        <v>174</v>
      </c>
      <c r="B39" s="179">
        <v>179400</v>
      </c>
      <c r="C39" s="180" t="s">
        <v>70</v>
      </c>
      <c r="D39" s="451">
        <f>ตค52!F39+พย52!F39+ธค52!F39+มค53!F39+กพ53!F39+มีค53!F39</f>
        <v>3655</v>
      </c>
      <c r="E39" s="452"/>
      <c r="F39" s="451">
        <v>793</v>
      </c>
      <c r="G39" s="452"/>
      <c r="H39" s="235"/>
    </row>
    <row r="40" spans="1:8" ht="24.95" customHeight="1">
      <c r="A40" s="178" t="s">
        <v>175</v>
      </c>
      <c r="B40" s="179">
        <v>40500</v>
      </c>
      <c r="C40" s="180" t="s">
        <v>162</v>
      </c>
      <c r="D40" s="451">
        <f>ตค52!F40+พย52!F40+ธค52!F40+มค53!F40+กพ53!F40+มีค53!F40</f>
        <v>1046</v>
      </c>
      <c r="E40" s="452"/>
      <c r="F40" s="451">
        <v>0</v>
      </c>
      <c r="G40" s="452"/>
      <c r="H40" s="235"/>
    </row>
    <row r="41" spans="1:8" ht="24.95" customHeight="1">
      <c r="A41" s="178" t="s">
        <v>176</v>
      </c>
      <c r="B41" s="181"/>
      <c r="C41" s="182"/>
      <c r="D41" s="453"/>
      <c r="E41" s="454"/>
      <c r="F41" s="453"/>
      <c r="G41" s="454"/>
      <c r="H41" s="236"/>
    </row>
    <row r="42" spans="1:8" ht="24.95" customHeight="1">
      <c r="A42" s="178" t="s">
        <v>177</v>
      </c>
      <c r="B42" s="179">
        <v>30400</v>
      </c>
      <c r="C42" s="180" t="s">
        <v>219</v>
      </c>
      <c r="D42" s="451">
        <f>ตค52!F42+พย52!F42+ธค52!F42+มค53!F42+กพ53!F42+มีค53!F42</f>
        <v>0</v>
      </c>
      <c r="E42" s="452"/>
      <c r="F42" s="451">
        <v>0</v>
      </c>
      <c r="G42" s="452"/>
      <c r="H42" s="235"/>
    </row>
    <row r="43" spans="1:8" ht="24.95" customHeight="1">
      <c r="A43" s="178" t="s">
        <v>178</v>
      </c>
      <c r="B43" s="181"/>
      <c r="C43" s="182"/>
      <c r="D43" s="130"/>
      <c r="E43" s="149"/>
      <c r="F43" s="130"/>
      <c r="G43" s="149"/>
      <c r="H43" s="236"/>
    </row>
    <row r="44" spans="1:8" ht="24.95" customHeight="1">
      <c r="A44" s="143" t="s">
        <v>179</v>
      </c>
      <c r="B44" s="152">
        <v>5000</v>
      </c>
      <c r="C44" s="145" t="s">
        <v>47</v>
      </c>
      <c r="D44" s="451">
        <f>ตค52!F44+พย52!F44+ธค52!F44+มค53!F44+กพ53!F44+มีค53!F44</f>
        <v>1</v>
      </c>
      <c r="E44" s="452"/>
      <c r="F44" s="451">
        <v>0</v>
      </c>
      <c r="G44" s="452"/>
      <c r="H44" s="235"/>
    </row>
    <row r="45" spans="1:8" ht="24.95" customHeight="1">
      <c r="A45" s="143" t="s">
        <v>180</v>
      </c>
      <c r="B45" s="161"/>
      <c r="C45" s="148"/>
      <c r="D45" s="130"/>
      <c r="E45" s="149"/>
      <c r="F45" s="130"/>
      <c r="G45" s="149"/>
      <c r="H45" s="236"/>
    </row>
    <row r="46" spans="1:8" ht="24.95" customHeight="1">
      <c r="A46" s="143" t="s">
        <v>181</v>
      </c>
      <c r="B46" s="174">
        <v>11200</v>
      </c>
      <c r="C46" s="183" t="s">
        <v>165</v>
      </c>
      <c r="D46" s="451">
        <f>ตค52!F46+พย52!F46+ธค52!F46+มค53!F46+กพ53!F46+มีค53!F46</f>
        <v>91</v>
      </c>
      <c r="E46" s="452"/>
      <c r="F46" s="451">
        <v>0</v>
      </c>
      <c r="G46" s="452"/>
      <c r="H46" s="239"/>
    </row>
    <row r="47" spans="1:8" ht="24.95" customHeight="1">
      <c r="A47" s="143" t="s">
        <v>182</v>
      </c>
      <c r="B47" s="174"/>
      <c r="C47" s="183"/>
      <c r="D47" s="175"/>
      <c r="E47" s="176"/>
      <c r="F47" s="175"/>
      <c r="G47" s="176"/>
      <c r="H47" s="239"/>
    </row>
    <row r="48" spans="1:8" ht="24.95" customHeight="1">
      <c r="A48" s="143" t="s">
        <v>183</v>
      </c>
      <c r="B48" s="163">
        <v>17600</v>
      </c>
      <c r="C48" s="145" t="s">
        <v>166</v>
      </c>
      <c r="D48" s="451">
        <f>ตค52!F48+พย52!F48+ธค52!F48+มค53!F48+กพ53!F48+มีค53!F48</f>
        <v>185</v>
      </c>
      <c r="E48" s="452"/>
      <c r="F48" s="451">
        <v>0</v>
      </c>
      <c r="G48" s="452"/>
      <c r="H48" s="239"/>
    </row>
    <row r="49" spans="1:8" ht="24.95" customHeight="1">
      <c r="A49" s="143" t="s">
        <v>184</v>
      </c>
      <c r="B49" s="152">
        <v>29600</v>
      </c>
      <c r="C49" s="145" t="s">
        <v>167</v>
      </c>
      <c r="D49" s="158">
        <f>ตค52!D49+พย52!F49+ธค52!F49+มค53!F49+กพ53!F49+มีค53!F49</f>
        <v>0</v>
      </c>
      <c r="E49" s="159">
        <f>ตค52!E49+พย52!G49+ธค52!G49+มค53!G49+กพ53!G49+มีค53!G49</f>
        <v>0</v>
      </c>
      <c r="F49" s="158">
        <v>0</v>
      </c>
      <c r="G49" s="159">
        <v>0</v>
      </c>
      <c r="H49" s="239"/>
    </row>
    <row r="50" spans="1:8" ht="24.95" customHeight="1">
      <c r="A50" s="143" t="s">
        <v>185</v>
      </c>
      <c r="B50" s="152">
        <v>6400</v>
      </c>
      <c r="C50" s="165" t="s">
        <v>169</v>
      </c>
      <c r="D50" s="158">
        <f>ตค52!D50+พย52!F50+ธค52!F50+มค53!F50+กพ53!F50+มีค53!F50</f>
        <v>2</v>
      </c>
      <c r="E50" s="159">
        <f>ตค52!E50+พย52!G50+ธค52!G50+มค53!G50+กพ53!G50+มีค53!G50</f>
        <v>41</v>
      </c>
      <c r="F50" s="158">
        <v>1</v>
      </c>
      <c r="G50" s="159">
        <v>20</v>
      </c>
      <c r="H50" s="239"/>
    </row>
    <row r="51" spans="1:8" ht="24.95" customHeight="1">
      <c r="A51" s="143" t="s">
        <v>186</v>
      </c>
      <c r="B51" s="174">
        <v>0</v>
      </c>
      <c r="C51" s="183" t="s">
        <v>42</v>
      </c>
      <c r="D51" s="451">
        <f>ตค52!F51+พย52!F51+ธค52!F51+มค53!F51+กพ53!F51+มีค53!F51</f>
        <v>57</v>
      </c>
      <c r="E51" s="452"/>
      <c r="F51" s="459">
        <v>9</v>
      </c>
      <c r="G51" s="460"/>
      <c r="H51" s="239"/>
    </row>
    <row r="52" spans="1:8" ht="24.95" customHeight="1">
      <c r="A52" s="143" t="s">
        <v>187</v>
      </c>
      <c r="B52" s="152">
        <v>140400</v>
      </c>
      <c r="C52" s="145" t="s">
        <v>17</v>
      </c>
      <c r="D52" s="451">
        <f>ตค52!F52+พย52!F52+ธค52!F52+มค53!F52+กพ53!F52+มีค53!F52</f>
        <v>1</v>
      </c>
      <c r="E52" s="452"/>
      <c r="F52" s="459">
        <v>0</v>
      </c>
      <c r="G52" s="460"/>
      <c r="H52" s="235"/>
    </row>
    <row r="53" spans="1:8" ht="24.95" customHeight="1">
      <c r="A53" s="143" t="s">
        <v>188</v>
      </c>
      <c r="B53" s="161"/>
      <c r="C53" s="162"/>
      <c r="D53" s="453"/>
      <c r="E53" s="454"/>
      <c r="F53" s="453"/>
      <c r="G53" s="454"/>
      <c r="H53" s="236"/>
    </row>
    <row r="54" spans="1:8" ht="24.95" customHeight="1">
      <c r="A54" s="141" t="s">
        <v>142</v>
      </c>
      <c r="B54" s="142"/>
      <c r="C54" s="145"/>
      <c r="D54" s="451"/>
      <c r="E54" s="452"/>
      <c r="F54" s="451"/>
      <c r="G54" s="452"/>
      <c r="H54" s="235"/>
    </row>
    <row r="55" spans="1:8" ht="24.95" customHeight="1">
      <c r="A55" s="184" t="s">
        <v>52</v>
      </c>
      <c r="B55" s="185"/>
      <c r="C55" s="186"/>
      <c r="D55" s="453"/>
      <c r="E55" s="454"/>
      <c r="F55" s="453"/>
      <c r="G55" s="454"/>
      <c r="H55" s="236"/>
    </row>
    <row r="56" spans="1:8" ht="24.95" customHeight="1">
      <c r="A56" s="143" t="s">
        <v>190</v>
      </c>
      <c r="B56" s="136"/>
      <c r="C56" s="148"/>
      <c r="D56" s="453"/>
      <c r="E56" s="454"/>
      <c r="F56" s="453"/>
      <c r="G56" s="454"/>
      <c r="H56" s="236"/>
    </row>
    <row r="57" spans="1:8" ht="24.95" customHeight="1">
      <c r="A57" s="143" t="s">
        <v>191</v>
      </c>
      <c r="B57" s="174"/>
      <c r="C57" s="183" t="s">
        <v>42</v>
      </c>
      <c r="D57" s="451">
        <f>ตค52!F57+พย52!F57+ธค52!F57+มค53!F57+กพ53!F57+มีค53!F57</f>
        <v>123</v>
      </c>
      <c r="E57" s="452"/>
      <c r="F57" s="459">
        <v>123</v>
      </c>
      <c r="G57" s="460"/>
      <c r="H57" s="239"/>
    </row>
    <row r="58" spans="1:8" ht="24.95" customHeight="1">
      <c r="A58" s="187" t="s">
        <v>192</v>
      </c>
      <c r="B58" s="188"/>
      <c r="C58" s="214"/>
      <c r="D58" s="453"/>
      <c r="E58" s="454"/>
      <c r="F58" s="453"/>
      <c r="G58" s="454"/>
      <c r="H58" s="236"/>
    </row>
    <row r="59" spans="1:8" s="9" customFormat="1" ht="24.95" customHeight="1">
      <c r="A59" s="135" t="s">
        <v>22</v>
      </c>
      <c r="B59" s="136">
        <v>1008150</v>
      </c>
      <c r="C59" s="137"/>
      <c r="D59" s="138"/>
      <c r="E59" s="139"/>
      <c r="F59" s="138"/>
      <c r="G59" s="139"/>
      <c r="H59" s="240"/>
    </row>
    <row r="60" spans="1:8" ht="24.95" customHeight="1">
      <c r="A60" s="141" t="s">
        <v>143</v>
      </c>
      <c r="B60" s="142">
        <v>750350</v>
      </c>
      <c r="C60" s="143"/>
      <c r="D60" s="451"/>
      <c r="E60" s="452"/>
      <c r="F60" s="451"/>
      <c r="G60" s="452"/>
      <c r="H60" s="235"/>
    </row>
    <row r="61" spans="1:8" ht="24.95" customHeight="1">
      <c r="A61" s="141" t="s">
        <v>144</v>
      </c>
      <c r="B61" s="142">
        <v>134100</v>
      </c>
      <c r="C61" s="145"/>
      <c r="D61" s="451"/>
      <c r="E61" s="452"/>
      <c r="F61" s="451"/>
      <c r="G61" s="452"/>
      <c r="H61" s="235"/>
    </row>
    <row r="62" spans="1:8" ht="24.95" customHeight="1">
      <c r="A62" s="143" t="s">
        <v>145</v>
      </c>
      <c r="B62" s="152"/>
      <c r="C62" s="145"/>
      <c r="D62" s="451"/>
      <c r="E62" s="452"/>
      <c r="F62" s="451"/>
      <c r="G62" s="452"/>
      <c r="H62" s="235"/>
    </row>
    <row r="63" spans="1:8" ht="24.95" customHeight="1">
      <c r="A63" s="184" t="s">
        <v>52</v>
      </c>
      <c r="B63" s="185"/>
      <c r="C63" s="186"/>
      <c r="D63" s="453"/>
      <c r="E63" s="454"/>
      <c r="F63" s="453"/>
      <c r="G63" s="454"/>
      <c r="H63" s="236"/>
    </row>
    <row r="64" spans="1:8" ht="24.95" customHeight="1">
      <c r="A64" s="143" t="s">
        <v>193</v>
      </c>
      <c r="B64" s="152">
        <v>7700</v>
      </c>
      <c r="C64" s="145" t="s">
        <v>168</v>
      </c>
      <c r="D64" s="451">
        <f>ตค52!F64+พย52!F64+ธค52!F64+มค53!F64+กพ53!F64+มีค53!F64</f>
        <v>16</v>
      </c>
      <c r="E64" s="452"/>
      <c r="F64" s="451">
        <v>0</v>
      </c>
      <c r="G64" s="452"/>
      <c r="H64" s="235"/>
    </row>
    <row r="65" spans="1:9" ht="24.95" customHeight="1">
      <c r="A65" s="143" t="s">
        <v>194</v>
      </c>
      <c r="B65" s="152">
        <v>95280</v>
      </c>
      <c r="C65" s="145" t="s">
        <v>17</v>
      </c>
      <c r="D65" s="451">
        <f>ตค52!F65+พย52!F65+ธค52!F65+มค53!F65+กพ53!F65+มีค53!F65</f>
        <v>1</v>
      </c>
      <c r="E65" s="452"/>
      <c r="F65" s="451">
        <v>0</v>
      </c>
      <c r="G65" s="452"/>
      <c r="H65" s="235"/>
    </row>
    <row r="66" spans="1:9" ht="24.95" customHeight="1">
      <c r="A66" s="143" t="s">
        <v>220</v>
      </c>
      <c r="B66" s="188"/>
      <c r="C66" s="189"/>
      <c r="D66" s="453"/>
      <c r="E66" s="454"/>
      <c r="F66" s="453"/>
      <c r="G66" s="454"/>
      <c r="H66" s="236"/>
    </row>
    <row r="67" spans="1:9" ht="24.95" customHeight="1">
      <c r="A67" s="143" t="s">
        <v>195</v>
      </c>
      <c r="B67" s="190">
        <v>47000</v>
      </c>
      <c r="C67" s="191" t="s">
        <v>169</v>
      </c>
      <c r="D67" s="451">
        <f>ตค52!F67+พย52!F67+ธค52!F67+มค53!F67+กพ53!F67+มีค53!F67</f>
        <v>0</v>
      </c>
      <c r="E67" s="452"/>
      <c r="F67" s="451">
        <v>0</v>
      </c>
      <c r="G67" s="452"/>
      <c r="H67" s="235"/>
    </row>
    <row r="68" spans="1:9" ht="24.95" customHeight="1">
      <c r="A68" s="192" t="s">
        <v>146</v>
      </c>
      <c r="B68" s="193"/>
      <c r="C68" s="165"/>
      <c r="D68" s="451"/>
      <c r="E68" s="452"/>
      <c r="F68" s="451"/>
      <c r="G68" s="452"/>
      <c r="H68" s="235"/>
    </row>
    <row r="69" spans="1:9" ht="24.95" customHeight="1">
      <c r="A69" s="194" t="s">
        <v>52</v>
      </c>
      <c r="B69" s="195"/>
      <c r="C69" s="196"/>
      <c r="D69" s="130"/>
      <c r="E69" s="149"/>
      <c r="F69" s="453"/>
      <c r="G69" s="454"/>
      <c r="H69" s="236"/>
    </row>
    <row r="70" spans="1:9" ht="24.95" customHeight="1">
      <c r="A70" s="169" t="s">
        <v>196</v>
      </c>
      <c r="B70" s="161"/>
      <c r="C70" s="213"/>
      <c r="D70" s="453"/>
      <c r="E70" s="454"/>
      <c r="F70" s="453"/>
      <c r="G70" s="454"/>
      <c r="H70" s="241"/>
    </row>
    <row r="71" spans="1:9" ht="24.95" customHeight="1">
      <c r="A71" s="169" t="s">
        <v>197</v>
      </c>
      <c r="B71" s="161"/>
      <c r="C71" s="213"/>
      <c r="D71" s="453"/>
      <c r="E71" s="454"/>
      <c r="F71" s="453"/>
      <c r="G71" s="454"/>
      <c r="H71" s="241"/>
    </row>
    <row r="72" spans="1:9" ht="24.95" customHeight="1">
      <c r="A72" s="229" t="s">
        <v>198</v>
      </c>
      <c r="B72" s="230"/>
      <c r="C72" s="231" t="s">
        <v>125</v>
      </c>
      <c r="D72" s="461">
        <f>ตค52!F72+พย52!F72+ธค52!F72+มค53!F72+กพ53!F72+มีค53!F72</f>
        <v>18</v>
      </c>
      <c r="E72" s="462"/>
      <c r="F72" s="461">
        <v>4</v>
      </c>
      <c r="G72" s="462"/>
      <c r="H72" s="242"/>
    </row>
    <row r="73" spans="1:9" ht="24.95" customHeight="1">
      <c r="A73" s="225" t="s">
        <v>199</v>
      </c>
      <c r="B73" s="226"/>
      <c r="C73" s="227"/>
      <c r="D73" s="456"/>
      <c r="E73" s="457"/>
      <c r="F73" s="456"/>
      <c r="G73" s="457"/>
      <c r="H73" s="243"/>
    </row>
    <row r="74" spans="1:9" ht="24.95" customHeight="1">
      <c r="A74" s="169" t="s">
        <v>202</v>
      </c>
      <c r="B74" s="188"/>
      <c r="C74" s="196"/>
      <c r="D74" s="453"/>
      <c r="E74" s="454"/>
      <c r="F74" s="453"/>
      <c r="G74" s="454"/>
      <c r="H74" s="236"/>
    </row>
    <row r="75" spans="1:9" ht="24.95" customHeight="1">
      <c r="A75" s="169" t="s">
        <v>200</v>
      </c>
      <c r="B75" s="161"/>
      <c r="C75" s="213"/>
      <c r="D75" s="453"/>
      <c r="E75" s="454"/>
      <c r="F75" s="453"/>
      <c r="G75" s="454"/>
      <c r="H75" s="236"/>
    </row>
    <row r="76" spans="1:9" ht="24.95" customHeight="1">
      <c r="A76" s="169" t="s">
        <v>203</v>
      </c>
      <c r="B76" s="161"/>
      <c r="C76" s="213"/>
      <c r="D76" s="130"/>
      <c r="E76" s="149"/>
      <c r="F76" s="130"/>
      <c r="G76" s="149"/>
      <c r="H76" s="236"/>
    </row>
    <row r="77" spans="1:9" ht="24.95" customHeight="1">
      <c r="A77" s="169" t="s">
        <v>201</v>
      </c>
      <c r="B77" s="161"/>
      <c r="C77" s="213"/>
      <c r="D77" s="130"/>
      <c r="E77" s="149"/>
      <c r="F77" s="130"/>
      <c r="G77" s="149"/>
      <c r="H77" s="236"/>
    </row>
    <row r="78" spans="1:9" ht="24.95" customHeight="1">
      <c r="A78" s="169" t="s">
        <v>204</v>
      </c>
      <c r="B78" s="161"/>
      <c r="C78" s="213"/>
      <c r="D78" s="130"/>
      <c r="E78" s="149"/>
      <c r="F78" s="130"/>
      <c r="G78" s="149"/>
      <c r="H78" s="236"/>
    </row>
    <row r="79" spans="1:9" ht="24.95" customHeight="1">
      <c r="A79" s="169" t="s">
        <v>205</v>
      </c>
      <c r="B79" s="161"/>
      <c r="C79" s="213"/>
      <c r="D79" s="453"/>
      <c r="E79" s="454"/>
      <c r="F79" s="453"/>
      <c r="G79" s="454"/>
      <c r="H79" s="236"/>
    </row>
    <row r="80" spans="1:9" ht="24.95" customHeight="1">
      <c r="A80" s="141" t="s">
        <v>147</v>
      </c>
      <c r="B80" s="247">
        <v>616250</v>
      </c>
      <c r="C80" s="165"/>
      <c r="D80" s="451"/>
      <c r="E80" s="452"/>
      <c r="F80" s="451"/>
      <c r="G80" s="452"/>
      <c r="H80" s="244"/>
      <c r="I80" s="28"/>
    </row>
    <row r="81" spans="1:9" ht="24.95" customHeight="1">
      <c r="A81" s="169" t="s">
        <v>148</v>
      </c>
      <c r="B81" s="163"/>
      <c r="C81" s="165"/>
      <c r="D81" s="451"/>
      <c r="E81" s="452"/>
      <c r="F81" s="451"/>
      <c r="G81" s="452"/>
      <c r="H81" s="244"/>
      <c r="I81" s="28"/>
    </row>
    <row r="82" spans="1:9" ht="24.95" customHeight="1">
      <c r="A82" s="199" t="s">
        <v>52</v>
      </c>
      <c r="B82" s="161">
        <v>582500</v>
      </c>
      <c r="C82" s="137"/>
      <c r="D82" s="130"/>
      <c r="E82" s="149"/>
      <c r="F82" s="130"/>
      <c r="G82" s="149"/>
      <c r="H82" s="236"/>
    </row>
    <row r="83" spans="1:9" s="11" customFormat="1" ht="24.95" customHeight="1">
      <c r="A83" s="156" t="s">
        <v>206</v>
      </c>
      <c r="B83" s="152">
        <v>5200</v>
      </c>
      <c r="C83" s="145" t="s">
        <v>170</v>
      </c>
      <c r="D83" s="451">
        <f>ตค52!F83+พย52!F83+ธค52!F83+มค53!F83+กพ53!F83+มีค53!F83</f>
        <v>2464</v>
      </c>
      <c r="E83" s="452"/>
      <c r="F83" s="451">
        <v>435</v>
      </c>
      <c r="G83" s="452"/>
      <c r="H83" s="245"/>
    </row>
    <row r="84" spans="1:9" s="11" customFormat="1" ht="24.95" customHeight="1">
      <c r="A84" s="143" t="s">
        <v>207</v>
      </c>
      <c r="B84" s="136"/>
      <c r="C84" s="200"/>
      <c r="D84" s="453"/>
      <c r="E84" s="454"/>
      <c r="F84" s="453"/>
      <c r="G84" s="454"/>
      <c r="H84" s="241"/>
    </row>
    <row r="85" spans="1:9" s="11" customFormat="1" ht="24.95" customHeight="1">
      <c r="A85" s="143" t="s">
        <v>208</v>
      </c>
      <c r="B85" s="152">
        <v>8250</v>
      </c>
      <c r="C85" s="145" t="s">
        <v>42</v>
      </c>
      <c r="D85" s="451">
        <f>ตค52!F85+พย52!F85+ธค52!F85+มค53!F85+กพ53!F85+มีค53!F85</f>
        <v>79</v>
      </c>
      <c r="E85" s="452"/>
      <c r="F85" s="451">
        <v>6</v>
      </c>
      <c r="G85" s="452"/>
      <c r="H85" s="245"/>
    </row>
    <row r="86" spans="1:9" ht="24.95" customHeight="1">
      <c r="A86" s="143" t="s">
        <v>209</v>
      </c>
      <c r="B86" s="152">
        <v>25500</v>
      </c>
      <c r="C86" s="145" t="s">
        <v>91</v>
      </c>
      <c r="D86" s="451">
        <f>ตค52!F86+พย52!F86+ธค52!F86+มค53!F86+กพ53!F86+มีค53!F86</f>
        <v>218</v>
      </c>
      <c r="E86" s="452"/>
      <c r="F86" s="451">
        <v>0</v>
      </c>
      <c r="G86" s="452"/>
      <c r="H86" s="235"/>
    </row>
    <row r="87" spans="1:9" ht="24.95" customHeight="1">
      <c r="A87" s="143" t="s">
        <v>210</v>
      </c>
      <c r="B87" s="136"/>
      <c r="C87" s="148"/>
      <c r="D87" s="453"/>
      <c r="E87" s="454"/>
      <c r="F87" s="453"/>
      <c r="G87" s="454"/>
      <c r="H87" s="236"/>
    </row>
    <row r="88" spans="1:9" ht="24.95" customHeight="1">
      <c r="A88" s="143" t="s">
        <v>211</v>
      </c>
      <c r="B88" s="136"/>
      <c r="C88" s="148"/>
      <c r="D88" s="453"/>
      <c r="E88" s="454"/>
      <c r="F88" s="453"/>
      <c r="G88" s="454"/>
      <c r="H88" s="236"/>
    </row>
    <row r="89" spans="1:9" ht="24.95" customHeight="1">
      <c r="A89" s="141" t="s">
        <v>149</v>
      </c>
      <c r="B89" s="142">
        <v>257800</v>
      </c>
      <c r="C89" s="143"/>
      <c r="D89" s="451"/>
      <c r="E89" s="452"/>
      <c r="F89" s="451"/>
      <c r="G89" s="452"/>
      <c r="H89" s="235"/>
    </row>
    <row r="90" spans="1:9" ht="24.95" customHeight="1">
      <c r="A90" s="141" t="s">
        <v>150</v>
      </c>
      <c r="B90" s="142">
        <v>226800</v>
      </c>
      <c r="C90" s="145"/>
      <c r="D90" s="451"/>
      <c r="E90" s="452"/>
      <c r="F90" s="451"/>
      <c r="G90" s="452"/>
      <c r="H90" s="235"/>
    </row>
    <row r="91" spans="1:9" ht="24.95" customHeight="1">
      <c r="A91" s="199" t="s">
        <v>52</v>
      </c>
      <c r="B91" s="202">
        <v>217200</v>
      </c>
      <c r="C91" s="148"/>
      <c r="D91" s="130"/>
      <c r="E91" s="149"/>
      <c r="F91" s="130"/>
      <c r="G91" s="149"/>
      <c r="H91" s="236"/>
    </row>
    <row r="92" spans="1:9" ht="20.100000000000001" customHeight="1">
      <c r="A92" s="156" t="s">
        <v>212</v>
      </c>
      <c r="B92" s="156">
        <v>9600</v>
      </c>
      <c r="C92" s="233" t="s">
        <v>213</v>
      </c>
      <c r="D92" s="451">
        <f>ตค52!F92+พย52!F92+ธค52!F92+มค53!F92+กพ53!F92+มีค53!F92</f>
        <v>31049</v>
      </c>
      <c r="E92" s="452"/>
      <c r="F92" s="451">
        <v>14073</v>
      </c>
      <c r="G92" s="452"/>
      <c r="H92" s="235"/>
    </row>
    <row r="93" spans="1:9" s="11" customFormat="1" ht="20.100000000000001" customHeight="1">
      <c r="A93" s="156" t="s">
        <v>151</v>
      </c>
      <c r="B93" s="142"/>
      <c r="C93" s="233" t="s">
        <v>172</v>
      </c>
      <c r="D93" s="451">
        <f>ตค52!F93+พย52!F93+ธค52!F93+มค53!F93+กพ53!F93+มีค53!F93</f>
        <v>23744</v>
      </c>
      <c r="E93" s="452"/>
      <c r="F93" s="451">
        <v>11746</v>
      </c>
      <c r="G93" s="452"/>
      <c r="H93" s="245"/>
    </row>
    <row r="94" spans="1:9" s="11" customFormat="1" ht="20.100000000000001" customHeight="1">
      <c r="A94" s="143" t="s">
        <v>152</v>
      </c>
      <c r="B94" s="142"/>
      <c r="C94" s="203"/>
      <c r="D94" s="451">
        <f>ตค52!F94+พย52!F94+ธค52!F94+มค53!F94+กพ53!F94+มีค53!F94</f>
        <v>7794</v>
      </c>
      <c r="E94" s="452"/>
      <c r="F94" s="459">
        <v>2690</v>
      </c>
      <c r="G94" s="460"/>
      <c r="H94" s="245"/>
    </row>
    <row r="95" spans="1:9" s="11" customFormat="1" ht="20.100000000000001" customHeight="1">
      <c r="A95" s="143" t="s">
        <v>153</v>
      </c>
      <c r="B95" s="142"/>
      <c r="C95" s="145"/>
      <c r="D95" s="451">
        <f>ตค52!F95+พย52!F95+ธค52!F95+มค53!F95+กพ53!F95+มีค53!F95</f>
        <v>1904</v>
      </c>
      <c r="E95" s="452"/>
      <c r="F95" s="451">
        <v>438</v>
      </c>
      <c r="G95" s="452"/>
      <c r="H95" s="245"/>
    </row>
    <row r="96" spans="1:9" ht="20.100000000000001" customHeight="1">
      <c r="A96" s="143" t="s">
        <v>154</v>
      </c>
      <c r="B96" s="142"/>
      <c r="C96" s="145"/>
      <c r="D96" s="451">
        <f>ตค52!F96+พย52!F96+ธค52!F96+มค53!F96+กพ53!F96+มีค53!F96</f>
        <v>21840</v>
      </c>
      <c r="E96" s="452"/>
      <c r="F96" s="451">
        <v>11308</v>
      </c>
      <c r="G96" s="452"/>
      <c r="H96" s="235"/>
    </row>
    <row r="97" spans="1:8" ht="20.100000000000001" customHeight="1">
      <c r="A97" s="143" t="s">
        <v>155</v>
      </c>
      <c r="B97" s="142"/>
      <c r="C97" s="145"/>
      <c r="D97" s="451">
        <f>ตค52!F97+พย52!F97+ธค52!F97+มค53!F97+กพ53!F97+มีค53!F97</f>
        <v>2975</v>
      </c>
      <c r="E97" s="452"/>
      <c r="F97" s="451">
        <v>2212</v>
      </c>
      <c r="G97" s="452"/>
      <c r="H97" s="235"/>
    </row>
    <row r="98" spans="1:8" ht="20.100000000000001" customHeight="1">
      <c r="A98" s="143" t="s">
        <v>156</v>
      </c>
      <c r="B98" s="142"/>
      <c r="C98" s="145"/>
      <c r="D98" s="451">
        <f>ตค52!F98+พย52!F98+ธค52!F98+มค53!F98+กพ53!F98+มีค53!F98</f>
        <v>1</v>
      </c>
      <c r="E98" s="452"/>
      <c r="F98" s="451">
        <v>0</v>
      </c>
      <c r="G98" s="452"/>
      <c r="H98" s="235"/>
    </row>
    <row r="99" spans="1:8" ht="20.100000000000001" customHeight="1">
      <c r="A99" s="143" t="s">
        <v>157</v>
      </c>
      <c r="B99" s="142"/>
      <c r="C99" s="145"/>
      <c r="D99" s="451">
        <f>ตค52!F99+พย52!F99+ธค52!F99+มค53!F99+กพ53!F99+มีค53!F99</f>
        <v>4329</v>
      </c>
      <c r="E99" s="452"/>
      <c r="F99" s="451">
        <v>115</v>
      </c>
      <c r="G99" s="452"/>
      <c r="H99" s="235"/>
    </row>
    <row r="100" spans="1:8" ht="20.100000000000001" customHeight="1">
      <c r="A100" s="143" t="s">
        <v>158</v>
      </c>
      <c r="B100" s="142"/>
      <c r="C100" s="145"/>
      <c r="D100" s="451">
        <f>ตค52!F100+พย52!F100+ธค52!F100+มค53!F100+กพ53!F100+มีค53!F100</f>
        <v>19563750</v>
      </c>
      <c r="E100" s="452"/>
      <c r="F100" s="451">
        <v>13447075</v>
      </c>
      <c r="G100" s="452"/>
      <c r="H100" s="235"/>
    </row>
    <row r="101" spans="1:8" ht="24.95" customHeight="1">
      <c r="A101" s="143" t="s">
        <v>214</v>
      </c>
      <c r="B101" s="136"/>
      <c r="C101" s="148"/>
      <c r="D101" s="130"/>
      <c r="E101" s="149"/>
      <c r="F101" s="130"/>
      <c r="G101" s="149"/>
      <c r="H101" s="236"/>
    </row>
    <row r="102" spans="1:8" ht="24.95" customHeight="1">
      <c r="A102" s="143" t="s">
        <v>215</v>
      </c>
      <c r="B102" s="136"/>
      <c r="C102" s="148"/>
      <c r="D102" s="130"/>
      <c r="E102" s="149"/>
      <c r="F102" s="130"/>
      <c r="G102" s="149"/>
      <c r="H102" s="236"/>
    </row>
    <row r="103" spans="1:8" ht="24.95" customHeight="1">
      <c r="A103" s="143" t="s">
        <v>216</v>
      </c>
      <c r="B103" s="136"/>
      <c r="C103" s="148"/>
      <c r="D103" s="130"/>
      <c r="E103" s="149"/>
      <c r="F103" s="130"/>
      <c r="G103" s="149"/>
      <c r="H103" s="236"/>
    </row>
    <row r="104" spans="1:8" ht="24.95" customHeight="1">
      <c r="A104" s="143" t="s">
        <v>217</v>
      </c>
      <c r="B104" s="136"/>
      <c r="C104" s="148"/>
      <c r="D104" s="130"/>
      <c r="E104" s="149"/>
      <c r="F104" s="130"/>
      <c r="G104" s="149"/>
      <c r="H104" s="236"/>
    </row>
    <row r="105" spans="1:8" ht="24.95" customHeight="1">
      <c r="A105" s="141" t="s">
        <v>123</v>
      </c>
      <c r="B105" s="142"/>
      <c r="C105" s="145"/>
      <c r="D105" s="451"/>
      <c r="E105" s="452"/>
      <c r="F105" s="451"/>
      <c r="G105" s="452"/>
      <c r="H105" s="235"/>
    </row>
    <row r="106" spans="1:8" ht="23.25" customHeight="1">
      <c r="A106" s="137" t="s">
        <v>52</v>
      </c>
      <c r="B106" s="202"/>
      <c r="C106" s="148"/>
      <c r="D106" s="453"/>
      <c r="E106" s="454"/>
      <c r="F106" s="453"/>
      <c r="G106" s="454"/>
      <c r="H106" s="236"/>
    </row>
    <row r="107" spans="1:8" ht="24.95" customHeight="1">
      <c r="A107" s="143" t="s">
        <v>104</v>
      </c>
      <c r="B107" s="163">
        <v>31000</v>
      </c>
      <c r="C107" s="145" t="s">
        <v>70</v>
      </c>
      <c r="D107" s="451">
        <f>ตค52!F107+พย52!F107+ธค52!F107+มค53!F107+กพ53!F107+มีค53!F107</f>
        <v>3663</v>
      </c>
      <c r="E107" s="452"/>
      <c r="F107" s="455">
        <v>573</v>
      </c>
      <c r="G107" s="455"/>
      <c r="H107" s="235"/>
    </row>
    <row r="108" spans="1:8" ht="21.75" customHeight="1">
      <c r="A108" s="144"/>
      <c r="B108" s="156"/>
      <c r="C108" s="211" t="s">
        <v>218</v>
      </c>
      <c r="D108" s="451">
        <f>ตค52!F108+พย52!F108+ธค52!F108+มค53!F108+กพ53!F108+มีค53!F108</f>
        <v>448</v>
      </c>
      <c r="E108" s="452"/>
      <c r="F108" s="455">
        <v>107</v>
      </c>
      <c r="G108" s="455"/>
      <c r="H108" s="235"/>
    </row>
    <row r="109" spans="1:8" ht="24.95" customHeight="1">
      <c r="A109" s="204" t="s">
        <v>112</v>
      </c>
      <c r="B109" s="205"/>
      <c r="C109" s="206" t="s">
        <v>228</v>
      </c>
      <c r="D109" s="207">
        <f>ตค52!D109+พย52!F109+ธค52!F109+มค53!F109+กพ53!F109+มีค53!F109</f>
        <v>6</v>
      </c>
      <c r="E109" s="234">
        <f>ตค52!E109+พย52!G109+ธค52!G109+มค53!G109+กพ53!G109+มีค53!G109</f>
        <v>1</v>
      </c>
      <c r="F109" s="209">
        <v>0</v>
      </c>
      <c r="G109" s="208">
        <v>0</v>
      </c>
      <c r="H109" s="246"/>
    </row>
    <row r="110" spans="1:8" ht="23.1" customHeight="1">
      <c r="A110" s="30"/>
      <c r="B110" s="50"/>
      <c r="C110" s="31"/>
      <c r="D110" s="14"/>
      <c r="E110" s="14"/>
      <c r="F110" s="14"/>
      <c r="G110" s="14"/>
      <c r="H110" s="8"/>
    </row>
    <row r="111" spans="1:8">
      <c r="A111" s="30"/>
      <c r="B111" s="42"/>
      <c r="C111" s="35"/>
      <c r="D111" s="43"/>
      <c r="E111" s="44"/>
      <c r="F111" s="43"/>
      <c r="G111" s="44"/>
      <c r="H111" s="8"/>
    </row>
    <row r="112" spans="1:8" ht="21" customHeight="1">
      <c r="A112" s="37"/>
      <c r="B112" s="45"/>
      <c r="C112" s="46"/>
      <c r="D112" s="43"/>
      <c r="E112" s="44"/>
      <c r="F112" s="43"/>
      <c r="G112" s="44"/>
      <c r="H112" s="8"/>
    </row>
    <row r="113" spans="1:8" ht="23.1" customHeight="1">
      <c r="A113" s="8"/>
      <c r="B113" s="34"/>
      <c r="C113" s="8"/>
      <c r="D113" s="43"/>
      <c r="E113" s="44"/>
      <c r="F113" s="8"/>
      <c r="G113" s="8"/>
      <c r="H113" s="8"/>
    </row>
    <row r="114" spans="1:8" ht="24.95" customHeight="1">
      <c r="A114" s="8"/>
      <c r="B114" s="34"/>
      <c r="C114" s="8"/>
      <c r="D114" s="8"/>
      <c r="E114" s="8"/>
      <c r="F114" s="8"/>
      <c r="G114" s="8"/>
      <c r="H114" s="8"/>
    </row>
    <row r="115" spans="1:8" ht="24.95" customHeight="1">
      <c r="A115" s="8"/>
      <c r="B115" s="34"/>
      <c r="C115" s="8"/>
      <c r="D115" s="8"/>
      <c r="E115" s="8"/>
      <c r="F115" s="8"/>
      <c r="G115" s="8"/>
      <c r="H115" s="8"/>
    </row>
    <row r="116" spans="1:8" ht="24.95" customHeight="1">
      <c r="A116" s="8"/>
      <c r="B116" s="34"/>
      <c r="C116" s="8"/>
      <c r="D116" s="8"/>
      <c r="E116" s="8"/>
      <c r="F116" s="8"/>
      <c r="G116" s="8"/>
      <c r="H116" s="8"/>
    </row>
    <row r="117" spans="1:8" ht="24.95" customHeight="1">
      <c r="A117" s="8"/>
      <c r="B117" s="34"/>
      <c r="C117" s="8"/>
      <c r="D117" s="8"/>
      <c r="E117" s="8"/>
      <c r="F117" s="8"/>
      <c r="G117" s="8"/>
      <c r="H117" s="8"/>
    </row>
    <row r="118" spans="1:8" ht="24.95" customHeight="1">
      <c r="A118" s="8"/>
      <c r="B118" s="34"/>
      <c r="C118" s="8"/>
      <c r="D118" s="8"/>
      <c r="E118" s="8"/>
      <c r="F118" s="8"/>
      <c r="G118" s="8"/>
      <c r="H118" s="8"/>
    </row>
    <row r="119" spans="1:8" ht="24.95" customHeight="1">
      <c r="A119" s="8"/>
      <c r="B119" s="10"/>
      <c r="C119" s="8"/>
      <c r="D119" s="8"/>
      <c r="E119" s="8"/>
      <c r="F119" s="8"/>
      <c r="G119" s="8"/>
      <c r="H119" s="8"/>
    </row>
    <row r="120" spans="1:8" ht="24.95" customHeight="1">
      <c r="A120" s="8"/>
      <c r="B120" s="6"/>
      <c r="C120" s="8"/>
      <c r="D120" s="8"/>
      <c r="E120" s="8"/>
      <c r="F120" s="8"/>
      <c r="G120" s="8"/>
      <c r="H120" s="8"/>
    </row>
    <row r="121" spans="1:8" ht="24.95" customHeight="1">
      <c r="B121" s="6"/>
    </row>
    <row r="122" spans="1:8" ht="24.95" customHeight="1">
      <c r="B122" s="6"/>
    </row>
    <row r="123" spans="1:8" ht="24.95" customHeight="1">
      <c r="B123" s="6"/>
    </row>
    <row r="124" spans="1:8">
      <c r="B124" s="6"/>
    </row>
    <row r="125" spans="1:8">
      <c r="B125" s="6"/>
    </row>
    <row r="126" spans="1:8">
      <c r="B126" s="6"/>
    </row>
    <row r="127" spans="1:8">
      <c r="B127" s="6"/>
    </row>
    <row r="128" spans="1:8">
      <c r="B128" s="6"/>
    </row>
    <row r="129" spans="2:5">
      <c r="B129" s="6"/>
    </row>
    <row r="130" spans="2:5">
      <c r="B130" s="6"/>
    </row>
    <row r="131" spans="2:5">
      <c r="B131" s="6"/>
    </row>
    <row r="132" spans="2:5">
      <c r="B132" s="6"/>
    </row>
    <row r="133" spans="2:5">
      <c r="B133" s="6"/>
    </row>
    <row r="134" spans="2:5">
      <c r="B134" s="6"/>
    </row>
    <row r="135" spans="2:5">
      <c r="B135" s="6"/>
    </row>
    <row r="136" spans="2:5">
      <c r="B136" s="6"/>
    </row>
    <row r="137" spans="2:5">
      <c r="B137" s="6"/>
    </row>
    <row r="138" spans="2:5">
      <c r="B138" s="6"/>
    </row>
    <row r="139" spans="2:5">
      <c r="B139" s="6"/>
      <c r="C139" s="8"/>
      <c r="D139" s="8"/>
    </row>
    <row r="140" spans="2:5">
      <c r="B140" s="6"/>
      <c r="C140" s="8"/>
      <c r="D140" s="8"/>
      <c r="E140" s="8"/>
    </row>
    <row r="141" spans="2:5">
      <c r="B141" s="6"/>
      <c r="C141" s="8"/>
      <c r="D141" s="8"/>
      <c r="E141" s="8"/>
    </row>
    <row r="142" spans="2:5">
      <c r="B142" s="6"/>
      <c r="C142" s="8"/>
      <c r="D142" s="8"/>
      <c r="E142" s="8"/>
    </row>
    <row r="143" spans="2:5">
      <c r="B143" s="6"/>
      <c r="C143" s="8"/>
      <c r="D143" s="8"/>
      <c r="E143" s="8"/>
    </row>
    <row r="144" spans="2:5">
      <c r="B144" s="6"/>
      <c r="C144" s="8"/>
      <c r="D144" s="8"/>
      <c r="E144" s="8"/>
    </row>
    <row r="145" spans="2:5">
      <c r="B145" s="6"/>
      <c r="C145" s="8"/>
      <c r="D145" s="8"/>
      <c r="E145" s="8"/>
    </row>
    <row r="146" spans="2:5">
      <c r="B146" s="6"/>
      <c r="C146" s="8"/>
      <c r="D146" s="8"/>
      <c r="E146" s="8"/>
    </row>
    <row r="147" spans="2:5">
      <c r="B147" s="6"/>
      <c r="C147" s="8"/>
      <c r="D147" s="8"/>
      <c r="E147" s="8"/>
    </row>
    <row r="148" spans="2:5">
      <c r="B148" s="7"/>
      <c r="C148" s="8"/>
      <c r="D148" s="8"/>
      <c r="E148" s="8"/>
    </row>
    <row r="149" spans="2:5">
      <c r="C149" s="8"/>
      <c r="D149" s="8"/>
    </row>
    <row r="150" spans="2:5">
      <c r="C150" s="8"/>
      <c r="D150" s="8"/>
    </row>
  </sheetData>
  <mergeCells count="173">
    <mergeCell ref="D81:E81"/>
    <mergeCell ref="F81:G81"/>
    <mergeCell ref="D105:E105"/>
    <mergeCell ref="F87:G87"/>
    <mergeCell ref="F88:G88"/>
    <mergeCell ref="F89:G89"/>
    <mergeCell ref="F42:G42"/>
    <mergeCell ref="F40:G40"/>
    <mergeCell ref="F46:G46"/>
    <mergeCell ref="F69:G69"/>
    <mergeCell ref="F67:G67"/>
    <mergeCell ref="F53:G53"/>
    <mergeCell ref="F72:G72"/>
    <mergeCell ref="F57:G57"/>
    <mergeCell ref="F98:G98"/>
    <mergeCell ref="F80:G80"/>
    <mergeCell ref="F79:G79"/>
    <mergeCell ref="F44:G44"/>
    <mergeCell ref="D54:E54"/>
    <mergeCell ref="D46:E46"/>
    <mergeCell ref="F73:G73"/>
    <mergeCell ref="F65:G65"/>
    <mergeCell ref="F66:G66"/>
    <mergeCell ref="F68:G68"/>
    <mergeCell ref="F71:G71"/>
    <mergeCell ref="F58:G58"/>
    <mergeCell ref="F38:G38"/>
    <mergeCell ref="F55:G55"/>
    <mergeCell ref="D51:E51"/>
    <mergeCell ref="D44:E44"/>
    <mergeCell ref="F41:G41"/>
    <mergeCell ref="D62:E62"/>
    <mergeCell ref="F36:G36"/>
    <mergeCell ref="D61:E61"/>
    <mergeCell ref="D41:E41"/>
    <mergeCell ref="D42:E42"/>
    <mergeCell ref="D55:E55"/>
    <mergeCell ref="D56:E56"/>
    <mergeCell ref="D39:E39"/>
    <mergeCell ref="F56:G56"/>
    <mergeCell ref="F26:G26"/>
    <mergeCell ref="F27:G27"/>
    <mergeCell ref="F30:G30"/>
    <mergeCell ref="F29:G29"/>
    <mergeCell ref="D37:E37"/>
    <mergeCell ref="F10:G10"/>
    <mergeCell ref="F24:G24"/>
    <mergeCell ref="F25:G25"/>
    <mergeCell ref="F22:G22"/>
    <mergeCell ref="F18:G18"/>
    <mergeCell ref="F21:G21"/>
    <mergeCell ref="F17:G17"/>
    <mergeCell ref="F14:G14"/>
    <mergeCell ref="F28:G28"/>
    <mergeCell ref="F33:G33"/>
    <mergeCell ref="F31:G31"/>
    <mergeCell ref="D31:E31"/>
    <mergeCell ref="D10:E10"/>
    <mergeCell ref="D22:E22"/>
    <mergeCell ref="D26:E26"/>
    <mergeCell ref="D16:E16"/>
    <mergeCell ref="D15:E15"/>
    <mergeCell ref="D14:E14"/>
    <mergeCell ref="D36:E36"/>
    <mergeCell ref="D33:E33"/>
    <mergeCell ref="D32:E32"/>
    <mergeCell ref="F75:G75"/>
    <mergeCell ref="F64:G64"/>
    <mergeCell ref="F48:G48"/>
    <mergeCell ref="F62:G62"/>
    <mergeCell ref="F61:G61"/>
    <mergeCell ref="F63:G63"/>
    <mergeCell ref="F60:G60"/>
    <mergeCell ref="F54:G54"/>
    <mergeCell ref="F51:G51"/>
    <mergeCell ref="F52:G52"/>
    <mergeCell ref="D72:E72"/>
    <mergeCell ref="D38:E38"/>
    <mergeCell ref="D66:E66"/>
    <mergeCell ref="D63:E63"/>
    <mergeCell ref="F32:G32"/>
    <mergeCell ref="D70:E70"/>
    <mergeCell ref="D57:E57"/>
    <mergeCell ref="D58:E58"/>
    <mergeCell ref="F39:G39"/>
    <mergeCell ref="F74:G74"/>
    <mergeCell ref="F37:G37"/>
    <mergeCell ref="F70:G70"/>
    <mergeCell ref="H1:H2"/>
    <mergeCell ref="D7:E7"/>
    <mergeCell ref="D18:E18"/>
    <mergeCell ref="D17:E17"/>
    <mergeCell ref="F5:G5"/>
    <mergeCell ref="F6:G6"/>
    <mergeCell ref="F8:G8"/>
    <mergeCell ref="F11:G11"/>
    <mergeCell ref="D13:E13"/>
    <mergeCell ref="F13:G13"/>
    <mergeCell ref="D1:E2"/>
    <mergeCell ref="F1:G2"/>
    <mergeCell ref="D8:E8"/>
    <mergeCell ref="D5:E5"/>
    <mergeCell ref="D6:E6"/>
    <mergeCell ref="D11:E11"/>
    <mergeCell ref="D9:E9"/>
    <mergeCell ref="F9:G9"/>
    <mergeCell ref="B1:B2"/>
    <mergeCell ref="F85:G85"/>
    <mergeCell ref="D86:E86"/>
    <mergeCell ref="F86:G86"/>
    <mergeCell ref="F15:G15"/>
    <mergeCell ref="F16:G16"/>
    <mergeCell ref="D73:E73"/>
    <mergeCell ref="D79:E79"/>
    <mergeCell ref="F23:G23"/>
    <mergeCell ref="D40:E40"/>
    <mergeCell ref="D84:E84"/>
    <mergeCell ref="D27:E27"/>
    <mergeCell ref="D28:E28"/>
    <mergeCell ref="D30:E30"/>
    <mergeCell ref="D29:E29"/>
    <mergeCell ref="D52:E52"/>
    <mergeCell ref="D25:E25"/>
    <mergeCell ref="D19:E19"/>
    <mergeCell ref="D23:E23"/>
    <mergeCell ref="D24:E24"/>
    <mergeCell ref="F19:G19"/>
    <mergeCell ref="C1:C2"/>
    <mergeCell ref="D83:E83"/>
    <mergeCell ref="D75:E75"/>
    <mergeCell ref="D108:E108"/>
    <mergeCell ref="F105:G105"/>
    <mergeCell ref="F108:G108"/>
    <mergeCell ref="F93:G93"/>
    <mergeCell ref="F94:G94"/>
    <mergeCell ref="D94:E94"/>
    <mergeCell ref="F95:G95"/>
    <mergeCell ref="F100:G100"/>
    <mergeCell ref="D95:E95"/>
    <mergeCell ref="D107:E107"/>
    <mergeCell ref="D93:E93"/>
    <mergeCell ref="F99:G99"/>
    <mergeCell ref="D98:E98"/>
    <mergeCell ref="D97:E97"/>
    <mergeCell ref="F97:G97"/>
    <mergeCell ref="D100:E100"/>
    <mergeCell ref="F96:G96"/>
    <mergeCell ref="D106:E106"/>
    <mergeCell ref="F106:G106"/>
    <mergeCell ref="D21:E21"/>
    <mergeCell ref="D60:E60"/>
    <mergeCell ref="D96:E96"/>
    <mergeCell ref="D90:E90"/>
    <mergeCell ref="D85:E85"/>
    <mergeCell ref="D88:E88"/>
    <mergeCell ref="F107:G107"/>
    <mergeCell ref="F83:G83"/>
    <mergeCell ref="F84:G84"/>
    <mergeCell ref="D99:E99"/>
    <mergeCell ref="F90:G90"/>
    <mergeCell ref="D87:E87"/>
    <mergeCell ref="D89:E89"/>
    <mergeCell ref="D92:E92"/>
    <mergeCell ref="F92:G92"/>
    <mergeCell ref="D48:E48"/>
    <mergeCell ref="D74:E74"/>
    <mergeCell ref="D68:E68"/>
    <mergeCell ref="D65:E65"/>
    <mergeCell ref="D64:E64"/>
    <mergeCell ref="D80:E80"/>
    <mergeCell ref="D71:E71"/>
    <mergeCell ref="D67:E67"/>
    <mergeCell ref="D53:E53"/>
  </mergeCells>
  <phoneticPr fontId="9" type="noConversion"/>
  <pageMargins left="0.27559055118110198" right="0.18" top="0.196850393700787" bottom="0.2" header="0.196850393700787" footer="0.196850393700787"/>
  <pageSetup paperSize="9" scale="85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 enableFormatConditionsCalculation="0">
    <tabColor indexed="11"/>
  </sheetPr>
  <dimension ref="A1:I150"/>
  <sheetViews>
    <sheetView view="pageBreakPreview" topLeftCell="A19" workbookViewId="0">
      <selection activeCell="F3" sqref="F1:G65536"/>
    </sheetView>
  </sheetViews>
  <sheetFormatPr defaultRowHeight="23.25"/>
  <cols>
    <col min="1" max="1" width="63" style="1" customWidth="1"/>
    <col min="2" max="2" width="10" style="1" customWidth="1"/>
    <col min="3" max="3" width="13" style="1" customWidth="1"/>
    <col min="4" max="5" width="6" style="1" customWidth="1"/>
    <col min="6" max="7" width="5.42578125" style="1" customWidth="1"/>
    <col min="8" max="8" width="9.7109375" style="1" customWidth="1"/>
    <col min="9" max="16384" width="9.140625" style="1"/>
  </cols>
  <sheetData>
    <row r="1" spans="1:8" s="9" customFormat="1" ht="21.75" customHeight="1">
      <c r="A1" s="248"/>
      <c r="B1" s="427" t="s">
        <v>12</v>
      </c>
      <c r="C1" s="429" t="s">
        <v>13</v>
      </c>
      <c r="D1" s="470" t="s">
        <v>231</v>
      </c>
      <c r="E1" s="471"/>
      <c r="F1" s="435">
        <v>19450</v>
      </c>
      <c r="G1" s="436"/>
      <c r="H1" s="449" t="s">
        <v>0</v>
      </c>
    </row>
    <row r="2" spans="1:8" s="9" customFormat="1" ht="20.25" customHeight="1">
      <c r="A2" s="249"/>
      <c r="B2" s="428"/>
      <c r="C2" s="430"/>
      <c r="D2" s="472"/>
      <c r="E2" s="473"/>
      <c r="F2" s="437"/>
      <c r="G2" s="438"/>
      <c r="H2" s="450"/>
    </row>
    <row r="3" spans="1:8" s="9" customFormat="1" ht="24.95" customHeight="1">
      <c r="A3" s="128" t="s">
        <v>21</v>
      </c>
      <c r="B3" s="129">
        <v>2283360</v>
      </c>
      <c r="C3" s="131"/>
      <c r="D3" s="132"/>
      <c r="E3" s="133"/>
      <c r="F3" s="132"/>
      <c r="G3" s="133"/>
      <c r="H3" s="134"/>
    </row>
    <row r="4" spans="1:8" s="9" customFormat="1" ht="24.95" customHeight="1">
      <c r="A4" s="135" t="s">
        <v>159</v>
      </c>
      <c r="B4" s="136">
        <v>1275210</v>
      </c>
      <c r="C4" s="137"/>
      <c r="D4" s="138"/>
      <c r="E4" s="139"/>
      <c r="F4" s="138"/>
      <c r="G4" s="139"/>
      <c r="H4" s="140"/>
    </row>
    <row r="5" spans="1:8" ht="24.95" customHeight="1">
      <c r="A5" s="141" t="s">
        <v>160</v>
      </c>
      <c r="B5" s="142">
        <v>1275210</v>
      </c>
      <c r="C5" s="143"/>
      <c r="D5" s="451"/>
      <c r="E5" s="452"/>
      <c r="F5" s="451"/>
      <c r="G5" s="452"/>
      <c r="H5" s="144"/>
    </row>
    <row r="6" spans="1:8" ht="24.95" customHeight="1">
      <c r="A6" s="141" t="s">
        <v>161</v>
      </c>
      <c r="B6" s="142">
        <v>830770</v>
      </c>
      <c r="C6" s="145"/>
      <c r="D6" s="451"/>
      <c r="E6" s="452"/>
      <c r="F6" s="451"/>
      <c r="G6" s="452"/>
      <c r="H6" s="144"/>
    </row>
    <row r="7" spans="1:8" ht="24.95" customHeight="1">
      <c r="A7" s="146" t="s">
        <v>52</v>
      </c>
      <c r="B7" s="147"/>
      <c r="C7" s="148"/>
      <c r="D7" s="458"/>
      <c r="E7" s="454"/>
      <c r="F7" s="138"/>
      <c r="G7" s="139"/>
      <c r="H7" s="150"/>
    </row>
    <row r="8" spans="1:8" ht="24.95" customHeight="1">
      <c r="A8" s="151" t="s">
        <v>189</v>
      </c>
      <c r="B8" s="152"/>
      <c r="C8" s="145" t="s">
        <v>162</v>
      </c>
      <c r="D8" s="451">
        <f>ตค52!F8+พย52!F8+ธค52!F8+มค53!F8+กพ53!F8+มีค53!F8+เมย53!F8</f>
        <v>1636</v>
      </c>
      <c r="E8" s="452"/>
      <c r="F8" s="451">
        <v>36</v>
      </c>
      <c r="G8" s="452"/>
      <c r="H8" s="235"/>
    </row>
    <row r="9" spans="1:8" ht="24.95" customHeight="1">
      <c r="A9" s="153" t="s">
        <v>223</v>
      </c>
      <c r="B9" s="152"/>
      <c r="C9" s="154" t="s">
        <v>125</v>
      </c>
      <c r="D9" s="451">
        <f>ตค52!F9+พย52!F9+ธค52!F9+มค53!F9+กพ53!F9+มีค53!F9+เมย53!F9</f>
        <v>1690</v>
      </c>
      <c r="E9" s="452"/>
      <c r="F9" s="451">
        <v>347</v>
      </c>
      <c r="G9" s="452"/>
      <c r="H9" s="235"/>
    </row>
    <row r="10" spans="1:8" ht="24.95" customHeight="1">
      <c r="A10" s="155" t="s">
        <v>116</v>
      </c>
      <c r="B10" s="152"/>
      <c r="C10" s="145" t="s">
        <v>125</v>
      </c>
      <c r="D10" s="451">
        <f>ตค52!F10+พย52!F10+ธค52!F10+มค53!F10+กพ53!F10+มีค53!F10+เมย53!F10</f>
        <v>2456</v>
      </c>
      <c r="E10" s="452"/>
      <c r="F10" s="451">
        <v>587</v>
      </c>
      <c r="G10" s="452"/>
      <c r="H10" s="235"/>
    </row>
    <row r="11" spans="1:8" ht="24.95" customHeight="1">
      <c r="A11" s="153" t="s">
        <v>23</v>
      </c>
      <c r="B11" s="152"/>
      <c r="C11" s="145" t="s">
        <v>125</v>
      </c>
      <c r="D11" s="451">
        <f>ตค52!F11+พย52!F11+ธค52!F11+มค53!F11+กพ53!F11+มีค53!F11+เมย53!F11</f>
        <v>1784</v>
      </c>
      <c r="E11" s="452"/>
      <c r="F11" s="451">
        <v>458</v>
      </c>
      <c r="G11" s="452"/>
      <c r="H11" s="235"/>
    </row>
    <row r="12" spans="1:8" ht="24.95" customHeight="1">
      <c r="A12" s="156" t="s">
        <v>128</v>
      </c>
      <c r="B12" s="144"/>
      <c r="C12" s="157" t="s">
        <v>124</v>
      </c>
      <c r="D12" s="158">
        <f>ตค52!D12+พย52!F12+ธค52!F12+มค53!F12+กพ53!F12+มีค53!F12+เมย53!F12</f>
        <v>7157</v>
      </c>
      <c r="E12" s="159">
        <f>ตค52!E12+พย52!G12+ธค52!G12+มค53!G12+กพ53!G12+มีค53!G12+เมย53!G12</f>
        <v>8423</v>
      </c>
      <c r="F12" s="158">
        <v>994</v>
      </c>
      <c r="G12" s="159">
        <v>994</v>
      </c>
      <c r="H12" s="235"/>
    </row>
    <row r="13" spans="1:8" ht="24.95" customHeight="1">
      <c r="A13" s="143" t="s">
        <v>29</v>
      </c>
      <c r="B13" s="152">
        <v>251900</v>
      </c>
      <c r="C13" s="145" t="s">
        <v>163</v>
      </c>
      <c r="D13" s="451">
        <f>ตค52!F13+พย52!F13+ธค52!F13+มค53!F13+กพ53!F13+มีค53!F13+เมย53!F13</f>
        <v>371</v>
      </c>
      <c r="E13" s="452"/>
      <c r="F13" s="451">
        <v>57</v>
      </c>
      <c r="G13" s="452"/>
      <c r="H13" s="235"/>
    </row>
    <row r="14" spans="1:8" ht="24.95" customHeight="1">
      <c r="A14" s="160" t="s">
        <v>51</v>
      </c>
      <c r="B14" s="161"/>
      <c r="C14" s="162"/>
      <c r="D14" s="453"/>
      <c r="E14" s="454"/>
      <c r="F14" s="453"/>
      <c r="G14" s="454"/>
      <c r="H14" s="236"/>
    </row>
    <row r="15" spans="1:8" ht="24.95" customHeight="1">
      <c r="A15" s="143" t="s">
        <v>132</v>
      </c>
      <c r="B15" s="163">
        <v>9400</v>
      </c>
      <c r="C15" s="145" t="s">
        <v>15</v>
      </c>
      <c r="D15" s="451">
        <f>ตค52!F15+พย52!F15+ธค52!F15+มค53!F15+กพ53!F15+มีค53!F15+เมย53!F15</f>
        <v>105</v>
      </c>
      <c r="E15" s="452"/>
      <c r="F15" s="451">
        <v>38</v>
      </c>
      <c r="G15" s="452"/>
      <c r="H15" s="235"/>
    </row>
    <row r="16" spans="1:8" ht="24.95" customHeight="1">
      <c r="A16" s="164" t="s">
        <v>133</v>
      </c>
      <c r="B16" s="161"/>
      <c r="C16" s="148"/>
      <c r="D16" s="453"/>
      <c r="E16" s="454"/>
      <c r="F16" s="453"/>
      <c r="G16" s="454"/>
      <c r="H16" s="236"/>
    </row>
    <row r="17" spans="1:8" ht="24.95" customHeight="1">
      <c r="A17" s="164" t="s">
        <v>134</v>
      </c>
      <c r="B17" s="152">
        <v>13500</v>
      </c>
      <c r="C17" s="145" t="s">
        <v>15</v>
      </c>
      <c r="D17" s="451">
        <f>ตค52!F17+พย52!F17+ธค52!F17+มค53!F17+กพ53!F17+มีค53!F17+เมย53!F17</f>
        <v>106</v>
      </c>
      <c r="E17" s="452"/>
      <c r="F17" s="451">
        <v>29</v>
      </c>
      <c r="G17" s="452"/>
      <c r="H17" s="235"/>
    </row>
    <row r="18" spans="1:8" ht="24.95" customHeight="1">
      <c r="A18" s="143" t="s">
        <v>135</v>
      </c>
      <c r="B18" s="152">
        <v>2800</v>
      </c>
      <c r="C18" s="165" t="s">
        <v>41</v>
      </c>
      <c r="D18" s="451">
        <f>ตค52!F18+พย52!F18+ธค52!F18+มค53!F18+กพ53!F18+มีค53!F18+เมย53!F18</f>
        <v>33</v>
      </c>
      <c r="E18" s="452"/>
      <c r="F18" s="451">
        <v>0</v>
      </c>
      <c r="G18" s="452"/>
      <c r="H18" s="235"/>
    </row>
    <row r="19" spans="1:8" ht="24.95" customHeight="1">
      <c r="A19" s="143" t="s">
        <v>136</v>
      </c>
      <c r="B19" s="152">
        <v>15000</v>
      </c>
      <c r="C19" s="165" t="s">
        <v>15</v>
      </c>
      <c r="D19" s="451">
        <f>ตค52!F19+พย52!F19+ธค52!F19+มค53!F19+กพ53!F19+มีค53!F19+เมย53!F19</f>
        <v>178</v>
      </c>
      <c r="E19" s="452"/>
      <c r="F19" s="451">
        <v>2</v>
      </c>
      <c r="G19" s="452"/>
      <c r="H19" s="235"/>
    </row>
    <row r="20" spans="1:8" ht="24.95" customHeight="1">
      <c r="A20" s="143" t="s">
        <v>129</v>
      </c>
      <c r="B20" s="161"/>
      <c r="C20" s="162"/>
      <c r="D20" s="130"/>
      <c r="E20" s="149"/>
      <c r="F20" s="130"/>
      <c r="G20" s="149"/>
      <c r="H20" s="236"/>
    </row>
    <row r="21" spans="1:8" ht="24.95" customHeight="1">
      <c r="A21" s="143" t="s">
        <v>137</v>
      </c>
      <c r="B21" s="152">
        <v>22000</v>
      </c>
      <c r="C21" s="165" t="s">
        <v>42</v>
      </c>
      <c r="D21" s="451">
        <f>ตค52!F21+พย52!F21+ธค52!F21+มค53!F21+กพ53!F21+มีค53!F21+เมย53!F21</f>
        <v>112</v>
      </c>
      <c r="E21" s="452"/>
      <c r="F21" s="451">
        <v>0</v>
      </c>
      <c r="G21" s="452"/>
      <c r="H21" s="235"/>
    </row>
    <row r="22" spans="1:8" ht="24.95" customHeight="1">
      <c r="A22" s="143" t="s">
        <v>138</v>
      </c>
      <c r="B22" s="152">
        <v>95280</v>
      </c>
      <c r="C22" s="165" t="s">
        <v>17</v>
      </c>
      <c r="D22" s="451">
        <f>ตค52!F22+พย52!F22+ธค52!F22+มค53!F22+กพ53!F22+มีค53!F22+เมย53!F22</f>
        <v>1</v>
      </c>
      <c r="E22" s="452"/>
      <c r="F22" s="451">
        <v>0</v>
      </c>
      <c r="G22" s="452"/>
      <c r="H22" s="235"/>
    </row>
    <row r="23" spans="1:8" ht="24.95" customHeight="1">
      <c r="A23" s="143" t="s">
        <v>139</v>
      </c>
      <c r="B23" s="152">
        <v>140400</v>
      </c>
      <c r="C23" s="154" t="s">
        <v>14</v>
      </c>
      <c r="D23" s="453"/>
      <c r="E23" s="454"/>
      <c r="F23" s="453"/>
      <c r="G23" s="454"/>
      <c r="H23" s="236"/>
    </row>
    <row r="24" spans="1:8" ht="24.95" customHeight="1">
      <c r="A24" s="143" t="s">
        <v>2</v>
      </c>
      <c r="B24" s="152"/>
      <c r="C24" s="145" t="s">
        <v>14</v>
      </c>
      <c r="D24" s="451">
        <f>ตค52!F24+พย52!F24+ธค52!F24+มค53!F24+กพ53!F24+มีค53!F24+เมย53!F24</f>
        <v>910</v>
      </c>
      <c r="E24" s="452"/>
      <c r="F24" s="451">
        <v>149</v>
      </c>
      <c r="G24" s="452"/>
      <c r="H24" s="235"/>
    </row>
    <row r="25" spans="1:8" ht="24.95" customHeight="1">
      <c r="A25" s="164" t="s">
        <v>3</v>
      </c>
      <c r="B25" s="152"/>
      <c r="C25" s="145"/>
      <c r="D25" s="451">
        <f>ตค52!F25+พย52!F25+ธค52!F25+มค53!F25+กพ53!F25+มีค53!F25+เมย53!F25</f>
        <v>230</v>
      </c>
      <c r="E25" s="452"/>
      <c r="F25" s="451">
        <f>F26+F27</f>
        <v>36</v>
      </c>
      <c r="G25" s="452"/>
      <c r="H25" s="235"/>
    </row>
    <row r="26" spans="1:8" ht="24.95" customHeight="1">
      <c r="A26" s="143" t="s">
        <v>4</v>
      </c>
      <c r="B26" s="152"/>
      <c r="C26" s="145"/>
      <c r="D26" s="451">
        <f>ตค52!F26+พย52!F26+ธค52!F26+มค53!F26+กพ53!F26+มีค53!F26+เมย53!F26</f>
        <v>206</v>
      </c>
      <c r="E26" s="452"/>
      <c r="F26" s="451">
        <v>36</v>
      </c>
      <c r="G26" s="452"/>
      <c r="H26" s="235"/>
    </row>
    <row r="27" spans="1:8" ht="24.95" customHeight="1">
      <c r="A27" s="143" t="s">
        <v>5</v>
      </c>
      <c r="B27" s="152"/>
      <c r="C27" s="145"/>
      <c r="D27" s="451">
        <f>ตค52!F27+พย52!F27+ธค52!F27+มค53!F27+กพ53!F27+มีค53!F27+เมย53!F27</f>
        <v>24</v>
      </c>
      <c r="E27" s="452"/>
      <c r="F27" s="451">
        <v>0</v>
      </c>
      <c r="G27" s="452"/>
      <c r="H27" s="235"/>
    </row>
    <row r="28" spans="1:8" ht="24.95" customHeight="1">
      <c r="A28" s="143" t="s">
        <v>6</v>
      </c>
      <c r="B28" s="152"/>
      <c r="C28" s="145"/>
      <c r="D28" s="451">
        <f>ตค52!F28+พย52!F28+ธค52!F28+มค53!F28+กพ53!F28+มีค53!F28+เมย53!F28</f>
        <v>5</v>
      </c>
      <c r="E28" s="452"/>
      <c r="F28" s="451">
        <f>F29+F30</f>
        <v>0</v>
      </c>
      <c r="G28" s="452"/>
      <c r="H28" s="235"/>
    </row>
    <row r="29" spans="1:8" ht="24.95" customHeight="1">
      <c r="A29" s="143" t="s">
        <v>7</v>
      </c>
      <c r="B29" s="152"/>
      <c r="C29" s="145"/>
      <c r="D29" s="451">
        <f>ตค52!F29+พย52!F29+ธค52!F29+มค53!F29+กพ53!F29+มีค53!F29+เมย53!F29</f>
        <v>1</v>
      </c>
      <c r="E29" s="452"/>
      <c r="F29" s="451">
        <v>0</v>
      </c>
      <c r="G29" s="452"/>
      <c r="H29" s="235"/>
    </row>
    <row r="30" spans="1:8" ht="24.95" customHeight="1">
      <c r="A30" s="143" t="s">
        <v>8</v>
      </c>
      <c r="B30" s="166"/>
      <c r="C30" s="167"/>
      <c r="D30" s="451">
        <f>ตค52!F30+พย52!F30+ธค52!F30+มค53!F30+กพ53!F30+มีค53!F30+เมย53!F30</f>
        <v>4</v>
      </c>
      <c r="E30" s="452"/>
      <c r="F30" s="451">
        <v>0</v>
      </c>
      <c r="G30" s="463"/>
      <c r="H30" s="235"/>
    </row>
    <row r="31" spans="1:8" ht="24.95" customHeight="1">
      <c r="A31" s="169" t="s">
        <v>9</v>
      </c>
      <c r="B31" s="170"/>
      <c r="C31" s="170"/>
      <c r="D31" s="451">
        <f>ตค52!F31+พย52!F31+ธค52!F31+มค53!F31+กพ53!F31+มีค53!F31+เมย53!F31</f>
        <v>406</v>
      </c>
      <c r="E31" s="452"/>
      <c r="F31" s="451">
        <v>50</v>
      </c>
      <c r="G31" s="463"/>
      <c r="H31" s="235"/>
    </row>
    <row r="32" spans="1:8" ht="24.95" customHeight="1">
      <c r="A32" s="143" t="s">
        <v>55</v>
      </c>
      <c r="B32" s="152">
        <v>94900</v>
      </c>
      <c r="C32" s="171" t="s">
        <v>164</v>
      </c>
      <c r="D32" s="451">
        <f>ตค52!F32+พย52!F32+ธค52!F32+มค53!F32+กพ53!F32+มีค53!F32+เมย53!F32</f>
        <v>1379</v>
      </c>
      <c r="E32" s="452"/>
      <c r="F32" s="451">
        <v>374</v>
      </c>
      <c r="G32" s="452"/>
      <c r="H32" s="235"/>
    </row>
    <row r="33" spans="1:8" ht="24.95" customHeight="1">
      <c r="A33" s="143" t="s">
        <v>56</v>
      </c>
      <c r="B33" s="161"/>
      <c r="C33" s="172"/>
      <c r="D33" s="453"/>
      <c r="E33" s="454"/>
      <c r="F33" s="453"/>
      <c r="G33" s="454"/>
      <c r="H33" s="236"/>
    </row>
    <row r="34" spans="1:8" ht="24.95" customHeight="1">
      <c r="A34" s="173" t="s">
        <v>141</v>
      </c>
      <c r="B34" s="161"/>
      <c r="C34" s="172"/>
      <c r="D34" s="130"/>
      <c r="E34" s="149"/>
      <c r="F34" s="130"/>
      <c r="G34" s="149"/>
      <c r="H34" s="236"/>
    </row>
    <row r="35" spans="1:8" ht="35.25" customHeight="1">
      <c r="A35" s="219"/>
      <c r="B35" s="220"/>
      <c r="C35" s="221"/>
      <c r="D35" s="222"/>
      <c r="E35" s="223"/>
      <c r="F35" s="222"/>
      <c r="G35" s="223"/>
      <c r="H35" s="237"/>
    </row>
    <row r="36" spans="1:8" ht="24.95" customHeight="1">
      <c r="A36" s="215" t="s">
        <v>140</v>
      </c>
      <c r="B36" s="216">
        <v>444440</v>
      </c>
      <c r="C36" s="217"/>
      <c r="D36" s="464"/>
      <c r="E36" s="465"/>
      <c r="F36" s="464"/>
      <c r="G36" s="465"/>
      <c r="H36" s="238"/>
    </row>
    <row r="37" spans="1:8" ht="24.95" customHeight="1">
      <c r="A37" s="137" t="s">
        <v>52</v>
      </c>
      <c r="B37" s="161"/>
      <c r="C37" s="148"/>
      <c r="D37" s="453"/>
      <c r="E37" s="454"/>
      <c r="F37" s="453"/>
      <c r="G37" s="454"/>
      <c r="H37" s="236"/>
    </row>
    <row r="38" spans="1:8" ht="24.95" customHeight="1">
      <c r="A38" s="212" t="s">
        <v>173</v>
      </c>
      <c r="B38" s="174"/>
      <c r="C38" s="183" t="s">
        <v>70</v>
      </c>
      <c r="D38" s="451">
        <f>ตค52!F38+พย52!F38+ธค52!F38+มค53!F38+กพ53!F38+มีค53!F38+เมย53!F38</f>
        <v>3224</v>
      </c>
      <c r="E38" s="452"/>
      <c r="F38" s="459">
        <v>436</v>
      </c>
      <c r="G38" s="460"/>
      <c r="H38" s="239"/>
    </row>
    <row r="39" spans="1:8" ht="24.95" customHeight="1">
      <c r="A39" s="178" t="s">
        <v>174</v>
      </c>
      <c r="B39" s="179">
        <v>179400</v>
      </c>
      <c r="C39" s="180" t="s">
        <v>70</v>
      </c>
      <c r="D39" s="451">
        <f>ตค52!F39+พย52!F39+ธค52!F39+มค53!F39+กพ53!F39+มีค53!F39+เมย53!F39</f>
        <v>4041</v>
      </c>
      <c r="E39" s="452"/>
      <c r="F39" s="451">
        <v>386</v>
      </c>
      <c r="G39" s="452"/>
      <c r="H39" s="235"/>
    </row>
    <row r="40" spans="1:8" ht="24.95" customHeight="1">
      <c r="A40" s="178" t="s">
        <v>175</v>
      </c>
      <c r="B40" s="179">
        <v>40500</v>
      </c>
      <c r="C40" s="180" t="s">
        <v>162</v>
      </c>
      <c r="D40" s="451">
        <f>ตค52!F40+พย52!F40+ธค52!F40+มค53!F40+กพ53!F40+มีค53!F40+เมย53!F40</f>
        <v>1046</v>
      </c>
      <c r="E40" s="452"/>
      <c r="F40" s="451">
        <v>0</v>
      </c>
      <c r="G40" s="452"/>
      <c r="H40" s="235"/>
    </row>
    <row r="41" spans="1:8" ht="24.95" customHeight="1">
      <c r="A41" s="178" t="s">
        <v>176</v>
      </c>
      <c r="B41" s="181"/>
      <c r="C41" s="182"/>
      <c r="D41" s="453"/>
      <c r="E41" s="454"/>
      <c r="F41" s="453"/>
      <c r="G41" s="454"/>
      <c r="H41" s="236"/>
    </row>
    <row r="42" spans="1:8" ht="24.95" customHeight="1">
      <c r="A42" s="178" t="s">
        <v>177</v>
      </c>
      <c r="B42" s="179">
        <v>30400</v>
      </c>
      <c r="C42" s="180" t="s">
        <v>219</v>
      </c>
      <c r="D42" s="451">
        <f>ตค52!F42+พย52!F42+ธค52!F42+มค53!F42+กพ53!F42+มีค53!F42+เมย53!F42</f>
        <v>0</v>
      </c>
      <c r="E42" s="452"/>
      <c r="F42" s="451">
        <v>0</v>
      </c>
      <c r="G42" s="452"/>
      <c r="H42" s="235"/>
    </row>
    <row r="43" spans="1:8" ht="24.95" customHeight="1">
      <c r="A43" s="178" t="s">
        <v>178</v>
      </c>
      <c r="B43" s="181"/>
      <c r="C43" s="182"/>
      <c r="D43" s="130"/>
      <c r="E43" s="149"/>
      <c r="F43" s="130"/>
      <c r="G43" s="149"/>
      <c r="H43" s="236"/>
    </row>
    <row r="44" spans="1:8" ht="24.95" customHeight="1">
      <c r="A44" s="143" t="s">
        <v>179</v>
      </c>
      <c r="B44" s="152">
        <v>5000</v>
      </c>
      <c r="C44" s="145" t="s">
        <v>47</v>
      </c>
      <c r="D44" s="451">
        <f>ตค52!F44+พย52!F44+ธค52!F44+มค53!F44+กพ53!F44+มีค53!F44+เมย53!F44</f>
        <v>1</v>
      </c>
      <c r="E44" s="452"/>
      <c r="F44" s="451">
        <v>0</v>
      </c>
      <c r="G44" s="452"/>
      <c r="H44" s="235"/>
    </row>
    <row r="45" spans="1:8" ht="24.95" customHeight="1">
      <c r="A45" s="143" t="s">
        <v>180</v>
      </c>
      <c r="B45" s="161"/>
      <c r="C45" s="148"/>
      <c r="D45" s="130"/>
      <c r="E45" s="149"/>
      <c r="F45" s="130"/>
      <c r="G45" s="149"/>
      <c r="H45" s="236"/>
    </row>
    <row r="46" spans="1:8" ht="24.95" customHeight="1">
      <c r="A46" s="143" t="s">
        <v>181</v>
      </c>
      <c r="B46" s="174">
        <v>11200</v>
      </c>
      <c r="C46" s="183" t="s">
        <v>165</v>
      </c>
      <c r="D46" s="451">
        <f>ตค52!F46+พย52!F46+ธค52!F46+มค53!F46+กพ53!F46+มีค53!F46+เมย53!F46</f>
        <v>91</v>
      </c>
      <c r="E46" s="452"/>
      <c r="F46" s="451">
        <v>0</v>
      </c>
      <c r="G46" s="452"/>
      <c r="H46" s="239"/>
    </row>
    <row r="47" spans="1:8" ht="24.95" customHeight="1">
      <c r="A47" s="143" t="s">
        <v>182</v>
      </c>
      <c r="B47" s="174"/>
      <c r="C47" s="183"/>
      <c r="D47" s="175"/>
      <c r="E47" s="176"/>
      <c r="F47" s="175"/>
      <c r="G47" s="176"/>
      <c r="H47" s="239"/>
    </row>
    <row r="48" spans="1:8" ht="24.95" customHeight="1">
      <c r="A48" s="143" t="s">
        <v>183</v>
      </c>
      <c r="B48" s="163">
        <v>17600</v>
      </c>
      <c r="C48" s="145" t="s">
        <v>166</v>
      </c>
      <c r="D48" s="451">
        <f>ตค52!F48+พย52!F48+ธค52!F48+มค53!F48+กพ53!F48+มีค53!F48+เมย53!F48</f>
        <v>185</v>
      </c>
      <c r="E48" s="452"/>
      <c r="F48" s="451">
        <v>0</v>
      </c>
      <c r="G48" s="452"/>
      <c r="H48" s="239"/>
    </row>
    <row r="49" spans="1:8" ht="24.95" customHeight="1">
      <c r="A49" s="143" t="s">
        <v>184</v>
      </c>
      <c r="B49" s="152">
        <v>29600</v>
      </c>
      <c r="C49" s="145" t="s">
        <v>167</v>
      </c>
      <c r="D49" s="158">
        <f>ตค52!D49+พย52!F49+ธค52!F49+มค53!F49+กพ53!F49+มีค53!F49+เมย53!F49</f>
        <v>0</v>
      </c>
      <c r="E49" s="159">
        <f>ตค52!E49+พย52!G49+ธค52!G49+มค53!G49+กพ53!G49+มีค53!G49+เมย53!G49</f>
        <v>0</v>
      </c>
      <c r="F49" s="158">
        <v>0</v>
      </c>
      <c r="G49" s="159">
        <v>0</v>
      </c>
      <c r="H49" s="239"/>
    </row>
    <row r="50" spans="1:8" ht="24.95" customHeight="1">
      <c r="A50" s="143" t="s">
        <v>185</v>
      </c>
      <c r="B50" s="152">
        <v>6400</v>
      </c>
      <c r="C50" s="165" t="s">
        <v>169</v>
      </c>
      <c r="D50" s="158">
        <f>ตค52!D50+พย52!F50+ธค52!F50+มค53!F50+กพ53!F50+มีค53!F50+เมย53!F50</f>
        <v>2</v>
      </c>
      <c r="E50" s="159">
        <f>ตค52!E50+พย52!G50+ธค52!G50+มค53!G50+กพ53!G50+มีค53!G50+เมย53!G50</f>
        <v>41</v>
      </c>
      <c r="F50" s="158">
        <v>0</v>
      </c>
      <c r="G50" s="159">
        <v>0</v>
      </c>
      <c r="H50" s="239"/>
    </row>
    <row r="51" spans="1:8" ht="24.95" customHeight="1">
      <c r="A51" s="143" t="s">
        <v>186</v>
      </c>
      <c r="B51" s="174">
        <v>0</v>
      </c>
      <c r="C51" s="183" t="s">
        <v>42</v>
      </c>
      <c r="D51" s="451">
        <f>ตค52!F51+พย52!F51+ธค52!F51+มค53!F51+กพ53!F51+มีค53!F51+เมย53!F51</f>
        <v>77</v>
      </c>
      <c r="E51" s="452"/>
      <c r="F51" s="459">
        <v>20</v>
      </c>
      <c r="G51" s="460"/>
      <c r="H51" s="239"/>
    </row>
    <row r="52" spans="1:8" ht="24.95" customHeight="1">
      <c r="A52" s="143" t="s">
        <v>187</v>
      </c>
      <c r="B52" s="152">
        <v>140400</v>
      </c>
      <c r="C52" s="145" t="s">
        <v>17</v>
      </c>
      <c r="D52" s="451">
        <f>ตค52!F52+พย52!F52+ธค52!F52+มค53!F52+กพ53!F52+มีค53!F52+เมย53!F52</f>
        <v>1</v>
      </c>
      <c r="E52" s="452"/>
      <c r="F52" s="459">
        <v>0</v>
      </c>
      <c r="G52" s="460"/>
      <c r="H52" s="235"/>
    </row>
    <row r="53" spans="1:8" ht="24.95" customHeight="1">
      <c r="A53" s="143" t="s">
        <v>188</v>
      </c>
      <c r="B53" s="161"/>
      <c r="C53" s="162"/>
      <c r="D53" s="453"/>
      <c r="E53" s="454"/>
      <c r="F53" s="453"/>
      <c r="G53" s="454"/>
      <c r="H53" s="236"/>
    </row>
    <row r="54" spans="1:8" ht="24.95" customHeight="1">
      <c r="A54" s="141" t="s">
        <v>142</v>
      </c>
      <c r="B54" s="142"/>
      <c r="C54" s="145"/>
      <c r="D54" s="451"/>
      <c r="E54" s="452"/>
      <c r="F54" s="451"/>
      <c r="G54" s="452"/>
      <c r="H54" s="235"/>
    </row>
    <row r="55" spans="1:8" ht="24.95" customHeight="1">
      <c r="A55" s="184" t="s">
        <v>52</v>
      </c>
      <c r="B55" s="185"/>
      <c r="C55" s="186"/>
      <c r="D55" s="453"/>
      <c r="E55" s="454"/>
      <c r="F55" s="453"/>
      <c r="G55" s="454"/>
      <c r="H55" s="236"/>
    </row>
    <row r="56" spans="1:8" ht="24.95" customHeight="1">
      <c r="A56" s="143" t="s">
        <v>190</v>
      </c>
      <c r="B56" s="136"/>
      <c r="C56" s="148"/>
      <c r="D56" s="453"/>
      <c r="E56" s="454"/>
      <c r="F56" s="453"/>
      <c r="G56" s="454"/>
      <c r="H56" s="236"/>
    </row>
    <row r="57" spans="1:8" ht="24.95" customHeight="1">
      <c r="A57" s="143" t="s">
        <v>191</v>
      </c>
      <c r="B57" s="174"/>
      <c r="C57" s="183" t="s">
        <v>42</v>
      </c>
      <c r="D57" s="451">
        <f>ตค52!F57+พย52!F57+ธค52!F57+มค53!F57+กพ53!F57+มีค53!F57+เมย53!F57</f>
        <v>123</v>
      </c>
      <c r="E57" s="452"/>
      <c r="F57" s="459">
        <v>0</v>
      </c>
      <c r="G57" s="460"/>
      <c r="H57" s="239"/>
    </row>
    <row r="58" spans="1:8" ht="24.95" customHeight="1">
      <c r="A58" s="187" t="s">
        <v>192</v>
      </c>
      <c r="B58" s="188"/>
      <c r="C58" s="214"/>
      <c r="D58" s="453"/>
      <c r="E58" s="454"/>
      <c r="F58" s="453"/>
      <c r="G58" s="454"/>
      <c r="H58" s="236"/>
    </row>
    <row r="59" spans="1:8" s="9" customFormat="1" ht="24.95" customHeight="1">
      <c r="A59" s="135" t="s">
        <v>22</v>
      </c>
      <c r="B59" s="136">
        <v>1008150</v>
      </c>
      <c r="C59" s="137"/>
      <c r="D59" s="138"/>
      <c r="E59" s="139"/>
      <c r="F59" s="138"/>
      <c r="G59" s="139"/>
      <c r="H59" s="240"/>
    </row>
    <row r="60" spans="1:8" ht="24.95" customHeight="1">
      <c r="A60" s="141" t="s">
        <v>143</v>
      </c>
      <c r="B60" s="142">
        <v>750350</v>
      </c>
      <c r="C60" s="143"/>
      <c r="D60" s="451"/>
      <c r="E60" s="452"/>
      <c r="F60" s="451"/>
      <c r="G60" s="452"/>
      <c r="H60" s="235"/>
    </row>
    <row r="61" spans="1:8" ht="24.95" customHeight="1">
      <c r="A61" s="141" t="s">
        <v>144</v>
      </c>
      <c r="B61" s="142">
        <v>134100</v>
      </c>
      <c r="C61" s="145"/>
      <c r="D61" s="451"/>
      <c r="E61" s="452"/>
      <c r="F61" s="451"/>
      <c r="G61" s="452"/>
      <c r="H61" s="235"/>
    </row>
    <row r="62" spans="1:8" ht="24.95" customHeight="1">
      <c r="A62" s="143" t="s">
        <v>145</v>
      </c>
      <c r="B62" s="152"/>
      <c r="C62" s="145"/>
      <c r="D62" s="451"/>
      <c r="E62" s="452"/>
      <c r="F62" s="451"/>
      <c r="G62" s="452"/>
      <c r="H62" s="235"/>
    </row>
    <row r="63" spans="1:8" ht="24.95" customHeight="1">
      <c r="A63" s="184" t="s">
        <v>52</v>
      </c>
      <c r="B63" s="185"/>
      <c r="C63" s="186"/>
      <c r="D63" s="453"/>
      <c r="E63" s="454"/>
      <c r="F63" s="453"/>
      <c r="G63" s="454"/>
      <c r="H63" s="236"/>
    </row>
    <row r="64" spans="1:8" ht="24.95" customHeight="1">
      <c r="A64" s="143" t="s">
        <v>193</v>
      </c>
      <c r="B64" s="152">
        <v>7700</v>
      </c>
      <c r="C64" s="145" t="s">
        <v>168</v>
      </c>
      <c r="D64" s="451">
        <f>ตค52!F64+พย52!F64+ธค52!F64+มค53!F64+กพ53!F64+มีค53!F64+เมย53!F64</f>
        <v>16</v>
      </c>
      <c r="E64" s="452"/>
      <c r="F64" s="451">
        <v>0</v>
      </c>
      <c r="G64" s="452"/>
      <c r="H64" s="235"/>
    </row>
    <row r="65" spans="1:9" ht="24.95" customHeight="1">
      <c r="A65" s="143" t="s">
        <v>194</v>
      </c>
      <c r="B65" s="152">
        <v>95280</v>
      </c>
      <c r="C65" s="145" t="s">
        <v>17</v>
      </c>
      <c r="D65" s="451">
        <f>ตค52!F65+พย52!F65+ธค52!F65+มค53!F65+กพ53!F65+มีค53!F65+เมย53!F65</f>
        <v>1</v>
      </c>
      <c r="E65" s="452"/>
      <c r="F65" s="451">
        <v>0</v>
      </c>
      <c r="G65" s="452"/>
      <c r="H65" s="235"/>
    </row>
    <row r="66" spans="1:9" ht="24.95" customHeight="1">
      <c r="A66" s="143" t="s">
        <v>220</v>
      </c>
      <c r="B66" s="188"/>
      <c r="C66" s="189"/>
      <c r="D66" s="453"/>
      <c r="E66" s="454"/>
      <c r="F66" s="453"/>
      <c r="G66" s="454"/>
      <c r="H66" s="236"/>
    </row>
    <row r="67" spans="1:9" ht="24.95" customHeight="1">
      <c r="A67" s="143" t="s">
        <v>195</v>
      </c>
      <c r="B67" s="190">
        <v>47000</v>
      </c>
      <c r="C67" s="191" t="s">
        <v>169</v>
      </c>
      <c r="D67" s="158">
        <f>ตค52!D67+พย52!F67+ธค52!F67+มค53!F67+กพ53!F67+มีค53!F67+เมย53!F67</f>
        <v>1</v>
      </c>
      <c r="E67" s="159">
        <f>ตค52!E67+พย52!G67+ธค52!G67+มค53!G67+กพ53!G67+มีค53!G67+เมย53!G67</f>
        <v>23</v>
      </c>
      <c r="F67" s="158">
        <v>1</v>
      </c>
      <c r="G67" s="159">
        <v>23</v>
      </c>
      <c r="H67" s="235"/>
    </row>
    <row r="68" spans="1:9" ht="24.95" customHeight="1">
      <c r="A68" s="192" t="s">
        <v>146</v>
      </c>
      <c r="B68" s="193"/>
      <c r="C68" s="165"/>
      <c r="D68" s="451"/>
      <c r="E68" s="452"/>
      <c r="F68" s="451"/>
      <c r="G68" s="452"/>
      <c r="H68" s="235"/>
    </row>
    <row r="69" spans="1:9" ht="24.95" customHeight="1">
      <c r="A69" s="194" t="s">
        <v>52</v>
      </c>
      <c r="B69" s="195"/>
      <c r="C69" s="196"/>
      <c r="D69" s="130"/>
      <c r="E69" s="149"/>
      <c r="F69" s="453"/>
      <c r="G69" s="454"/>
      <c r="H69" s="236"/>
    </row>
    <row r="70" spans="1:9" ht="24.95" customHeight="1">
      <c r="A70" s="169" t="s">
        <v>196</v>
      </c>
      <c r="B70" s="161"/>
      <c r="C70" s="213"/>
      <c r="D70" s="453"/>
      <c r="E70" s="454"/>
      <c r="F70" s="453"/>
      <c r="G70" s="454"/>
      <c r="H70" s="241"/>
    </row>
    <row r="71" spans="1:9" ht="24.95" customHeight="1">
      <c r="A71" s="169" t="s">
        <v>197</v>
      </c>
      <c r="B71" s="161"/>
      <c r="C71" s="213"/>
      <c r="D71" s="453"/>
      <c r="E71" s="454"/>
      <c r="F71" s="453"/>
      <c r="G71" s="454"/>
      <c r="H71" s="241"/>
    </row>
    <row r="72" spans="1:9" ht="24.95" customHeight="1">
      <c r="A72" s="229" t="s">
        <v>198</v>
      </c>
      <c r="B72" s="230"/>
      <c r="C72" s="231" t="s">
        <v>125</v>
      </c>
      <c r="D72" s="451">
        <f>ตค52!F72+พย52!F72+ธค52!F72+มค53!F72+กพ53!F72+มีค53!F72+เมย53!F72</f>
        <v>20</v>
      </c>
      <c r="E72" s="452"/>
      <c r="F72" s="461">
        <v>2</v>
      </c>
      <c r="G72" s="462"/>
      <c r="H72" s="242"/>
    </row>
    <row r="73" spans="1:9" ht="24.95" customHeight="1">
      <c r="A73" s="225" t="s">
        <v>199</v>
      </c>
      <c r="B73" s="226"/>
      <c r="C73" s="227"/>
      <c r="D73" s="456"/>
      <c r="E73" s="457"/>
      <c r="F73" s="456"/>
      <c r="G73" s="457"/>
      <c r="H73" s="243"/>
    </row>
    <row r="74" spans="1:9" ht="24.95" customHeight="1">
      <c r="A74" s="169" t="s">
        <v>202</v>
      </c>
      <c r="B74" s="188"/>
      <c r="C74" s="196"/>
      <c r="D74" s="453"/>
      <c r="E74" s="454"/>
      <c r="F74" s="453"/>
      <c r="G74" s="454"/>
      <c r="H74" s="236"/>
    </row>
    <row r="75" spans="1:9" ht="24.95" customHeight="1">
      <c r="A75" s="169" t="s">
        <v>200</v>
      </c>
      <c r="B75" s="161"/>
      <c r="C75" s="213"/>
      <c r="D75" s="453"/>
      <c r="E75" s="454"/>
      <c r="F75" s="453"/>
      <c r="G75" s="454"/>
      <c r="H75" s="236"/>
    </row>
    <row r="76" spans="1:9" ht="24.95" customHeight="1">
      <c r="A76" s="169" t="s">
        <v>203</v>
      </c>
      <c r="B76" s="161"/>
      <c r="C76" s="213"/>
      <c r="D76" s="130"/>
      <c r="E76" s="149"/>
      <c r="F76" s="130"/>
      <c r="G76" s="149"/>
      <c r="H76" s="236"/>
    </row>
    <row r="77" spans="1:9" ht="24.95" customHeight="1">
      <c r="A77" s="169" t="s">
        <v>201</v>
      </c>
      <c r="B77" s="161"/>
      <c r="C77" s="213"/>
      <c r="D77" s="130"/>
      <c r="E77" s="149"/>
      <c r="F77" s="130"/>
      <c r="G77" s="149"/>
      <c r="H77" s="236"/>
    </row>
    <row r="78" spans="1:9" ht="24.95" customHeight="1">
      <c r="A78" s="169" t="s">
        <v>204</v>
      </c>
      <c r="B78" s="161"/>
      <c r="C78" s="213"/>
      <c r="D78" s="130"/>
      <c r="E78" s="149"/>
      <c r="F78" s="130"/>
      <c r="G78" s="149"/>
      <c r="H78" s="236"/>
    </row>
    <row r="79" spans="1:9" ht="24.95" customHeight="1">
      <c r="A79" s="169" t="s">
        <v>205</v>
      </c>
      <c r="B79" s="161"/>
      <c r="C79" s="213"/>
      <c r="D79" s="453"/>
      <c r="E79" s="454"/>
      <c r="F79" s="453"/>
      <c r="G79" s="454"/>
      <c r="H79" s="236"/>
    </row>
    <row r="80" spans="1:9" ht="24.95" customHeight="1">
      <c r="A80" s="141" t="s">
        <v>147</v>
      </c>
      <c r="B80" s="247">
        <v>616250</v>
      </c>
      <c r="C80" s="165"/>
      <c r="D80" s="451"/>
      <c r="E80" s="452"/>
      <c r="F80" s="451"/>
      <c r="G80" s="452"/>
      <c r="H80" s="244"/>
      <c r="I80" s="28"/>
    </row>
    <row r="81" spans="1:9" ht="24.95" customHeight="1">
      <c r="A81" s="169" t="s">
        <v>148</v>
      </c>
      <c r="B81" s="163"/>
      <c r="C81" s="165"/>
      <c r="D81" s="451"/>
      <c r="E81" s="452"/>
      <c r="F81" s="451"/>
      <c r="G81" s="452"/>
      <c r="H81" s="244"/>
      <c r="I81" s="28"/>
    </row>
    <row r="82" spans="1:9" ht="24.95" customHeight="1">
      <c r="A82" s="199" t="s">
        <v>52</v>
      </c>
      <c r="B82" s="161">
        <v>582500</v>
      </c>
      <c r="C82" s="137"/>
      <c r="D82" s="130"/>
      <c r="E82" s="149"/>
      <c r="F82" s="130"/>
      <c r="G82" s="149"/>
      <c r="H82" s="236"/>
    </row>
    <row r="83" spans="1:9" s="11" customFormat="1" ht="24.95" customHeight="1">
      <c r="A83" s="156" t="s">
        <v>206</v>
      </c>
      <c r="B83" s="152">
        <v>5200</v>
      </c>
      <c r="C83" s="145" t="s">
        <v>170</v>
      </c>
      <c r="D83" s="451">
        <f>ตค52!F83+พย52!F83+ธค52!F83+มค53!F83+กพ53!F83+มีค53!F83+เมย53!F83</f>
        <v>2897</v>
      </c>
      <c r="E83" s="452"/>
      <c r="F83" s="451">
        <v>433</v>
      </c>
      <c r="G83" s="452"/>
      <c r="H83" s="245"/>
    </row>
    <row r="84" spans="1:9" s="11" customFormat="1" ht="24.95" customHeight="1">
      <c r="A84" s="143" t="s">
        <v>207</v>
      </c>
      <c r="B84" s="136"/>
      <c r="C84" s="200"/>
      <c r="D84" s="453"/>
      <c r="E84" s="454"/>
      <c r="F84" s="453"/>
      <c r="G84" s="454"/>
      <c r="H84" s="241"/>
    </row>
    <row r="85" spans="1:9" s="11" customFormat="1" ht="24.95" customHeight="1">
      <c r="A85" s="143" t="s">
        <v>208</v>
      </c>
      <c r="B85" s="152">
        <v>8250</v>
      </c>
      <c r="C85" s="145" t="s">
        <v>42</v>
      </c>
      <c r="D85" s="451">
        <f>ตค52!F85+พย52!F85+ธค52!F85+มค53!F85+กพ53!F85+มีค53!F85+เมย53!F85</f>
        <v>87</v>
      </c>
      <c r="E85" s="452"/>
      <c r="F85" s="451">
        <v>8</v>
      </c>
      <c r="G85" s="452"/>
      <c r="H85" s="245"/>
    </row>
    <row r="86" spans="1:9" ht="24.95" customHeight="1">
      <c r="A86" s="143" t="s">
        <v>209</v>
      </c>
      <c r="B86" s="152">
        <v>25500</v>
      </c>
      <c r="C86" s="145" t="s">
        <v>91</v>
      </c>
      <c r="D86" s="451">
        <f>ตค52!F86+พย52!F86+ธค52!F86+มค53!F86+กพ53!F86+มีค53!F86+เมย53!F86</f>
        <v>304</v>
      </c>
      <c r="E86" s="452"/>
      <c r="F86" s="451">
        <v>86</v>
      </c>
      <c r="G86" s="452"/>
      <c r="H86" s="235"/>
    </row>
    <row r="87" spans="1:9" ht="24.95" customHeight="1">
      <c r="A87" s="143" t="s">
        <v>210</v>
      </c>
      <c r="B87" s="136"/>
      <c r="C87" s="148"/>
      <c r="D87" s="453"/>
      <c r="E87" s="454"/>
      <c r="F87" s="453"/>
      <c r="G87" s="454"/>
      <c r="H87" s="236"/>
    </row>
    <row r="88" spans="1:9" ht="24.95" customHeight="1">
      <c r="A88" s="143" t="s">
        <v>211</v>
      </c>
      <c r="B88" s="136"/>
      <c r="C88" s="148"/>
      <c r="D88" s="453"/>
      <c r="E88" s="454"/>
      <c r="F88" s="453"/>
      <c r="G88" s="454"/>
      <c r="H88" s="236"/>
    </row>
    <row r="89" spans="1:9" ht="24.95" customHeight="1">
      <c r="A89" s="141" t="s">
        <v>149</v>
      </c>
      <c r="B89" s="142">
        <v>257800</v>
      </c>
      <c r="C89" s="143"/>
      <c r="D89" s="451"/>
      <c r="E89" s="452"/>
      <c r="F89" s="451"/>
      <c r="G89" s="452"/>
      <c r="H89" s="235"/>
    </row>
    <row r="90" spans="1:9" ht="24.95" customHeight="1">
      <c r="A90" s="141" t="s">
        <v>150</v>
      </c>
      <c r="B90" s="142">
        <v>226800</v>
      </c>
      <c r="C90" s="145"/>
      <c r="D90" s="451"/>
      <c r="E90" s="452"/>
      <c r="F90" s="451"/>
      <c r="G90" s="452"/>
      <c r="H90" s="235"/>
    </row>
    <row r="91" spans="1:9" ht="24.95" customHeight="1">
      <c r="A91" s="199" t="s">
        <v>52</v>
      </c>
      <c r="B91" s="202">
        <v>217200</v>
      </c>
      <c r="C91" s="148"/>
      <c r="D91" s="130"/>
      <c r="E91" s="149"/>
      <c r="F91" s="130"/>
      <c r="G91" s="149"/>
      <c r="H91" s="236"/>
    </row>
    <row r="92" spans="1:9" ht="20.100000000000001" customHeight="1">
      <c r="A92" s="156" t="s">
        <v>212</v>
      </c>
      <c r="B92" s="156">
        <v>9600</v>
      </c>
      <c r="C92" s="233" t="s">
        <v>213</v>
      </c>
      <c r="D92" s="451">
        <f>ตค52!F92+พย52!F92+ธค52!F92+มค53!F92+กพ53!F92+มีค53!F92+เมย53!F92</f>
        <v>31251</v>
      </c>
      <c r="E92" s="452"/>
      <c r="F92" s="451">
        <v>202</v>
      </c>
      <c r="G92" s="452"/>
      <c r="H92" s="235"/>
    </row>
    <row r="93" spans="1:9" s="11" customFormat="1" ht="20.100000000000001" customHeight="1">
      <c r="A93" s="156" t="s">
        <v>151</v>
      </c>
      <c r="B93" s="142"/>
      <c r="C93" s="233" t="s">
        <v>172</v>
      </c>
      <c r="D93" s="451">
        <f>ตค52!F93+พย52!F93+ธค52!F93+มค53!F93+กพ53!F93+มีค53!F93+เมย53!F93</f>
        <v>23769</v>
      </c>
      <c r="E93" s="452"/>
      <c r="F93" s="451">
        <v>25</v>
      </c>
      <c r="G93" s="452"/>
      <c r="H93" s="245"/>
    </row>
    <row r="94" spans="1:9" s="11" customFormat="1" ht="20.100000000000001" customHeight="1">
      <c r="A94" s="143" t="s">
        <v>152</v>
      </c>
      <c r="B94" s="142"/>
      <c r="C94" s="203"/>
      <c r="D94" s="451">
        <f>ตค52!F94+พย52!F94+ธค52!F94+มค53!F94+กพ53!F94+มีค53!F94+เมย53!F94</f>
        <v>7881</v>
      </c>
      <c r="E94" s="452"/>
      <c r="F94" s="459">
        <v>87</v>
      </c>
      <c r="G94" s="460"/>
      <c r="H94" s="245"/>
    </row>
    <row r="95" spans="1:9" s="11" customFormat="1" ht="20.100000000000001" customHeight="1">
      <c r="A95" s="143" t="s">
        <v>153</v>
      </c>
      <c r="B95" s="142"/>
      <c r="C95" s="145"/>
      <c r="D95" s="451">
        <f>ตค52!F95+พย52!F95+ธค52!F95+มค53!F95+กพ53!F95+มีค53!F95+เมย53!F95</f>
        <v>1918</v>
      </c>
      <c r="E95" s="452"/>
      <c r="F95" s="451">
        <v>14</v>
      </c>
      <c r="G95" s="452"/>
      <c r="H95" s="245"/>
    </row>
    <row r="96" spans="1:9" ht="20.100000000000001" customHeight="1">
      <c r="A96" s="143" t="s">
        <v>154</v>
      </c>
      <c r="B96" s="142"/>
      <c r="C96" s="145"/>
      <c r="D96" s="451">
        <f>ตค52!F96+พย52!F96+ธค52!F96+มค53!F96+กพ53!F96+มีค53!F96+เมย53!F96</f>
        <v>21851</v>
      </c>
      <c r="E96" s="452"/>
      <c r="F96" s="451">
        <v>11</v>
      </c>
      <c r="G96" s="452"/>
      <c r="H96" s="235"/>
    </row>
    <row r="97" spans="1:8" ht="20.100000000000001" customHeight="1">
      <c r="A97" s="143" t="s">
        <v>155</v>
      </c>
      <c r="B97" s="142"/>
      <c r="C97" s="145"/>
      <c r="D97" s="451">
        <f>ตค52!F97+พย52!F97+ธค52!F97+มค53!F97+กพ53!F97+มีค53!F97+เมย53!F97</f>
        <v>3019</v>
      </c>
      <c r="E97" s="452"/>
      <c r="F97" s="451">
        <v>44</v>
      </c>
      <c r="G97" s="452"/>
      <c r="H97" s="235"/>
    </row>
    <row r="98" spans="1:8" ht="20.100000000000001" customHeight="1">
      <c r="A98" s="143" t="s">
        <v>156</v>
      </c>
      <c r="B98" s="142"/>
      <c r="C98" s="145"/>
      <c r="D98" s="451">
        <f>ตค52!F98+พย52!F98+ธค52!F98+มค53!F98+กพ53!F98+มีค53!F98+เมย53!F98</f>
        <v>1</v>
      </c>
      <c r="E98" s="452"/>
      <c r="F98" s="451">
        <v>0</v>
      </c>
      <c r="G98" s="452"/>
      <c r="H98" s="235"/>
    </row>
    <row r="99" spans="1:8" ht="20.100000000000001" customHeight="1">
      <c r="A99" s="143" t="s">
        <v>157</v>
      </c>
      <c r="B99" s="142"/>
      <c r="C99" s="145"/>
      <c r="D99" s="451">
        <f>ตค52!F99+พย52!F99+ธค52!F99+มค53!F99+กพ53!F99+มีค53!F99+เมย53!F99</f>
        <v>4462</v>
      </c>
      <c r="E99" s="452"/>
      <c r="F99" s="451">
        <v>133</v>
      </c>
      <c r="G99" s="452"/>
      <c r="H99" s="235"/>
    </row>
    <row r="100" spans="1:8" ht="20.100000000000001" customHeight="1">
      <c r="A100" s="143" t="s">
        <v>158</v>
      </c>
      <c r="B100" s="142"/>
      <c r="C100" s="145"/>
      <c r="D100" s="451">
        <f>ตค52!F100+พย52!F100+ธค52!F100+มค53!F100+กพ53!F100+มีค53!F100+เมย53!F100</f>
        <v>23818900</v>
      </c>
      <c r="E100" s="452"/>
      <c r="F100" s="451">
        <v>4255150</v>
      </c>
      <c r="G100" s="452"/>
      <c r="H100" s="235"/>
    </row>
    <row r="101" spans="1:8" ht="24.95" customHeight="1">
      <c r="A101" s="143" t="s">
        <v>214</v>
      </c>
      <c r="B101" s="136"/>
      <c r="C101" s="148"/>
      <c r="D101" s="130"/>
      <c r="E101" s="149"/>
      <c r="F101" s="130"/>
      <c r="G101" s="149"/>
      <c r="H101" s="236"/>
    </row>
    <row r="102" spans="1:8" ht="24.95" customHeight="1">
      <c r="A102" s="143" t="s">
        <v>215</v>
      </c>
      <c r="B102" s="136"/>
      <c r="C102" s="148"/>
      <c r="D102" s="130"/>
      <c r="E102" s="149"/>
      <c r="F102" s="130"/>
      <c r="G102" s="149"/>
      <c r="H102" s="236"/>
    </row>
    <row r="103" spans="1:8" ht="24.95" customHeight="1">
      <c r="A103" s="143" t="s">
        <v>216</v>
      </c>
      <c r="B103" s="136"/>
      <c r="C103" s="148"/>
      <c r="D103" s="130"/>
      <c r="E103" s="149"/>
      <c r="F103" s="130"/>
      <c r="G103" s="149"/>
      <c r="H103" s="236"/>
    </row>
    <row r="104" spans="1:8" ht="24.95" customHeight="1">
      <c r="A104" s="143" t="s">
        <v>217</v>
      </c>
      <c r="B104" s="136"/>
      <c r="C104" s="148"/>
      <c r="D104" s="130"/>
      <c r="E104" s="149"/>
      <c r="F104" s="130"/>
      <c r="G104" s="149"/>
      <c r="H104" s="236"/>
    </row>
    <row r="105" spans="1:8" ht="24.95" customHeight="1">
      <c r="A105" s="141" t="s">
        <v>123</v>
      </c>
      <c r="B105" s="142"/>
      <c r="C105" s="145"/>
      <c r="D105" s="451"/>
      <c r="E105" s="452"/>
      <c r="F105" s="451"/>
      <c r="G105" s="452"/>
      <c r="H105" s="235"/>
    </row>
    <row r="106" spans="1:8" ht="23.25" customHeight="1">
      <c r="A106" s="137" t="s">
        <v>52</v>
      </c>
      <c r="B106" s="202"/>
      <c r="C106" s="148"/>
      <c r="D106" s="453"/>
      <c r="E106" s="454"/>
      <c r="F106" s="453"/>
      <c r="G106" s="454"/>
      <c r="H106" s="236"/>
    </row>
    <row r="107" spans="1:8" ht="24.95" customHeight="1">
      <c r="A107" s="143" t="s">
        <v>104</v>
      </c>
      <c r="B107" s="163">
        <v>31000</v>
      </c>
      <c r="C107" s="145" t="s">
        <v>70</v>
      </c>
      <c r="D107" s="451">
        <f>ตค52!F107+พย52!F107+ธค52!F107+มค53!F107+กพ53!F107+มีค53!F107+เมย53!F107</f>
        <v>4136</v>
      </c>
      <c r="E107" s="452"/>
      <c r="F107" s="455">
        <v>473</v>
      </c>
      <c r="G107" s="455"/>
      <c r="H107" s="235"/>
    </row>
    <row r="108" spans="1:8" ht="21.75" customHeight="1">
      <c r="A108" s="144"/>
      <c r="B108" s="156"/>
      <c r="C108" s="211" t="s">
        <v>218</v>
      </c>
      <c r="D108" s="451">
        <f>ตค52!F108+พย52!F108+ธค52!F108+มค53!F108+กพ53!F108+มีค53!F108+เมย53!F108</f>
        <v>514</v>
      </c>
      <c r="E108" s="452"/>
      <c r="F108" s="455">
        <v>66</v>
      </c>
      <c r="G108" s="455"/>
      <c r="H108" s="235"/>
    </row>
    <row r="109" spans="1:8" ht="24.95" customHeight="1">
      <c r="A109" s="204" t="s">
        <v>112</v>
      </c>
      <c r="B109" s="205"/>
      <c r="C109" s="206" t="s">
        <v>228</v>
      </c>
      <c r="D109" s="207">
        <f>ตค52!D109+พย52!F109+ธค52!F109+มค53!F109+กพ53!F109+มีค53!F109+เมย53!F109</f>
        <v>6</v>
      </c>
      <c r="E109" s="234">
        <f>ตค52!E109+พย52!G109+ธค52!G109+มค53!G109+กพ53!G109+มีค53!G109+เมย53!G109</f>
        <v>1</v>
      </c>
      <c r="F109" s="209">
        <v>0</v>
      </c>
      <c r="G109" s="208">
        <v>0</v>
      </c>
      <c r="H109" s="246"/>
    </row>
    <row r="110" spans="1:8" ht="23.1" customHeight="1">
      <c r="A110" s="30"/>
      <c r="B110" s="50"/>
      <c r="C110" s="31"/>
      <c r="D110" s="14"/>
      <c r="E110" s="14"/>
      <c r="F110" s="14"/>
      <c r="G110" s="14"/>
      <c r="H110" s="8"/>
    </row>
    <row r="111" spans="1:8">
      <c r="A111" s="30"/>
      <c r="B111" s="42"/>
      <c r="C111" s="35"/>
      <c r="D111" s="43"/>
      <c r="E111" s="44"/>
      <c r="F111" s="43"/>
      <c r="G111" s="44"/>
      <c r="H111" s="8"/>
    </row>
    <row r="112" spans="1:8" ht="21" customHeight="1">
      <c r="A112" s="37"/>
      <c r="B112" s="45"/>
      <c r="C112" s="46"/>
      <c r="D112" s="43"/>
      <c r="E112" s="44"/>
      <c r="F112" s="43"/>
      <c r="G112" s="44"/>
      <c r="H112" s="8"/>
    </row>
    <row r="113" spans="1:8" ht="23.1" customHeight="1">
      <c r="A113" s="8"/>
      <c r="B113" s="34"/>
      <c r="C113" s="8"/>
      <c r="D113" s="43"/>
      <c r="E113" s="44"/>
      <c r="F113" s="8"/>
      <c r="G113" s="8"/>
      <c r="H113" s="8"/>
    </row>
    <row r="114" spans="1:8" ht="24.95" customHeight="1">
      <c r="A114" s="8"/>
      <c r="B114" s="34"/>
      <c r="C114" s="8"/>
      <c r="D114" s="8"/>
      <c r="E114" s="8"/>
      <c r="F114" s="8"/>
      <c r="G114" s="8"/>
      <c r="H114" s="8"/>
    </row>
    <row r="115" spans="1:8" ht="24.95" customHeight="1">
      <c r="A115" s="8"/>
      <c r="B115" s="34"/>
      <c r="C115" s="8"/>
      <c r="D115" s="8"/>
      <c r="E115" s="8"/>
      <c r="F115" s="8"/>
      <c r="G115" s="8"/>
      <c r="H115" s="8"/>
    </row>
    <row r="116" spans="1:8" ht="24.95" customHeight="1">
      <c r="A116" s="8"/>
      <c r="B116" s="34"/>
      <c r="C116" s="8"/>
      <c r="D116" s="8"/>
      <c r="E116" s="8"/>
      <c r="F116" s="8"/>
      <c r="G116" s="8"/>
      <c r="H116" s="8"/>
    </row>
    <row r="117" spans="1:8" ht="24.95" customHeight="1">
      <c r="A117" s="8"/>
      <c r="B117" s="34"/>
      <c r="C117" s="8"/>
      <c r="D117" s="8"/>
      <c r="E117" s="8"/>
      <c r="F117" s="8"/>
      <c r="G117" s="8"/>
      <c r="H117" s="8"/>
    </row>
    <row r="118" spans="1:8" ht="24.95" customHeight="1">
      <c r="A118" s="8"/>
      <c r="B118" s="34"/>
      <c r="C118" s="8"/>
      <c r="D118" s="8"/>
      <c r="E118" s="8"/>
      <c r="F118" s="8"/>
      <c r="G118" s="8"/>
      <c r="H118" s="8"/>
    </row>
    <row r="119" spans="1:8" ht="24.95" customHeight="1">
      <c r="A119" s="8"/>
      <c r="B119" s="10"/>
      <c r="C119" s="8"/>
      <c r="D119" s="8"/>
      <c r="E119" s="8"/>
      <c r="F119" s="8"/>
      <c r="G119" s="8"/>
      <c r="H119" s="8"/>
    </row>
    <row r="120" spans="1:8" ht="24.95" customHeight="1">
      <c r="A120" s="8"/>
      <c r="B120" s="6"/>
      <c r="C120" s="8"/>
      <c r="D120" s="8"/>
      <c r="E120" s="8"/>
      <c r="F120" s="8"/>
      <c r="G120" s="8"/>
      <c r="H120" s="8"/>
    </row>
    <row r="121" spans="1:8" ht="24.95" customHeight="1">
      <c r="B121" s="6"/>
    </row>
    <row r="122" spans="1:8" ht="24.95" customHeight="1">
      <c r="B122" s="6"/>
    </row>
    <row r="123" spans="1:8" ht="24.95" customHeight="1">
      <c r="B123" s="6"/>
    </row>
    <row r="124" spans="1:8">
      <c r="B124" s="6"/>
    </row>
    <row r="125" spans="1:8">
      <c r="B125" s="6"/>
    </row>
    <row r="126" spans="1:8">
      <c r="B126" s="6"/>
    </row>
    <row r="127" spans="1:8">
      <c r="B127" s="6"/>
    </row>
    <row r="128" spans="1:8">
      <c r="B128" s="6"/>
    </row>
    <row r="129" spans="2:5">
      <c r="B129" s="6"/>
    </row>
    <row r="130" spans="2:5">
      <c r="B130" s="6"/>
    </row>
    <row r="131" spans="2:5">
      <c r="B131" s="6"/>
    </row>
    <row r="132" spans="2:5">
      <c r="B132" s="6"/>
    </row>
    <row r="133" spans="2:5">
      <c r="B133" s="6"/>
    </row>
    <row r="134" spans="2:5">
      <c r="B134" s="6"/>
    </row>
    <row r="135" spans="2:5">
      <c r="B135" s="6"/>
    </row>
    <row r="136" spans="2:5">
      <c r="B136" s="6"/>
    </row>
    <row r="137" spans="2:5">
      <c r="B137" s="6"/>
    </row>
    <row r="138" spans="2:5">
      <c r="B138" s="6"/>
    </row>
    <row r="139" spans="2:5">
      <c r="B139" s="6"/>
      <c r="C139" s="8"/>
      <c r="D139" s="8"/>
    </row>
    <row r="140" spans="2:5">
      <c r="B140" s="6"/>
      <c r="C140" s="8"/>
      <c r="D140" s="8"/>
      <c r="E140" s="8"/>
    </row>
    <row r="141" spans="2:5">
      <c r="B141" s="6"/>
      <c r="C141" s="8"/>
      <c r="D141" s="8"/>
      <c r="E141" s="8"/>
    </row>
    <row r="142" spans="2:5">
      <c r="B142" s="6"/>
      <c r="C142" s="8"/>
      <c r="D142" s="8"/>
      <c r="E142" s="8"/>
    </row>
    <row r="143" spans="2:5">
      <c r="B143" s="6"/>
      <c r="C143" s="8"/>
      <c r="D143" s="8"/>
      <c r="E143" s="8"/>
    </row>
    <row r="144" spans="2:5">
      <c r="B144" s="6"/>
      <c r="C144" s="8"/>
      <c r="D144" s="8"/>
      <c r="E144" s="8"/>
    </row>
    <row r="145" spans="2:5">
      <c r="B145" s="6"/>
      <c r="C145" s="8"/>
      <c r="D145" s="8"/>
      <c r="E145" s="8"/>
    </row>
    <row r="146" spans="2:5">
      <c r="B146" s="6"/>
      <c r="C146" s="8"/>
      <c r="D146" s="8"/>
      <c r="E146" s="8"/>
    </row>
    <row r="147" spans="2:5">
      <c r="B147" s="6"/>
      <c r="C147" s="8"/>
      <c r="D147" s="8"/>
      <c r="E147" s="8"/>
    </row>
    <row r="148" spans="2:5">
      <c r="B148" s="7"/>
      <c r="C148" s="8"/>
      <c r="D148" s="8"/>
      <c r="E148" s="8"/>
    </row>
    <row r="149" spans="2:5">
      <c r="C149" s="8"/>
      <c r="D149" s="8"/>
    </row>
    <row r="150" spans="2:5">
      <c r="C150" s="8"/>
      <c r="D150" s="8"/>
    </row>
  </sheetData>
  <mergeCells count="171">
    <mergeCell ref="D87:E87"/>
    <mergeCell ref="F92:G92"/>
    <mergeCell ref="F99:G99"/>
    <mergeCell ref="D98:E98"/>
    <mergeCell ref="D85:E85"/>
    <mergeCell ref="D79:E79"/>
    <mergeCell ref="D88:E88"/>
    <mergeCell ref="D93:E93"/>
    <mergeCell ref="D89:E89"/>
    <mergeCell ref="D92:E92"/>
    <mergeCell ref="D90:E90"/>
    <mergeCell ref="F85:G85"/>
    <mergeCell ref="D86:E86"/>
    <mergeCell ref="F86:G86"/>
    <mergeCell ref="D83:E83"/>
    <mergeCell ref="D84:E84"/>
    <mergeCell ref="F79:G79"/>
    <mergeCell ref="D81:E81"/>
    <mergeCell ref="F81:G81"/>
    <mergeCell ref="F89:G89"/>
    <mergeCell ref="F90:G90"/>
    <mergeCell ref="F21:G21"/>
    <mergeCell ref="F17:G17"/>
    <mergeCell ref="F14:G14"/>
    <mergeCell ref="D25:E25"/>
    <mergeCell ref="D19:E19"/>
    <mergeCell ref="D23:E23"/>
    <mergeCell ref="D24:E24"/>
    <mergeCell ref="F15:G15"/>
    <mergeCell ref="F16:G16"/>
    <mergeCell ref="F23:G23"/>
    <mergeCell ref="F19:G19"/>
    <mergeCell ref="F22:G22"/>
    <mergeCell ref="F24:G24"/>
    <mergeCell ref="F25:G25"/>
    <mergeCell ref="D108:E108"/>
    <mergeCell ref="F105:G105"/>
    <mergeCell ref="F108:G108"/>
    <mergeCell ref="F93:G93"/>
    <mergeCell ref="F94:G94"/>
    <mergeCell ref="D94:E94"/>
    <mergeCell ref="F95:G95"/>
    <mergeCell ref="F100:G100"/>
    <mergeCell ref="D95:E95"/>
    <mergeCell ref="D97:E97"/>
    <mergeCell ref="D96:E96"/>
    <mergeCell ref="D100:E100"/>
    <mergeCell ref="F96:G96"/>
    <mergeCell ref="D106:E106"/>
    <mergeCell ref="F106:G106"/>
    <mergeCell ref="D105:E105"/>
    <mergeCell ref="D107:E107"/>
    <mergeCell ref="F107:G107"/>
    <mergeCell ref="D99:E99"/>
    <mergeCell ref="F98:G98"/>
    <mergeCell ref="F97:G97"/>
    <mergeCell ref="H1:H2"/>
    <mergeCell ref="D7:E7"/>
    <mergeCell ref="D18:E18"/>
    <mergeCell ref="D17:E17"/>
    <mergeCell ref="F5:G5"/>
    <mergeCell ref="F6:G6"/>
    <mergeCell ref="F8:G8"/>
    <mergeCell ref="F11:G11"/>
    <mergeCell ref="D8:E8"/>
    <mergeCell ref="D5:E5"/>
    <mergeCell ref="F9:G9"/>
    <mergeCell ref="F10:G10"/>
    <mergeCell ref="F18:G18"/>
    <mergeCell ref="D13:E13"/>
    <mergeCell ref="F13:G13"/>
    <mergeCell ref="F1:G2"/>
    <mergeCell ref="D6:E6"/>
    <mergeCell ref="D11:E11"/>
    <mergeCell ref="D9:E9"/>
    <mergeCell ref="F26:G26"/>
    <mergeCell ref="F27:G27"/>
    <mergeCell ref="F30:G30"/>
    <mergeCell ref="F29:G29"/>
    <mergeCell ref="F31:G31"/>
    <mergeCell ref="F32:G32"/>
    <mergeCell ref="D26:E26"/>
    <mergeCell ref="D27:E27"/>
    <mergeCell ref="D28:E28"/>
    <mergeCell ref="D30:E30"/>
    <mergeCell ref="F28:G28"/>
    <mergeCell ref="B1:B2"/>
    <mergeCell ref="C1:C2"/>
    <mergeCell ref="D1:E2"/>
    <mergeCell ref="D29:E29"/>
    <mergeCell ref="D52:E52"/>
    <mergeCell ref="D60:E60"/>
    <mergeCell ref="D40:E40"/>
    <mergeCell ref="D51:E51"/>
    <mergeCell ref="D73:E73"/>
    <mergeCell ref="D38:E38"/>
    <mergeCell ref="D33:E33"/>
    <mergeCell ref="D37:E37"/>
    <mergeCell ref="D21:E21"/>
    <mergeCell ref="D46:E46"/>
    <mergeCell ref="D56:E56"/>
    <mergeCell ref="D36:E36"/>
    <mergeCell ref="D72:E72"/>
    <mergeCell ref="D10:E10"/>
    <mergeCell ref="D31:E31"/>
    <mergeCell ref="D16:E16"/>
    <mergeCell ref="D15:E15"/>
    <mergeCell ref="D14:E14"/>
    <mergeCell ref="D22:E22"/>
    <mergeCell ref="D32:E32"/>
    <mergeCell ref="F53:G53"/>
    <mergeCell ref="D74:E74"/>
    <mergeCell ref="D68:E68"/>
    <mergeCell ref="D66:E66"/>
    <mergeCell ref="D80:E80"/>
    <mergeCell ref="D71:E71"/>
    <mergeCell ref="D61:E61"/>
    <mergeCell ref="D55:E55"/>
    <mergeCell ref="D75:E75"/>
    <mergeCell ref="D70:E70"/>
    <mergeCell ref="D57:E57"/>
    <mergeCell ref="D58:E58"/>
    <mergeCell ref="D62:E62"/>
    <mergeCell ref="D44:E44"/>
    <mergeCell ref="D54:E54"/>
    <mergeCell ref="F36:G36"/>
    <mergeCell ref="D41:E41"/>
    <mergeCell ref="D42:E42"/>
    <mergeCell ref="D39:E39"/>
    <mergeCell ref="F75:G75"/>
    <mergeCell ref="F64:G64"/>
    <mergeCell ref="F48:G48"/>
    <mergeCell ref="F62:G62"/>
    <mergeCell ref="F61:G61"/>
    <mergeCell ref="F63:G63"/>
    <mergeCell ref="F68:G68"/>
    <mergeCell ref="F69:G69"/>
    <mergeCell ref="F54:G54"/>
    <mergeCell ref="F71:G71"/>
    <mergeCell ref="F72:G72"/>
    <mergeCell ref="F55:G55"/>
    <mergeCell ref="F56:G56"/>
    <mergeCell ref="F57:G57"/>
    <mergeCell ref="F58:G58"/>
    <mergeCell ref="F73:G73"/>
    <mergeCell ref="F65:G65"/>
    <mergeCell ref="F66:G66"/>
    <mergeCell ref="F33:G33"/>
    <mergeCell ref="F44:G44"/>
    <mergeCell ref="D53:E53"/>
    <mergeCell ref="F37:G37"/>
    <mergeCell ref="F70:G70"/>
    <mergeCell ref="D48:E48"/>
    <mergeCell ref="F60:G60"/>
    <mergeCell ref="F87:G87"/>
    <mergeCell ref="F88:G88"/>
    <mergeCell ref="F38:G38"/>
    <mergeCell ref="F80:G80"/>
    <mergeCell ref="F41:G41"/>
    <mergeCell ref="F42:G42"/>
    <mergeCell ref="F40:G40"/>
    <mergeCell ref="F46:G46"/>
    <mergeCell ref="F39:G39"/>
    <mergeCell ref="F74:G74"/>
    <mergeCell ref="F51:G51"/>
    <mergeCell ref="F52:G52"/>
    <mergeCell ref="F83:G83"/>
    <mergeCell ref="F84:G84"/>
    <mergeCell ref="D64:E64"/>
    <mergeCell ref="D65:E65"/>
    <mergeCell ref="D63:E63"/>
  </mergeCells>
  <phoneticPr fontId="9" type="noConversion"/>
  <pageMargins left="0.27559055118110198" right="0.18" top="0.196850393700787" bottom="0.2" header="0.196850393700787" footer="0.196850393700787"/>
  <pageSetup paperSize="9" scale="85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sheetPr enableFormatConditionsCalculation="0">
    <tabColor indexed="11"/>
  </sheetPr>
  <dimension ref="A1:I150"/>
  <sheetViews>
    <sheetView view="pageBreakPreview" topLeftCell="A22" workbookViewId="0">
      <selection activeCell="F3" sqref="F1:G65536"/>
    </sheetView>
  </sheetViews>
  <sheetFormatPr defaultRowHeight="23.25"/>
  <cols>
    <col min="1" max="1" width="63" style="1" customWidth="1"/>
    <col min="2" max="2" width="10" style="1" customWidth="1"/>
    <col min="3" max="3" width="13" style="1" customWidth="1"/>
    <col min="4" max="5" width="6" style="1" customWidth="1"/>
    <col min="6" max="7" width="5.42578125" style="1" customWidth="1"/>
    <col min="8" max="8" width="9.7109375" style="1" customWidth="1"/>
    <col min="9" max="16384" width="9.140625" style="1"/>
  </cols>
  <sheetData>
    <row r="1" spans="1:8" s="9" customFormat="1" ht="21.75" customHeight="1">
      <c r="A1" s="248"/>
      <c r="B1" s="427" t="s">
        <v>12</v>
      </c>
      <c r="C1" s="429" t="s">
        <v>13</v>
      </c>
      <c r="D1" s="470" t="s">
        <v>232</v>
      </c>
      <c r="E1" s="471"/>
      <c r="F1" s="435">
        <v>19480</v>
      </c>
      <c r="G1" s="436"/>
      <c r="H1" s="449" t="s">
        <v>0</v>
      </c>
    </row>
    <row r="2" spans="1:8" s="9" customFormat="1" ht="20.25" customHeight="1">
      <c r="A2" s="249"/>
      <c r="B2" s="428"/>
      <c r="C2" s="430"/>
      <c r="D2" s="472"/>
      <c r="E2" s="473"/>
      <c r="F2" s="437"/>
      <c r="G2" s="438"/>
      <c r="H2" s="450"/>
    </row>
    <row r="3" spans="1:8" s="9" customFormat="1" ht="24.95" customHeight="1">
      <c r="A3" s="128" t="s">
        <v>21</v>
      </c>
      <c r="B3" s="129">
        <v>2283360</v>
      </c>
      <c r="C3" s="131"/>
      <c r="D3" s="132"/>
      <c r="E3" s="133"/>
      <c r="F3" s="132"/>
      <c r="G3" s="133"/>
      <c r="H3" s="134"/>
    </row>
    <row r="4" spans="1:8" s="9" customFormat="1" ht="24.95" customHeight="1">
      <c r="A4" s="135" t="s">
        <v>159</v>
      </c>
      <c r="B4" s="136">
        <v>1275210</v>
      </c>
      <c r="C4" s="137"/>
      <c r="D4" s="138"/>
      <c r="E4" s="139"/>
      <c r="F4" s="138"/>
      <c r="G4" s="139"/>
      <c r="H4" s="140"/>
    </row>
    <row r="5" spans="1:8" ht="24.95" customHeight="1">
      <c r="A5" s="141" t="s">
        <v>160</v>
      </c>
      <c r="B5" s="142">
        <v>1275210</v>
      </c>
      <c r="C5" s="143"/>
      <c r="D5" s="451"/>
      <c r="E5" s="452"/>
      <c r="F5" s="451"/>
      <c r="G5" s="452"/>
      <c r="H5" s="144"/>
    </row>
    <row r="6" spans="1:8" ht="24.95" customHeight="1">
      <c r="A6" s="141" t="s">
        <v>161</v>
      </c>
      <c r="B6" s="142">
        <v>830770</v>
      </c>
      <c r="C6" s="145"/>
      <c r="D6" s="451"/>
      <c r="E6" s="452"/>
      <c r="F6" s="451"/>
      <c r="G6" s="452"/>
      <c r="H6" s="144"/>
    </row>
    <row r="7" spans="1:8" ht="24.95" customHeight="1">
      <c r="A7" s="146" t="s">
        <v>52</v>
      </c>
      <c r="B7" s="147"/>
      <c r="C7" s="148"/>
      <c r="D7" s="458"/>
      <c r="E7" s="454"/>
      <c r="F7" s="138"/>
      <c r="G7" s="139"/>
      <c r="H7" s="150"/>
    </row>
    <row r="8" spans="1:8" ht="24.95" customHeight="1">
      <c r="A8" s="151" t="s">
        <v>189</v>
      </c>
      <c r="B8" s="152"/>
      <c r="C8" s="145" t="s">
        <v>162</v>
      </c>
      <c r="D8" s="451">
        <f>ตค52!F8+พย52!F8+ธค52!F8+มค53!F8+กพ53!F8+มีค53!F8+เมย53!F8+พค53!F8</f>
        <v>1642</v>
      </c>
      <c r="E8" s="452"/>
      <c r="F8" s="451">
        <v>6</v>
      </c>
      <c r="G8" s="452"/>
      <c r="H8" s="235"/>
    </row>
    <row r="9" spans="1:8" ht="24.95" customHeight="1">
      <c r="A9" s="153" t="s">
        <v>223</v>
      </c>
      <c r="B9" s="152"/>
      <c r="C9" s="154" t="s">
        <v>125</v>
      </c>
      <c r="D9" s="451">
        <f>ตค52!F9+พย52!F9+ธค52!F9+มค53!F9+กพ53!F9+มีค53!F9+เมย53!F9+พค53!F9</f>
        <v>1984</v>
      </c>
      <c r="E9" s="452"/>
      <c r="F9" s="451">
        <v>294</v>
      </c>
      <c r="G9" s="452"/>
      <c r="H9" s="235"/>
    </row>
    <row r="10" spans="1:8" ht="24.95" customHeight="1">
      <c r="A10" s="155" t="s">
        <v>116</v>
      </c>
      <c r="B10" s="152"/>
      <c r="C10" s="145" t="s">
        <v>125</v>
      </c>
      <c r="D10" s="451">
        <f>ตค52!F10+พย52!F10+ธค52!F10+มค53!F10+กพ53!F10+มีค53!F10+เมย53!F10+พค53!F10</f>
        <v>2909</v>
      </c>
      <c r="E10" s="452"/>
      <c r="F10" s="451">
        <v>453</v>
      </c>
      <c r="G10" s="452"/>
      <c r="H10" s="235"/>
    </row>
    <row r="11" spans="1:8" ht="24.95" customHeight="1">
      <c r="A11" s="153" t="s">
        <v>23</v>
      </c>
      <c r="B11" s="152"/>
      <c r="C11" s="145" t="s">
        <v>125</v>
      </c>
      <c r="D11" s="451">
        <f>ตค52!F11+พย52!F11+ธค52!F11+มค53!F11+กพ53!F11+มีค53!F11+เมย53!F11+พค53!F11</f>
        <v>2135</v>
      </c>
      <c r="E11" s="452"/>
      <c r="F11" s="451">
        <v>351</v>
      </c>
      <c r="G11" s="452"/>
      <c r="H11" s="235"/>
    </row>
    <row r="12" spans="1:8" ht="24.95" customHeight="1">
      <c r="A12" s="156" t="s">
        <v>128</v>
      </c>
      <c r="B12" s="144"/>
      <c r="C12" s="157" t="s">
        <v>124</v>
      </c>
      <c r="D12" s="158">
        <f>ตค52!D12+พย52!F12+ธค52!F12+มค53!F12+กพ53!F12+มีค53!F12+เมย53!F12+พค53!F12</f>
        <v>8096</v>
      </c>
      <c r="E12" s="159">
        <f>ตค52!E12+พย52!G12+ธค52!G12+มค53!G12+กพ53!G12+มีค53!G12+เมย53!G12+พค53!G12</f>
        <v>9722</v>
      </c>
      <c r="F12" s="158">
        <v>939</v>
      </c>
      <c r="G12" s="159">
        <v>1299</v>
      </c>
      <c r="H12" s="235"/>
    </row>
    <row r="13" spans="1:8" ht="24.95" customHeight="1">
      <c r="A13" s="143" t="s">
        <v>29</v>
      </c>
      <c r="B13" s="152">
        <v>251900</v>
      </c>
      <c r="C13" s="145" t="s">
        <v>163</v>
      </c>
      <c r="D13" s="451">
        <f>ตค52!F13+พย52!F13+ธค52!F13+มค53!F13+กพ53!F13+มีค53!F13+เมย53!F13+พค53!F13</f>
        <v>415</v>
      </c>
      <c r="E13" s="452"/>
      <c r="F13" s="451">
        <v>44</v>
      </c>
      <c r="G13" s="452"/>
      <c r="H13" s="235"/>
    </row>
    <row r="14" spans="1:8" ht="24.95" customHeight="1">
      <c r="A14" s="160" t="s">
        <v>51</v>
      </c>
      <c r="B14" s="161"/>
      <c r="C14" s="162"/>
      <c r="D14" s="453"/>
      <c r="E14" s="454"/>
      <c r="F14" s="453"/>
      <c r="G14" s="454"/>
      <c r="H14" s="236"/>
    </row>
    <row r="15" spans="1:8" ht="24.95" customHeight="1">
      <c r="A15" s="143" t="s">
        <v>132</v>
      </c>
      <c r="B15" s="163">
        <v>9400</v>
      </c>
      <c r="C15" s="145" t="s">
        <v>15</v>
      </c>
      <c r="D15" s="451">
        <f>ตค52!F15+พย52!F15+ธค52!F15+มค53!F15+กพ53!F15+มีค53!F15+เมย53!F15+พค53!F15</f>
        <v>117</v>
      </c>
      <c r="E15" s="452"/>
      <c r="F15" s="451">
        <v>12</v>
      </c>
      <c r="G15" s="452"/>
      <c r="H15" s="235"/>
    </row>
    <row r="16" spans="1:8" ht="24.95" customHeight="1">
      <c r="A16" s="164" t="s">
        <v>133</v>
      </c>
      <c r="B16" s="161"/>
      <c r="C16" s="148"/>
      <c r="D16" s="453"/>
      <c r="E16" s="454"/>
      <c r="F16" s="453"/>
      <c r="G16" s="454"/>
      <c r="H16" s="236"/>
    </row>
    <row r="17" spans="1:8" ht="24.95" customHeight="1">
      <c r="A17" s="164" t="s">
        <v>134</v>
      </c>
      <c r="B17" s="152">
        <v>13500</v>
      </c>
      <c r="C17" s="145" t="s">
        <v>15</v>
      </c>
      <c r="D17" s="451">
        <f>ตค52!F17+พย52!F17+ธค52!F17+มค53!F17+กพ53!F17+มีค53!F17+เมย53!F17+พค53!F17</f>
        <v>121</v>
      </c>
      <c r="E17" s="452"/>
      <c r="F17" s="451">
        <v>15</v>
      </c>
      <c r="G17" s="452"/>
      <c r="H17" s="235"/>
    </row>
    <row r="18" spans="1:8" ht="24.95" customHeight="1">
      <c r="A18" s="143" t="s">
        <v>135</v>
      </c>
      <c r="B18" s="152">
        <v>2800</v>
      </c>
      <c r="C18" s="165" t="s">
        <v>41</v>
      </c>
      <c r="D18" s="451">
        <f>ตค52!F18+พย52!F18+ธค52!F18+มค53!F18+กพ53!F18+มีค53!F18+เมย53!F18+พค53!F18</f>
        <v>33</v>
      </c>
      <c r="E18" s="452"/>
      <c r="F18" s="451">
        <v>0</v>
      </c>
      <c r="G18" s="452"/>
      <c r="H18" s="235"/>
    </row>
    <row r="19" spans="1:8" ht="24.95" customHeight="1">
      <c r="A19" s="143" t="s">
        <v>136</v>
      </c>
      <c r="B19" s="152">
        <v>15000</v>
      </c>
      <c r="C19" s="165" t="s">
        <v>15</v>
      </c>
      <c r="D19" s="451">
        <f>ตค52!F19+พย52!F19+ธค52!F19+มค53!F19+กพ53!F19+มีค53!F19+เมย53!F19+พค53!F19</f>
        <v>242</v>
      </c>
      <c r="E19" s="452"/>
      <c r="F19" s="451">
        <v>64</v>
      </c>
      <c r="G19" s="452"/>
      <c r="H19" s="235"/>
    </row>
    <row r="20" spans="1:8" ht="24.95" customHeight="1">
      <c r="A20" s="143" t="s">
        <v>129</v>
      </c>
      <c r="B20" s="161"/>
      <c r="C20" s="162"/>
      <c r="D20" s="130"/>
      <c r="E20" s="149"/>
      <c r="F20" s="130"/>
      <c r="G20" s="149"/>
      <c r="H20" s="236"/>
    </row>
    <row r="21" spans="1:8" ht="24.95" customHeight="1">
      <c r="A21" s="143" t="s">
        <v>137</v>
      </c>
      <c r="B21" s="152">
        <v>22000</v>
      </c>
      <c r="C21" s="165" t="s">
        <v>42</v>
      </c>
      <c r="D21" s="451">
        <f>ตค52!F21+พย52!F21+ธค52!F21+มค53!F21+กพ53!F21+มีค53!F21+เมย53!F21+พค53!F21</f>
        <v>112</v>
      </c>
      <c r="E21" s="452"/>
      <c r="F21" s="451">
        <v>0</v>
      </c>
      <c r="G21" s="452"/>
      <c r="H21" s="235"/>
    </row>
    <row r="22" spans="1:8" ht="24.95" customHeight="1">
      <c r="A22" s="143" t="s">
        <v>138</v>
      </c>
      <c r="B22" s="152">
        <v>95280</v>
      </c>
      <c r="C22" s="165" t="s">
        <v>17</v>
      </c>
      <c r="D22" s="451">
        <f>ตค52!F22+พย52!F22+ธค52!F22+มค53!F22+กพ53!F22+มีค53!F22+เมย53!F22+พค53!F22</f>
        <v>1</v>
      </c>
      <c r="E22" s="452"/>
      <c r="F22" s="451">
        <v>0</v>
      </c>
      <c r="G22" s="452"/>
      <c r="H22" s="235"/>
    </row>
    <row r="23" spans="1:8" ht="24.95" customHeight="1">
      <c r="A23" s="143" t="s">
        <v>139</v>
      </c>
      <c r="B23" s="152">
        <v>140400</v>
      </c>
      <c r="C23" s="154" t="s">
        <v>14</v>
      </c>
      <c r="D23" s="453"/>
      <c r="E23" s="454"/>
      <c r="F23" s="453"/>
      <c r="G23" s="454"/>
      <c r="H23" s="236"/>
    </row>
    <row r="24" spans="1:8" ht="24.95" customHeight="1">
      <c r="A24" s="143" t="s">
        <v>2</v>
      </c>
      <c r="B24" s="152"/>
      <c r="C24" s="145" t="s">
        <v>14</v>
      </c>
      <c r="D24" s="451">
        <f>ตค52!F24+พย52!F24+ธค52!F24+มค53!F24+กพ53!F24+มีค53!F24+เมย53!F24+พค53!F24</f>
        <v>1090</v>
      </c>
      <c r="E24" s="452"/>
      <c r="F24" s="451">
        <v>180</v>
      </c>
      <c r="G24" s="452"/>
      <c r="H24" s="235"/>
    </row>
    <row r="25" spans="1:8" ht="24.95" customHeight="1">
      <c r="A25" s="164" t="s">
        <v>3</v>
      </c>
      <c r="B25" s="152"/>
      <c r="C25" s="145"/>
      <c r="D25" s="451">
        <f>ตค52!F25+พย52!F25+ธค52!F25+มค53!F25+กพ53!F25+มีค53!F25+เมย53!F25+พค53!F25</f>
        <v>286</v>
      </c>
      <c r="E25" s="452"/>
      <c r="F25" s="451">
        <v>56</v>
      </c>
      <c r="G25" s="452"/>
      <c r="H25" s="235"/>
    </row>
    <row r="26" spans="1:8" ht="24.95" customHeight="1">
      <c r="A26" s="143" t="s">
        <v>4</v>
      </c>
      <c r="B26" s="152"/>
      <c r="C26" s="145"/>
      <c r="D26" s="451">
        <f>ตค52!F26+พย52!F26+ธค52!F26+มค53!F26+กพ53!F26+มีค53!F26+เมย53!F26+พค53!F26</f>
        <v>262</v>
      </c>
      <c r="E26" s="452"/>
      <c r="F26" s="451">
        <v>56</v>
      </c>
      <c r="G26" s="452"/>
      <c r="H26" s="235"/>
    </row>
    <row r="27" spans="1:8" ht="24.95" customHeight="1">
      <c r="A27" s="143" t="s">
        <v>5</v>
      </c>
      <c r="B27" s="152"/>
      <c r="C27" s="145"/>
      <c r="D27" s="451">
        <f>ตค52!F27+พย52!F27+ธค52!F27+มค53!F27+กพ53!F27+มีค53!F27+เมย53!F27+พค53!F27</f>
        <v>24</v>
      </c>
      <c r="E27" s="452"/>
      <c r="F27" s="451">
        <v>0</v>
      </c>
      <c r="G27" s="452"/>
      <c r="H27" s="235"/>
    </row>
    <row r="28" spans="1:8" ht="24.95" customHeight="1">
      <c r="A28" s="143" t="s">
        <v>6</v>
      </c>
      <c r="B28" s="152"/>
      <c r="C28" s="145"/>
      <c r="D28" s="451">
        <f>ตค52!F28+พย52!F28+ธค52!F28+มค53!F28+กพ53!F28+มีค53!F28+เมย53!F28+พค53!F28</f>
        <v>5</v>
      </c>
      <c r="E28" s="452"/>
      <c r="F28" s="451">
        <v>0</v>
      </c>
      <c r="G28" s="452"/>
      <c r="H28" s="235"/>
    </row>
    <row r="29" spans="1:8" ht="24.95" customHeight="1">
      <c r="A29" s="143" t="s">
        <v>7</v>
      </c>
      <c r="B29" s="152"/>
      <c r="C29" s="145"/>
      <c r="D29" s="451">
        <f>ตค52!F29+พย52!F29+ธค52!F29+มค53!F29+กพ53!F29+มีค53!F29+เมย53!F29+พค53!F29</f>
        <v>1</v>
      </c>
      <c r="E29" s="452"/>
      <c r="F29" s="451">
        <v>0</v>
      </c>
      <c r="G29" s="452"/>
      <c r="H29" s="235"/>
    </row>
    <row r="30" spans="1:8" ht="24.95" customHeight="1">
      <c r="A30" s="143" t="s">
        <v>8</v>
      </c>
      <c r="B30" s="166"/>
      <c r="C30" s="167"/>
      <c r="D30" s="451">
        <f>ตค52!F30+พย52!F30+ธค52!F30+มค53!F30+กพ53!F30+มีค53!F30+เมย53!F30+พค53!F30</f>
        <v>4</v>
      </c>
      <c r="E30" s="452"/>
      <c r="F30" s="451">
        <v>0</v>
      </c>
      <c r="G30" s="463"/>
      <c r="H30" s="235"/>
    </row>
    <row r="31" spans="1:8" ht="24.95" customHeight="1">
      <c r="A31" s="169" t="s">
        <v>9</v>
      </c>
      <c r="B31" s="170"/>
      <c r="C31" s="170"/>
      <c r="D31" s="451">
        <f>ตค52!F31+พย52!F31+ธค52!F31+มค53!F31+กพ53!F31+มีค53!F31+เมย53!F31+พค53!F31</f>
        <v>479</v>
      </c>
      <c r="E31" s="452"/>
      <c r="F31" s="451">
        <v>73</v>
      </c>
      <c r="G31" s="463"/>
      <c r="H31" s="235"/>
    </row>
    <row r="32" spans="1:8" ht="24.95" customHeight="1">
      <c r="A32" s="143" t="s">
        <v>55</v>
      </c>
      <c r="B32" s="152">
        <v>94900</v>
      </c>
      <c r="C32" s="171" t="s">
        <v>164</v>
      </c>
      <c r="D32" s="451">
        <f>ตค52!F32+พย52!F32+ธค52!F32+มค53!F32+กพ53!F32+มีค53!F32+เมย53!F32+พค53!F32</f>
        <v>1631</v>
      </c>
      <c r="E32" s="452"/>
      <c r="F32" s="451">
        <v>252</v>
      </c>
      <c r="G32" s="452"/>
      <c r="H32" s="235"/>
    </row>
    <row r="33" spans="1:8" ht="24.95" customHeight="1">
      <c r="A33" s="143" t="s">
        <v>56</v>
      </c>
      <c r="B33" s="161"/>
      <c r="C33" s="172"/>
      <c r="D33" s="453"/>
      <c r="E33" s="454"/>
      <c r="F33" s="453"/>
      <c r="G33" s="454"/>
      <c r="H33" s="236"/>
    </row>
    <row r="34" spans="1:8" ht="24.95" customHeight="1">
      <c r="A34" s="173" t="s">
        <v>141</v>
      </c>
      <c r="B34" s="161"/>
      <c r="C34" s="172"/>
      <c r="D34" s="130"/>
      <c r="E34" s="149"/>
      <c r="F34" s="130"/>
      <c r="G34" s="149"/>
      <c r="H34" s="236"/>
    </row>
    <row r="35" spans="1:8" ht="35.25" customHeight="1">
      <c r="A35" s="219"/>
      <c r="B35" s="220"/>
      <c r="C35" s="221"/>
      <c r="D35" s="222"/>
      <c r="E35" s="223"/>
      <c r="F35" s="222"/>
      <c r="G35" s="223"/>
      <c r="H35" s="237"/>
    </row>
    <row r="36" spans="1:8" ht="24.95" customHeight="1">
      <c r="A36" s="215" t="s">
        <v>140</v>
      </c>
      <c r="B36" s="216">
        <v>444440</v>
      </c>
      <c r="C36" s="217"/>
      <c r="D36" s="464"/>
      <c r="E36" s="465"/>
      <c r="F36" s="464"/>
      <c r="G36" s="465"/>
      <c r="H36" s="238"/>
    </row>
    <row r="37" spans="1:8" ht="24.95" customHeight="1">
      <c r="A37" s="137" t="s">
        <v>52</v>
      </c>
      <c r="B37" s="161"/>
      <c r="C37" s="148"/>
      <c r="D37" s="453"/>
      <c r="E37" s="454"/>
      <c r="F37" s="453"/>
      <c r="G37" s="454"/>
      <c r="H37" s="236"/>
    </row>
    <row r="38" spans="1:8" ht="24.95" customHeight="1">
      <c r="A38" s="212" t="s">
        <v>173</v>
      </c>
      <c r="B38" s="174"/>
      <c r="C38" s="183" t="s">
        <v>70</v>
      </c>
      <c r="D38" s="451">
        <f>ตค52!F38+พย52!F38+ธค52!F38+มค53!F38+กพ53!F38+มีค53!F38+เมย53!F38+พค53!F38</f>
        <v>3726</v>
      </c>
      <c r="E38" s="452"/>
      <c r="F38" s="459">
        <v>502</v>
      </c>
      <c r="G38" s="460"/>
      <c r="H38" s="239"/>
    </row>
    <row r="39" spans="1:8" ht="24.95" customHeight="1">
      <c r="A39" s="178" t="s">
        <v>174</v>
      </c>
      <c r="B39" s="179">
        <v>179400</v>
      </c>
      <c r="C39" s="180" t="s">
        <v>70</v>
      </c>
      <c r="D39" s="451">
        <f>ตค52!F39+พย52!F39+ธค52!F39+มค53!F39+กพ53!F39+มีค53!F39+เมย53!F39+พค53!F39</f>
        <v>4480</v>
      </c>
      <c r="E39" s="452"/>
      <c r="F39" s="451">
        <v>439</v>
      </c>
      <c r="G39" s="452"/>
      <c r="H39" s="235"/>
    </row>
    <row r="40" spans="1:8" ht="24.95" customHeight="1">
      <c r="A40" s="178" t="s">
        <v>175</v>
      </c>
      <c r="B40" s="179">
        <v>40500</v>
      </c>
      <c r="C40" s="180" t="s">
        <v>162</v>
      </c>
      <c r="D40" s="451">
        <f>ตค52!F40+พย52!F40+ธค52!F40+มค53!F40+กพ53!F40+มีค53!F40+เมย53!F40+พค53!F40</f>
        <v>1046</v>
      </c>
      <c r="E40" s="452"/>
      <c r="F40" s="451">
        <v>0</v>
      </c>
      <c r="G40" s="452"/>
      <c r="H40" s="235"/>
    </row>
    <row r="41" spans="1:8" ht="24.95" customHeight="1">
      <c r="A41" s="178" t="s">
        <v>176</v>
      </c>
      <c r="B41" s="181"/>
      <c r="C41" s="182"/>
      <c r="D41" s="453"/>
      <c r="E41" s="454"/>
      <c r="F41" s="453"/>
      <c r="G41" s="454"/>
      <c r="H41" s="236"/>
    </row>
    <row r="42" spans="1:8" ht="24.95" customHeight="1">
      <c r="A42" s="178" t="s">
        <v>177</v>
      </c>
      <c r="B42" s="179">
        <v>30400</v>
      </c>
      <c r="C42" s="180" t="s">
        <v>219</v>
      </c>
      <c r="D42" s="451">
        <f>ตค52!F42+พย52!F42+ธค52!F42+มค53!F42+กพ53!F42+มีค53!F42+เมย53!F42+พค53!F42</f>
        <v>0</v>
      </c>
      <c r="E42" s="452"/>
      <c r="F42" s="451">
        <v>0</v>
      </c>
      <c r="G42" s="452"/>
      <c r="H42" s="235"/>
    </row>
    <row r="43" spans="1:8" ht="24.95" customHeight="1">
      <c r="A43" s="178" t="s">
        <v>178</v>
      </c>
      <c r="B43" s="181"/>
      <c r="C43" s="182"/>
      <c r="D43" s="130"/>
      <c r="E43" s="149"/>
      <c r="F43" s="130"/>
      <c r="G43" s="149"/>
      <c r="H43" s="236"/>
    </row>
    <row r="44" spans="1:8" ht="24.95" customHeight="1">
      <c r="A44" s="143" t="s">
        <v>179</v>
      </c>
      <c r="B44" s="152">
        <v>5000</v>
      </c>
      <c r="C44" s="145" t="s">
        <v>47</v>
      </c>
      <c r="D44" s="451">
        <f>ตค52!F44+พย52!F44+ธค52!F44+มค53!F44+กพ53!F44+มีค53!F44+เมย53!F44+พค53!F44</f>
        <v>1</v>
      </c>
      <c r="E44" s="452"/>
      <c r="F44" s="451">
        <v>0</v>
      </c>
      <c r="G44" s="452"/>
      <c r="H44" s="235"/>
    </row>
    <row r="45" spans="1:8" ht="24.95" customHeight="1">
      <c r="A45" s="143" t="s">
        <v>180</v>
      </c>
      <c r="B45" s="161"/>
      <c r="C45" s="148"/>
      <c r="D45" s="130"/>
      <c r="E45" s="149"/>
      <c r="F45" s="130"/>
      <c r="G45" s="149"/>
      <c r="H45" s="236"/>
    </row>
    <row r="46" spans="1:8" ht="24.95" customHeight="1">
      <c r="A46" s="143" t="s">
        <v>181</v>
      </c>
      <c r="B46" s="174">
        <v>11200</v>
      </c>
      <c r="C46" s="183" t="s">
        <v>165</v>
      </c>
      <c r="D46" s="451">
        <f>ตค52!F46+พย52!F46+ธค52!F46+มค53!F46+กพ53!F46+มีค53!F46+เมย53!F46+พค53!F46</f>
        <v>91</v>
      </c>
      <c r="E46" s="452"/>
      <c r="F46" s="451">
        <v>0</v>
      </c>
      <c r="G46" s="452"/>
      <c r="H46" s="239"/>
    </row>
    <row r="47" spans="1:8" ht="24.95" customHeight="1">
      <c r="A47" s="143" t="s">
        <v>182</v>
      </c>
      <c r="B47" s="174"/>
      <c r="C47" s="183"/>
      <c r="D47" s="175"/>
      <c r="E47" s="176"/>
      <c r="F47" s="175"/>
      <c r="G47" s="176"/>
      <c r="H47" s="239"/>
    </row>
    <row r="48" spans="1:8" ht="24.95" customHeight="1">
      <c r="A48" s="143" t="s">
        <v>183</v>
      </c>
      <c r="B48" s="163">
        <v>17600</v>
      </c>
      <c r="C48" s="145" t="s">
        <v>166</v>
      </c>
      <c r="D48" s="451">
        <f>ตค52!F48+พย52!F48+ธค52!F48+มค53!F48+กพ53!F48+มีค53!F48+เมย53!F48+พค53!F48</f>
        <v>347</v>
      </c>
      <c r="E48" s="452"/>
      <c r="F48" s="451">
        <v>162</v>
      </c>
      <c r="G48" s="452"/>
      <c r="H48" s="239"/>
    </row>
    <row r="49" spans="1:8" ht="24.95" customHeight="1">
      <c r="A49" s="143" t="s">
        <v>184</v>
      </c>
      <c r="B49" s="152">
        <v>29600</v>
      </c>
      <c r="C49" s="145" t="s">
        <v>167</v>
      </c>
      <c r="D49" s="158">
        <f>ตค52!D49+พย52!F49+ธค52!F49+มค53!F49+กพ53!F49+มีค53!F49+เมย53!F49+พค53!F49</f>
        <v>0</v>
      </c>
      <c r="E49" s="159">
        <f>ตค52!E49+พย52!G49+ธค52!G49+มค53!G49+กพ53!G49+มีค53!G49+เมย53!G49+พค53!G49</f>
        <v>0</v>
      </c>
      <c r="F49" s="158">
        <v>0</v>
      </c>
      <c r="G49" s="159">
        <v>0</v>
      </c>
      <c r="H49" s="239"/>
    </row>
    <row r="50" spans="1:8" ht="24.95" customHeight="1">
      <c r="A50" s="143" t="s">
        <v>185</v>
      </c>
      <c r="B50" s="152">
        <v>6400</v>
      </c>
      <c r="C50" s="165" t="s">
        <v>169</v>
      </c>
      <c r="D50" s="158">
        <f>ตค52!D50+พย52!F50+ธค52!F50+มค53!F50+กพ53!F50+มีค53!F50+เมย53!F50+พค53!F50</f>
        <v>2</v>
      </c>
      <c r="E50" s="159">
        <f>ตค52!E50+พย52!G50+ธค52!G50+มค53!G50+กพ53!G50+มีค53!G50+เมย53!G50+พค53!G50</f>
        <v>41</v>
      </c>
      <c r="F50" s="158">
        <v>0</v>
      </c>
      <c r="G50" s="159">
        <v>0</v>
      </c>
      <c r="H50" s="239"/>
    </row>
    <row r="51" spans="1:8" ht="24.95" customHeight="1">
      <c r="A51" s="143" t="s">
        <v>186</v>
      </c>
      <c r="B51" s="174">
        <v>0</v>
      </c>
      <c r="C51" s="183" t="s">
        <v>42</v>
      </c>
      <c r="D51" s="451">
        <f>ตค52!F51+พย52!F51+ธค52!F51+มค53!F51+กพ53!F51+มีค53!F51+เมย53!F51+พค53!F51</f>
        <v>85</v>
      </c>
      <c r="E51" s="452"/>
      <c r="F51" s="459">
        <v>8</v>
      </c>
      <c r="G51" s="460"/>
      <c r="H51" s="239"/>
    </row>
    <row r="52" spans="1:8" ht="24.95" customHeight="1">
      <c r="A52" s="143" t="s">
        <v>187</v>
      </c>
      <c r="B52" s="152">
        <v>140400</v>
      </c>
      <c r="C52" s="145" t="s">
        <v>17</v>
      </c>
      <c r="D52" s="451">
        <f>ตค52!F52+พย52!F52+ธค52!F52+มค53!F52+กพ53!F52+มีค53!F52+พค53!F52</f>
        <v>1</v>
      </c>
      <c r="E52" s="452"/>
      <c r="F52" s="459">
        <v>0</v>
      </c>
      <c r="G52" s="460"/>
      <c r="H52" s="235"/>
    </row>
    <row r="53" spans="1:8" ht="24.95" customHeight="1">
      <c r="A53" s="143" t="s">
        <v>188</v>
      </c>
      <c r="B53" s="161"/>
      <c r="C53" s="162"/>
      <c r="D53" s="453"/>
      <c r="E53" s="454"/>
      <c r="F53" s="453"/>
      <c r="G53" s="454"/>
      <c r="H53" s="236"/>
    </row>
    <row r="54" spans="1:8" ht="24.95" customHeight="1">
      <c r="A54" s="141" t="s">
        <v>142</v>
      </c>
      <c r="B54" s="142"/>
      <c r="C54" s="145"/>
      <c r="D54" s="451"/>
      <c r="E54" s="452"/>
      <c r="F54" s="451"/>
      <c r="G54" s="452"/>
      <c r="H54" s="235"/>
    </row>
    <row r="55" spans="1:8" ht="24.95" customHeight="1">
      <c r="A55" s="184" t="s">
        <v>52</v>
      </c>
      <c r="B55" s="185"/>
      <c r="C55" s="186"/>
      <c r="D55" s="453"/>
      <c r="E55" s="454"/>
      <c r="F55" s="453"/>
      <c r="G55" s="454"/>
      <c r="H55" s="236"/>
    </row>
    <row r="56" spans="1:8" ht="24.95" customHeight="1">
      <c r="A56" s="143" t="s">
        <v>190</v>
      </c>
      <c r="B56" s="136"/>
      <c r="C56" s="148"/>
      <c r="D56" s="453"/>
      <c r="E56" s="454"/>
      <c r="F56" s="453"/>
      <c r="G56" s="454"/>
      <c r="H56" s="236"/>
    </row>
    <row r="57" spans="1:8" ht="24.95" customHeight="1">
      <c r="A57" s="143" t="s">
        <v>191</v>
      </c>
      <c r="B57" s="174"/>
      <c r="C57" s="183" t="s">
        <v>42</v>
      </c>
      <c r="D57" s="451">
        <f>ตค52!F57+พย52!F57+ธค52!F57+มค53!F57+กพ53!F57+มีค53!F57+เมย53!F57+พค53!F57</f>
        <v>123</v>
      </c>
      <c r="E57" s="452"/>
      <c r="F57" s="459">
        <v>0</v>
      </c>
      <c r="G57" s="460"/>
      <c r="H57" s="239"/>
    </row>
    <row r="58" spans="1:8" ht="24.95" customHeight="1">
      <c r="A58" s="187" t="s">
        <v>192</v>
      </c>
      <c r="B58" s="188"/>
      <c r="C58" s="214"/>
      <c r="D58" s="453"/>
      <c r="E58" s="454"/>
      <c r="F58" s="453"/>
      <c r="G58" s="454"/>
      <c r="H58" s="236"/>
    </row>
    <row r="59" spans="1:8" s="9" customFormat="1" ht="24.95" customHeight="1">
      <c r="A59" s="135" t="s">
        <v>22</v>
      </c>
      <c r="B59" s="136">
        <v>1008150</v>
      </c>
      <c r="C59" s="137"/>
      <c r="D59" s="138"/>
      <c r="E59" s="139"/>
      <c r="F59" s="138"/>
      <c r="G59" s="139"/>
      <c r="H59" s="240"/>
    </row>
    <row r="60" spans="1:8" ht="24.95" customHeight="1">
      <c r="A60" s="141" t="s">
        <v>143</v>
      </c>
      <c r="B60" s="142">
        <v>750350</v>
      </c>
      <c r="C60" s="143"/>
      <c r="D60" s="451"/>
      <c r="E60" s="452"/>
      <c r="F60" s="451"/>
      <c r="G60" s="452"/>
      <c r="H60" s="235"/>
    </row>
    <row r="61" spans="1:8" ht="24.95" customHeight="1">
      <c r="A61" s="141" t="s">
        <v>144</v>
      </c>
      <c r="B61" s="142">
        <v>134100</v>
      </c>
      <c r="C61" s="145"/>
      <c r="D61" s="451"/>
      <c r="E61" s="452"/>
      <c r="F61" s="451"/>
      <c r="G61" s="452"/>
      <c r="H61" s="235"/>
    </row>
    <row r="62" spans="1:8" ht="24.95" customHeight="1">
      <c r="A62" s="143" t="s">
        <v>145</v>
      </c>
      <c r="B62" s="152"/>
      <c r="C62" s="145"/>
      <c r="D62" s="451"/>
      <c r="E62" s="452"/>
      <c r="F62" s="451"/>
      <c r="G62" s="452"/>
      <c r="H62" s="235"/>
    </row>
    <row r="63" spans="1:8" ht="24.95" customHeight="1">
      <c r="A63" s="184" t="s">
        <v>52</v>
      </c>
      <c r="B63" s="185"/>
      <c r="C63" s="186"/>
      <c r="D63" s="453"/>
      <c r="E63" s="454"/>
      <c r="F63" s="453"/>
      <c r="G63" s="454"/>
      <c r="H63" s="236"/>
    </row>
    <row r="64" spans="1:8" ht="24.95" customHeight="1">
      <c r="A64" s="143" t="s">
        <v>193</v>
      </c>
      <c r="B64" s="152">
        <v>7700</v>
      </c>
      <c r="C64" s="145" t="s">
        <v>168</v>
      </c>
      <c r="D64" s="451">
        <f>ตค52!F64+พย52!F64+ธค52!F64+มค53!F64+กพ53!F64+มีค53!F64+เมย53!F64+พค53!F64</f>
        <v>16</v>
      </c>
      <c r="E64" s="452"/>
      <c r="F64" s="451">
        <v>0</v>
      </c>
      <c r="G64" s="452"/>
      <c r="H64" s="235"/>
    </row>
    <row r="65" spans="1:9" ht="24.95" customHeight="1">
      <c r="A65" s="143" t="s">
        <v>194</v>
      </c>
      <c r="B65" s="152">
        <v>95280</v>
      </c>
      <c r="C65" s="145" t="s">
        <v>17</v>
      </c>
      <c r="D65" s="451">
        <f>ตค52!F65+พย52!F65+ธค52!F65+มค53!F65+กพ53!F65+มีค53!F65+เมย53!F65+พค53!F65</f>
        <v>1</v>
      </c>
      <c r="E65" s="452"/>
      <c r="F65" s="451">
        <v>0</v>
      </c>
      <c r="G65" s="452"/>
      <c r="H65" s="235"/>
    </row>
    <row r="66" spans="1:9" ht="24.95" customHeight="1">
      <c r="A66" s="143" t="s">
        <v>220</v>
      </c>
      <c r="B66" s="188"/>
      <c r="C66" s="189"/>
      <c r="D66" s="453"/>
      <c r="E66" s="454"/>
      <c r="F66" s="453"/>
      <c r="G66" s="454"/>
      <c r="H66" s="236"/>
    </row>
    <row r="67" spans="1:9" ht="24.95" customHeight="1">
      <c r="A67" s="143" t="s">
        <v>195</v>
      </c>
      <c r="B67" s="190">
        <v>47000</v>
      </c>
      <c r="C67" s="191" t="s">
        <v>169</v>
      </c>
      <c r="D67" s="158">
        <f>ตค52!D67+พย52!F67+ธค52!F67+มค53!F67+กพ53!F67+มีค53!F67+เมย53!F67+พค53!F67</f>
        <v>1</v>
      </c>
      <c r="E67" s="159">
        <f>ตค52!E67+พย52!G67+ธค52!G67+มค53!G67+กพ53!G67+มีค53!G67+เมย53!G67+พค53!G67</f>
        <v>23</v>
      </c>
      <c r="F67" s="158">
        <v>0</v>
      </c>
      <c r="G67" s="159">
        <v>0</v>
      </c>
      <c r="H67" s="235"/>
    </row>
    <row r="68" spans="1:9" ht="24.95" customHeight="1">
      <c r="A68" s="192" t="s">
        <v>146</v>
      </c>
      <c r="B68" s="193"/>
      <c r="C68" s="165"/>
      <c r="D68" s="451"/>
      <c r="E68" s="452"/>
      <c r="F68" s="451"/>
      <c r="G68" s="452"/>
      <c r="H68" s="235"/>
    </row>
    <row r="69" spans="1:9" ht="24.95" customHeight="1">
      <c r="A69" s="194" t="s">
        <v>52</v>
      </c>
      <c r="B69" s="195"/>
      <c r="C69" s="196"/>
      <c r="D69" s="130"/>
      <c r="E69" s="149"/>
      <c r="F69" s="453"/>
      <c r="G69" s="454"/>
      <c r="H69" s="236"/>
    </row>
    <row r="70" spans="1:9" ht="24.95" customHeight="1">
      <c r="A70" s="169" t="s">
        <v>196</v>
      </c>
      <c r="B70" s="161"/>
      <c r="C70" s="213"/>
      <c r="D70" s="453"/>
      <c r="E70" s="454"/>
      <c r="F70" s="453"/>
      <c r="G70" s="454"/>
      <c r="H70" s="241"/>
    </row>
    <row r="71" spans="1:9" ht="24.95" customHeight="1">
      <c r="A71" s="169" t="s">
        <v>197</v>
      </c>
      <c r="B71" s="161"/>
      <c r="C71" s="213"/>
      <c r="D71" s="453"/>
      <c r="E71" s="454"/>
      <c r="F71" s="453"/>
      <c r="G71" s="454"/>
      <c r="H71" s="241"/>
    </row>
    <row r="72" spans="1:9" ht="24.95" customHeight="1">
      <c r="A72" s="229" t="s">
        <v>198</v>
      </c>
      <c r="B72" s="230"/>
      <c r="C72" s="231" t="s">
        <v>125</v>
      </c>
      <c r="D72" s="451">
        <f>ตค52!F72+พย52!F72+ธค52!F72+มค53!F72+กพ53!F72+มีค53!F72+เมย53!F72+พค53!F72</f>
        <v>27</v>
      </c>
      <c r="E72" s="452"/>
      <c r="F72" s="461">
        <v>7</v>
      </c>
      <c r="G72" s="462"/>
      <c r="H72" s="242"/>
    </row>
    <row r="73" spans="1:9" ht="24.95" customHeight="1">
      <c r="A73" s="225" t="s">
        <v>199</v>
      </c>
      <c r="B73" s="226"/>
      <c r="C73" s="227"/>
      <c r="D73" s="456"/>
      <c r="E73" s="457"/>
      <c r="F73" s="456"/>
      <c r="G73" s="457"/>
      <c r="H73" s="243"/>
    </row>
    <row r="74" spans="1:9" ht="24.95" customHeight="1">
      <c r="A74" s="169" t="s">
        <v>202</v>
      </c>
      <c r="B74" s="188"/>
      <c r="C74" s="196"/>
      <c r="D74" s="453"/>
      <c r="E74" s="454"/>
      <c r="F74" s="453"/>
      <c r="G74" s="454"/>
      <c r="H74" s="236"/>
    </row>
    <row r="75" spans="1:9" ht="24.95" customHeight="1">
      <c r="A75" s="169" t="s">
        <v>200</v>
      </c>
      <c r="B75" s="161"/>
      <c r="C75" s="213"/>
      <c r="D75" s="453"/>
      <c r="E75" s="454"/>
      <c r="F75" s="453"/>
      <c r="G75" s="454"/>
      <c r="H75" s="236"/>
    </row>
    <row r="76" spans="1:9" ht="24.95" customHeight="1">
      <c r="A76" s="169" t="s">
        <v>203</v>
      </c>
      <c r="B76" s="161"/>
      <c r="C76" s="213"/>
      <c r="D76" s="130"/>
      <c r="E76" s="149"/>
      <c r="F76" s="130"/>
      <c r="G76" s="149"/>
      <c r="H76" s="236"/>
    </row>
    <row r="77" spans="1:9" ht="24.95" customHeight="1">
      <c r="A77" s="169" t="s">
        <v>201</v>
      </c>
      <c r="B77" s="161"/>
      <c r="C77" s="213"/>
      <c r="D77" s="130"/>
      <c r="E77" s="149"/>
      <c r="F77" s="130"/>
      <c r="G77" s="149"/>
      <c r="H77" s="236"/>
    </row>
    <row r="78" spans="1:9" ht="24.95" customHeight="1">
      <c r="A78" s="169" t="s">
        <v>204</v>
      </c>
      <c r="B78" s="161"/>
      <c r="C78" s="213"/>
      <c r="D78" s="130"/>
      <c r="E78" s="149"/>
      <c r="F78" s="130"/>
      <c r="G78" s="149"/>
      <c r="H78" s="236"/>
    </row>
    <row r="79" spans="1:9" ht="24.95" customHeight="1">
      <c r="A79" s="169" t="s">
        <v>205</v>
      </c>
      <c r="B79" s="161"/>
      <c r="C79" s="213"/>
      <c r="D79" s="453"/>
      <c r="E79" s="454"/>
      <c r="F79" s="453"/>
      <c r="G79" s="454"/>
      <c r="H79" s="236"/>
    </row>
    <row r="80" spans="1:9" ht="24.95" customHeight="1">
      <c r="A80" s="141" t="s">
        <v>147</v>
      </c>
      <c r="B80" s="247">
        <v>616250</v>
      </c>
      <c r="C80" s="165"/>
      <c r="D80" s="451"/>
      <c r="E80" s="452"/>
      <c r="F80" s="451"/>
      <c r="G80" s="452"/>
      <c r="H80" s="244"/>
      <c r="I80" s="28"/>
    </row>
    <row r="81" spans="1:9" ht="24.95" customHeight="1">
      <c r="A81" s="169" t="s">
        <v>148</v>
      </c>
      <c r="B81" s="163"/>
      <c r="C81" s="165"/>
      <c r="D81" s="451"/>
      <c r="E81" s="452"/>
      <c r="F81" s="451"/>
      <c r="G81" s="452"/>
      <c r="H81" s="244"/>
      <c r="I81" s="28"/>
    </row>
    <row r="82" spans="1:9" ht="24.95" customHeight="1">
      <c r="A82" s="199" t="s">
        <v>52</v>
      </c>
      <c r="B82" s="161">
        <v>582500</v>
      </c>
      <c r="C82" s="137"/>
      <c r="D82" s="130"/>
      <c r="E82" s="149"/>
      <c r="F82" s="130"/>
      <c r="G82" s="149"/>
      <c r="H82" s="236"/>
    </row>
    <row r="83" spans="1:9" s="11" customFormat="1" ht="24.95" customHeight="1">
      <c r="A83" s="156" t="s">
        <v>206</v>
      </c>
      <c r="B83" s="152">
        <v>5200</v>
      </c>
      <c r="C83" s="145" t="s">
        <v>170</v>
      </c>
      <c r="D83" s="451">
        <f>ตค52!F83+พย52!F83+ธค52!F83+มค53!F83+กพ53!F83+มีค53!F83+เมย53!F83+พค53!F83</f>
        <v>3307</v>
      </c>
      <c r="E83" s="452"/>
      <c r="F83" s="451">
        <v>410</v>
      </c>
      <c r="G83" s="452"/>
      <c r="H83" s="245"/>
    </row>
    <row r="84" spans="1:9" s="11" customFormat="1" ht="24.95" customHeight="1">
      <c r="A84" s="143" t="s">
        <v>207</v>
      </c>
      <c r="B84" s="136"/>
      <c r="C84" s="200"/>
      <c r="D84" s="453"/>
      <c r="E84" s="454"/>
      <c r="F84" s="453"/>
      <c r="G84" s="454"/>
      <c r="H84" s="241"/>
    </row>
    <row r="85" spans="1:9" s="11" customFormat="1" ht="24.95" customHeight="1">
      <c r="A85" s="143" t="s">
        <v>208</v>
      </c>
      <c r="B85" s="152">
        <v>8250</v>
      </c>
      <c r="C85" s="145" t="s">
        <v>42</v>
      </c>
      <c r="D85" s="451">
        <f>ตค52!F85+พย52!F85+ธค52!F85+มค53!F85+กพ53!F85+มีค53!F85+เมย53!F85+พค53!F85</f>
        <v>95</v>
      </c>
      <c r="E85" s="452"/>
      <c r="F85" s="451">
        <v>8</v>
      </c>
      <c r="G85" s="452"/>
      <c r="H85" s="245"/>
    </row>
    <row r="86" spans="1:9" ht="24.95" customHeight="1">
      <c r="A86" s="143" t="s">
        <v>209</v>
      </c>
      <c r="B86" s="152">
        <v>25500</v>
      </c>
      <c r="C86" s="145" t="s">
        <v>91</v>
      </c>
      <c r="D86" s="451">
        <f>ตค52!F86+พย52!F86+ธค52!F86+มค53!F86+กพ53!F86+มีค53!F86+เมย53!F86+พค53!F86</f>
        <v>304</v>
      </c>
      <c r="E86" s="452"/>
      <c r="F86" s="451">
        <v>0</v>
      </c>
      <c r="G86" s="452"/>
      <c r="H86" s="235"/>
    </row>
    <row r="87" spans="1:9" ht="24.95" customHeight="1">
      <c r="A87" s="143" t="s">
        <v>210</v>
      </c>
      <c r="B87" s="136"/>
      <c r="C87" s="148"/>
      <c r="D87" s="453"/>
      <c r="E87" s="454"/>
      <c r="F87" s="453"/>
      <c r="G87" s="454"/>
      <c r="H87" s="236"/>
    </row>
    <row r="88" spans="1:9" ht="24.95" customHeight="1">
      <c r="A88" s="143" t="s">
        <v>211</v>
      </c>
      <c r="B88" s="136"/>
      <c r="C88" s="148"/>
      <c r="D88" s="453"/>
      <c r="E88" s="454"/>
      <c r="F88" s="453"/>
      <c r="G88" s="454"/>
      <c r="H88" s="236"/>
    </row>
    <row r="89" spans="1:9" ht="24.95" customHeight="1">
      <c r="A89" s="141" t="s">
        <v>149</v>
      </c>
      <c r="B89" s="142">
        <v>257800</v>
      </c>
      <c r="C89" s="143"/>
      <c r="D89" s="451"/>
      <c r="E89" s="452"/>
      <c r="F89" s="451"/>
      <c r="G89" s="452"/>
      <c r="H89" s="235"/>
    </row>
    <row r="90" spans="1:9" ht="24.95" customHeight="1">
      <c r="A90" s="141" t="s">
        <v>150</v>
      </c>
      <c r="B90" s="142">
        <v>226800</v>
      </c>
      <c r="C90" s="145"/>
      <c r="D90" s="451"/>
      <c r="E90" s="452"/>
      <c r="F90" s="451"/>
      <c r="G90" s="452"/>
      <c r="H90" s="235"/>
    </row>
    <row r="91" spans="1:9" ht="24.95" customHeight="1">
      <c r="A91" s="199" t="s">
        <v>52</v>
      </c>
      <c r="B91" s="202">
        <v>217200</v>
      </c>
      <c r="C91" s="148"/>
      <c r="D91" s="130"/>
      <c r="E91" s="149"/>
      <c r="F91" s="130"/>
      <c r="G91" s="149"/>
      <c r="H91" s="236"/>
    </row>
    <row r="92" spans="1:9" ht="20.100000000000001" customHeight="1">
      <c r="A92" s="156" t="s">
        <v>212</v>
      </c>
      <c r="B92" s="156">
        <v>9600</v>
      </c>
      <c r="C92" s="233" t="s">
        <v>213</v>
      </c>
      <c r="D92" s="451">
        <f>ตค52!F92+พย52!F92+ธค52!F92+มค53!F92+กพ53!F92+มีค53!F92+เมย53!F92+พค53!F92</f>
        <v>31483</v>
      </c>
      <c r="E92" s="452"/>
      <c r="F92" s="451">
        <v>232</v>
      </c>
      <c r="G92" s="452"/>
      <c r="H92" s="235"/>
    </row>
    <row r="93" spans="1:9" s="11" customFormat="1" ht="20.100000000000001" customHeight="1">
      <c r="A93" s="156" t="s">
        <v>151</v>
      </c>
      <c r="B93" s="142"/>
      <c r="C93" s="233" t="s">
        <v>172</v>
      </c>
      <c r="D93" s="451">
        <f>ตค52!F93+พย52!F93+ธค52!F93+มค53!F93+กพ53!F93+มีค53!F93+เมย53!F93+พค53!F93</f>
        <v>23796</v>
      </c>
      <c r="E93" s="452"/>
      <c r="F93" s="451">
        <v>27</v>
      </c>
      <c r="G93" s="452"/>
      <c r="H93" s="245"/>
    </row>
    <row r="94" spans="1:9" s="11" customFormat="1" ht="20.100000000000001" customHeight="1">
      <c r="A94" s="143" t="s">
        <v>152</v>
      </c>
      <c r="B94" s="142"/>
      <c r="C94" s="203"/>
      <c r="D94" s="451">
        <f>ตค52!F94+พย52!F94+ธค52!F94+มค53!F94+กพ53!F94+มีค53!F94+เมย53!F94+พค53!F94</f>
        <v>7988</v>
      </c>
      <c r="E94" s="452"/>
      <c r="F94" s="459">
        <v>107</v>
      </c>
      <c r="G94" s="460"/>
      <c r="H94" s="245"/>
    </row>
    <row r="95" spans="1:9" s="11" customFormat="1" ht="20.100000000000001" customHeight="1">
      <c r="A95" s="143" t="s">
        <v>153</v>
      </c>
      <c r="B95" s="142"/>
      <c r="C95" s="145"/>
      <c r="D95" s="451">
        <f>ตค52!F95+พย52!F95+ธค52!F95+มค53!F95+กพ53!F95+มีค53!F95+เมย53!F95+พค53!F95</f>
        <v>1932</v>
      </c>
      <c r="E95" s="452"/>
      <c r="F95" s="451">
        <v>14</v>
      </c>
      <c r="G95" s="452"/>
      <c r="H95" s="245"/>
    </row>
    <row r="96" spans="1:9" ht="20.100000000000001" customHeight="1">
      <c r="A96" s="143" t="s">
        <v>154</v>
      </c>
      <c r="B96" s="142"/>
      <c r="C96" s="145"/>
      <c r="D96" s="451">
        <f>ตค52!F96+พย52!F96+ธค52!F96+มค53!F96+กพ53!F96+มีค53!F96+เมย53!F96+พค53!F96</f>
        <v>21864</v>
      </c>
      <c r="E96" s="452"/>
      <c r="F96" s="451">
        <v>13</v>
      </c>
      <c r="G96" s="452"/>
      <c r="H96" s="235"/>
    </row>
    <row r="97" spans="1:8" ht="20.100000000000001" customHeight="1">
      <c r="A97" s="143" t="s">
        <v>155</v>
      </c>
      <c r="B97" s="142"/>
      <c r="C97" s="145"/>
      <c r="D97" s="451">
        <f>ตค52!F97+พย52!F97+ธค52!F97+มค53!F97+กพ53!F97+มีค53!F97+เมย53!F97+พค53!F97</f>
        <v>3084</v>
      </c>
      <c r="E97" s="452"/>
      <c r="F97" s="451">
        <v>65</v>
      </c>
      <c r="G97" s="452"/>
      <c r="H97" s="235"/>
    </row>
    <row r="98" spans="1:8" ht="20.100000000000001" customHeight="1">
      <c r="A98" s="143" t="s">
        <v>156</v>
      </c>
      <c r="B98" s="142"/>
      <c r="C98" s="145"/>
      <c r="D98" s="451">
        <f>ตค52!F98+พย52!F98+ธค52!F98+มค53!F98+กพ53!F98+มีค53!F98+เมย53!F98+พค53!F98</f>
        <v>1</v>
      </c>
      <c r="E98" s="452"/>
      <c r="F98" s="451">
        <v>0</v>
      </c>
      <c r="G98" s="452"/>
      <c r="H98" s="235"/>
    </row>
    <row r="99" spans="1:8" ht="20.100000000000001" customHeight="1">
      <c r="A99" s="143" t="s">
        <v>157</v>
      </c>
      <c r="B99" s="142"/>
      <c r="C99" s="145"/>
      <c r="D99" s="451">
        <f>ตค52!F99+พย52!F99+ธค52!F99+มค53!F99+กพ53!F99+มีค53!F99+เมย53!F99+พค53!F99</f>
        <v>4602</v>
      </c>
      <c r="E99" s="452"/>
      <c r="F99" s="451">
        <v>140</v>
      </c>
      <c r="G99" s="452"/>
      <c r="H99" s="235"/>
    </row>
    <row r="100" spans="1:8" ht="20.100000000000001" customHeight="1">
      <c r="A100" s="143" t="s">
        <v>158</v>
      </c>
      <c r="B100" s="142"/>
      <c r="C100" s="145"/>
      <c r="D100" s="451">
        <f>ตค52!F100+พย52!F100+ธค52!F100+มค53!F100+กพ53!F100+มีค53!F100+เมย53!F100+พค53!F100</f>
        <v>26250550</v>
      </c>
      <c r="E100" s="452"/>
      <c r="F100" s="451">
        <v>2431650</v>
      </c>
      <c r="G100" s="452"/>
      <c r="H100" s="235"/>
    </row>
    <row r="101" spans="1:8" ht="24.95" customHeight="1">
      <c r="A101" s="143" t="s">
        <v>214</v>
      </c>
      <c r="B101" s="136"/>
      <c r="C101" s="148"/>
      <c r="D101" s="130"/>
      <c r="E101" s="149"/>
      <c r="F101" s="130"/>
      <c r="G101" s="149"/>
      <c r="H101" s="236"/>
    </row>
    <row r="102" spans="1:8" ht="24.95" customHeight="1">
      <c r="A102" s="143" t="s">
        <v>215</v>
      </c>
      <c r="B102" s="136"/>
      <c r="C102" s="148"/>
      <c r="D102" s="130"/>
      <c r="E102" s="149"/>
      <c r="F102" s="130"/>
      <c r="G102" s="149"/>
      <c r="H102" s="236"/>
    </row>
    <row r="103" spans="1:8" ht="24.95" customHeight="1">
      <c r="A103" s="143" t="s">
        <v>216</v>
      </c>
      <c r="B103" s="136"/>
      <c r="C103" s="148"/>
      <c r="D103" s="130"/>
      <c r="E103" s="149"/>
      <c r="F103" s="130"/>
      <c r="G103" s="149"/>
      <c r="H103" s="236"/>
    </row>
    <row r="104" spans="1:8" ht="24.95" customHeight="1">
      <c r="A104" s="143" t="s">
        <v>217</v>
      </c>
      <c r="B104" s="136"/>
      <c r="C104" s="148"/>
      <c r="D104" s="130"/>
      <c r="E104" s="149"/>
      <c r="F104" s="130"/>
      <c r="G104" s="149"/>
      <c r="H104" s="236"/>
    </row>
    <row r="105" spans="1:8" ht="24.95" customHeight="1">
      <c r="A105" s="141" t="s">
        <v>123</v>
      </c>
      <c r="B105" s="142"/>
      <c r="C105" s="145"/>
      <c r="D105" s="451"/>
      <c r="E105" s="452"/>
      <c r="F105" s="451"/>
      <c r="G105" s="452"/>
      <c r="H105" s="235"/>
    </row>
    <row r="106" spans="1:8" ht="23.25" customHeight="1">
      <c r="A106" s="137" t="s">
        <v>52</v>
      </c>
      <c r="B106" s="202"/>
      <c r="C106" s="148"/>
      <c r="D106" s="453"/>
      <c r="E106" s="454"/>
      <c r="F106" s="453"/>
      <c r="G106" s="454"/>
      <c r="H106" s="236"/>
    </row>
    <row r="107" spans="1:8" ht="24.95" customHeight="1">
      <c r="A107" s="143" t="s">
        <v>104</v>
      </c>
      <c r="B107" s="163">
        <v>31000</v>
      </c>
      <c r="C107" s="145" t="s">
        <v>70</v>
      </c>
      <c r="D107" s="451">
        <f>ตค52!F107+พย52!F107+ธค52!F107+มค53!F107+กพ53!F107+มีค53!F107+เมย53!F107+พค53!F107</f>
        <v>4710</v>
      </c>
      <c r="E107" s="452"/>
      <c r="F107" s="455">
        <v>574</v>
      </c>
      <c r="G107" s="455"/>
      <c r="H107" s="235"/>
    </row>
    <row r="108" spans="1:8" ht="21.75" customHeight="1">
      <c r="A108" s="144"/>
      <c r="B108" s="156"/>
      <c r="C108" s="211" t="s">
        <v>218</v>
      </c>
      <c r="D108" s="451">
        <f>ตค52!F108+พย52!F108+ธค52!F108+มค53!F108+กพ53!F108+มีค53!F108+เมย53!F108+พค53!F108</f>
        <v>546</v>
      </c>
      <c r="E108" s="452"/>
      <c r="F108" s="455">
        <v>32</v>
      </c>
      <c r="G108" s="455"/>
      <c r="H108" s="235"/>
    </row>
    <row r="109" spans="1:8" ht="24.95" customHeight="1">
      <c r="A109" s="204" t="s">
        <v>112</v>
      </c>
      <c r="B109" s="205"/>
      <c r="C109" s="206" t="s">
        <v>228</v>
      </c>
      <c r="D109" s="207">
        <f>ตค52!D109+พย52!F109+ธค52!F109+มค53!F109+กพ53!F109+มีค53!F109+เมย53!F109+พค53!F109</f>
        <v>6</v>
      </c>
      <c r="E109" s="234">
        <f>ตค52!E109+พย52!G109+ธค52!G109+มค53!G109+กพ53!G109+มีค53!G109+เมย53!G109+พค53!G109</f>
        <v>1</v>
      </c>
      <c r="F109" s="209">
        <v>0</v>
      </c>
      <c r="G109" s="208">
        <v>0</v>
      </c>
      <c r="H109" s="246"/>
    </row>
    <row r="110" spans="1:8" ht="23.1" customHeight="1">
      <c r="A110" s="30"/>
      <c r="B110" s="50"/>
      <c r="C110" s="31"/>
      <c r="D110" s="14"/>
      <c r="E110" s="14"/>
      <c r="F110" s="14"/>
      <c r="G110" s="14"/>
      <c r="H110" s="8"/>
    </row>
    <row r="111" spans="1:8">
      <c r="A111" s="30"/>
      <c r="B111" s="42"/>
      <c r="C111" s="35"/>
      <c r="D111" s="43"/>
      <c r="E111" s="44"/>
      <c r="F111" s="43"/>
      <c r="G111" s="44"/>
      <c r="H111" s="8"/>
    </row>
    <row r="112" spans="1:8" ht="21" customHeight="1">
      <c r="A112" s="37"/>
      <c r="B112" s="45"/>
      <c r="C112" s="46"/>
      <c r="D112" s="43"/>
      <c r="E112" s="44"/>
      <c r="F112" s="43"/>
      <c r="G112" s="44"/>
      <c r="H112" s="8"/>
    </row>
    <row r="113" spans="1:8" ht="23.1" customHeight="1">
      <c r="A113" s="8"/>
      <c r="B113" s="34"/>
      <c r="C113" s="8"/>
      <c r="D113" s="43"/>
      <c r="E113" s="44"/>
      <c r="F113" s="8"/>
      <c r="G113" s="8"/>
      <c r="H113" s="8"/>
    </row>
    <row r="114" spans="1:8" ht="24.95" customHeight="1">
      <c r="A114" s="8"/>
      <c r="B114" s="34"/>
      <c r="C114" s="8"/>
      <c r="D114" s="8"/>
      <c r="E114" s="8"/>
      <c r="F114" s="8"/>
      <c r="G114" s="8"/>
      <c r="H114" s="8"/>
    </row>
    <row r="115" spans="1:8" ht="24.95" customHeight="1">
      <c r="A115" s="8"/>
      <c r="B115" s="34"/>
      <c r="C115" s="8"/>
      <c r="D115" s="8"/>
      <c r="E115" s="8"/>
      <c r="F115" s="8"/>
      <c r="G115" s="8"/>
      <c r="H115" s="8"/>
    </row>
    <row r="116" spans="1:8" ht="24.95" customHeight="1">
      <c r="A116" s="8"/>
      <c r="B116" s="34"/>
      <c r="C116" s="8"/>
      <c r="D116" s="8"/>
      <c r="E116" s="8"/>
      <c r="F116" s="8"/>
      <c r="G116" s="8"/>
      <c r="H116" s="8"/>
    </row>
    <row r="117" spans="1:8" ht="24.95" customHeight="1">
      <c r="A117" s="8"/>
      <c r="B117" s="34"/>
      <c r="C117" s="8"/>
      <c r="D117" s="8"/>
      <c r="E117" s="8"/>
      <c r="F117" s="8"/>
      <c r="G117" s="8"/>
      <c r="H117" s="8"/>
    </row>
    <row r="118" spans="1:8" ht="24.95" customHeight="1">
      <c r="A118" s="8"/>
      <c r="B118" s="34"/>
      <c r="C118" s="8"/>
      <c r="D118" s="8"/>
      <c r="E118" s="8"/>
      <c r="F118" s="8"/>
      <c r="G118" s="8"/>
      <c r="H118" s="8"/>
    </row>
    <row r="119" spans="1:8" ht="24.95" customHeight="1">
      <c r="A119" s="8"/>
      <c r="B119" s="10"/>
      <c r="C119" s="8"/>
      <c r="D119" s="8"/>
      <c r="E119" s="8"/>
      <c r="F119" s="8"/>
      <c r="G119" s="8"/>
      <c r="H119" s="8"/>
    </row>
    <row r="120" spans="1:8" ht="24.95" customHeight="1">
      <c r="A120" s="8"/>
      <c r="B120" s="6"/>
      <c r="C120" s="8"/>
      <c r="D120" s="8"/>
      <c r="E120" s="8"/>
      <c r="F120" s="8"/>
      <c r="G120" s="8"/>
      <c r="H120" s="8"/>
    </row>
    <row r="121" spans="1:8" ht="24.95" customHeight="1">
      <c r="B121" s="6"/>
    </row>
    <row r="122" spans="1:8" ht="24.95" customHeight="1">
      <c r="B122" s="6"/>
    </row>
    <row r="123" spans="1:8" ht="24.95" customHeight="1">
      <c r="B123" s="6"/>
    </row>
    <row r="124" spans="1:8">
      <c r="B124" s="6"/>
    </row>
    <row r="125" spans="1:8">
      <c r="B125" s="6"/>
    </row>
    <row r="126" spans="1:8">
      <c r="B126" s="6"/>
    </row>
    <row r="127" spans="1:8">
      <c r="B127" s="6"/>
    </row>
    <row r="128" spans="1:8">
      <c r="B128" s="6"/>
    </row>
    <row r="129" spans="2:5">
      <c r="B129" s="6"/>
    </row>
    <row r="130" spans="2:5">
      <c r="B130" s="6"/>
    </row>
    <row r="131" spans="2:5">
      <c r="B131" s="6"/>
    </row>
    <row r="132" spans="2:5">
      <c r="B132" s="6"/>
    </row>
    <row r="133" spans="2:5">
      <c r="B133" s="6"/>
    </row>
    <row r="134" spans="2:5">
      <c r="B134" s="6"/>
    </row>
    <row r="135" spans="2:5">
      <c r="B135" s="6"/>
    </row>
    <row r="136" spans="2:5">
      <c r="B136" s="6"/>
    </row>
    <row r="137" spans="2:5">
      <c r="B137" s="6"/>
    </row>
    <row r="138" spans="2:5">
      <c r="B138" s="6"/>
    </row>
    <row r="139" spans="2:5">
      <c r="B139" s="6"/>
      <c r="C139" s="8"/>
      <c r="D139" s="8"/>
    </row>
    <row r="140" spans="2:5">
      <c r="B140" s="6"/>
      <c r="C140" s="8"/>
      <c r="D140" s="8"/>
      <c r="E140" s="8"/>
    </row>
    <row r="141" spans="2:5">
      <c r="B141" s="6"/>
      <c r="C141" s="8"/>
      <c r="D141" s="8"/>
      <c r="E141" s="8"/>
    </row>
    <row r="142" spans="2:5">
      <c r="B142" s="6"/>
      <c r="C142" s="8"/>
      <c r="D142" s="8"/>
      <c r="E142" s="8"/>
    </row>
    <row r="143" spans="2:5">
      <c r="B143" s="6"/>
      <c r="C143" s="8"/>
      <c r="D143" s="8"/>
      <c r="E143" s="8"/>
    </row>
    <row r="144" spans="2:5">
      <c r="B144" s="6"/>
      <c r="C144" s="8"/>
      <c r="D144" s="8"/>
      <c r="E144" s="8"/>
    </row>
    <row r="145" spans="2:5">
      <c r="B145" s="6"/>
      <c r="C145" s="8"/>
      <c r="D145" s="8"/>
      <c r="E145" s="8"/>
    </row>
    <row r="146" spans="2:5">
      <c r="B146" s="6"/>
      <c r="C146" s="8"/>
      <c r="D146" s="8"/>
      <c r="E146" s="8"/>
    </row>
    <row r="147" spans="2:5">
      <c r="B147" s="6"/>
      <c r="C147" s="8"/>
      <c r="D147" s="8"/>
      <c r="E147" s="8"/>
    </row>
    <row r="148" spans="2:5">
      <c r="B148" s="7"/>
      <c r="C148" s="8"/>
      <c r="D148" s="8"/>
      <c r="E148" s="8"/>
    </row>
    <row r="149" spans="2:5">
      <c r="C149" s="8"/>
      <c r="D149" s="8"/>
    </row>
    <row r="150" spans="2:5">
      <c r="C150" s="8"/>
      <c r="D150" s="8"/>
    </row>
  </sheetData>
  <mergeCells count="171">
    <mergeCell ref="D83:E83"/>
    <mergeCell ref="D90:E90"/>
    <mergeCell ref="F70:G70"/>
    <mergeCell ref="F41:G41"/>
    <mergeCell ref="F42:G42"/>
    <mergeCell ref="F40:G40"/>
    <mergeCell ref="F46:G46"/>
    <mergeCell ref="F69:G69"/>
    <mergeCell ref="F66:G66"/>
    <mergeCell ref="F54:G54"/>
    <mergeCell ref="F51:G51"/>
    <mergeCell ref="F52:G52"/>
    <mergeCell ref="F80:G80"/>
    <mergeCell ref="D81:E81"/>
    <mergeCell ref="F81:G81"/>
    <mergeCell ref="F87:G87"/>
    <mergeCell ref="F88:G88"/>
    <mergeCell ref="F89:G89"/>
    <mergeCell ref="D85:E85"/>
    <mergeCell ref="D88:E88"/>
    <mergeCell ref="D84:E84"/>
    <mergeCell ref="D89:E89"/>
    <mergeCell ref="D9:E9"/>
    <mergeCell ref="D10:E10"/>
    <mergeCell ref="D32:E32"/>
    <mergeCell ref="F32:G32"/>
    <mergeCell ref="F98:G98"/>
    <mergeCell ref="D36:E36"/>
    <mergeCell ref="D70:E70"/>
    <mergeCell ref="D57:E57"/>
    <mergeCell ref="D58:E58"/>
    <mergeCell ref="F39:G39"/>
    <mergeCell ref="F74:G74"/>
    <mergeCell ref="F97:G97"/>
    <mergeCell ref="D33:E33"/>
    <mergeCell ref="F53:G53"/>
    <mergeCell ref="D37:E37"/>
    <mergeCell ref="D62:E62"/>
    <mergeCell ref="F36:G36"/>
    <mergeCell ref="D61:E61"/>
    <mergeCell ref="D41:E41"/>
    <mergeCell ref="D42:E42"/>
    <mergeCell ref="D55:E55"/>
    <mergeCell ref="D56:E56"/>
    <mergeCell ref="F68:G68"/>
    <mergeCell ref="D96:E96"/>
    <mergeCell ref="F30:G30"/>
    <mergeCell ref="F29:G29"/>
    <mergeCell ref="F33:G33"/>
    <mergeCell ref="F31:G31"/>
    <mergeCell ref="F37:G37"/>
    <mergeCell ref="F38:G38"/>
    <mergeCell ref="F79:G79"/>
    <mergeCell ref="F71:G71"/>
    <mergeCell ref="F72:G72"/>
    <mergeCell ref="F55:G55"/>
    <mergeCell ref="F56:G56"/>
    <mergeCell ref="F57:G57"/>
    <mergeCell ref="F58:G58"/>
    <mergeCell ref="F73:G73"/>
    <mergeCell ref="F65:G65"/>
    <mergeCell ref="D31:E31"/>
    <mergeCell ref="F75:G75"/>
    <mergeCell ref="F64:G64"/>
    <mergeCell ref="F48:G48"/>
    <mergeCell ref="F62:G62"/>
    <mergeCell ref="F61:G61"/>
    <mergeCell ref="F63:G63"/>
    <mergeCell ref="F44:G44"/>
    <mergeCell ref="D53:E53"/>
    <mergeCell ref="D64:E64"/>
    <mergeCell ref="D72:E72"/>
    <mergeCell ref="D75:E75"/>
    <mergeCell ref="D48:E48"/>
    <mergeCell ref="D74:E74"/>
    <mergeCell ref="D68:E68"/>
    <mergeCell ref="D54:E54"/>
    <mergeCell ref="D46:E46"/>
    <mergeCell ref="D60:E60"/>
    <mergeCell ref="F60:G60"/>
    <mergeCell ref="C1:C2"/>
    <mergeCell ref="D1:E2"/>
    <mergeCell ref="F1:G2"/>
    <mergeCell ref="D8:E8"/>
    <mergeCell ref="D5:E5"/>
    <mergeCell ref="D6:E6"/>
    <mergeCell ref="H1:H2"/>
    <mergeCell ref="D7:E7"/>
    <mergeCell ref="D18:E18"/>
    <mergeCell ref="D17:E17"/>
    <mergeCell ref="F5:G5"/>
    <mergeCell ref="F6:G6"/>
    <mergeCell ref="F8:G8"/>
    <mergeCell ref="F11:G11"/>
    <mergeCell ref="D13:E13"/>
    <mergeCell ref="F13:G13"/>
    <mergeCell ref="F17:G17"/>
    <mergeCell ref="D16:E16"/>
    <mergeCell ref="D15:E15"/>
    <mergeCell ref="D14:E14"/>
    <mergeCell ref="F14:G14"/>
    <mergeCell ref="F9:G9"/>
    <mergeCell ref="F10:G10"/>
    <mergeCell ref="D11:E11"/>
    <mergeCell ref="B1:B2"/>
    <mergeCell ref="F85:G85"/>
    <mergeCell ref="D86:E86"/>
    <mergeCell ref="F86:G86"/>
    <mergeCell ref="F15:G15"/>
    <mergeCell ref="F16:G16"/>
    <mergeCell ref="D73:E73"/>
    <mergeCell ref="D79:E79"/>
    <mergeCell ref="F23:G23"/>
    <mergeCell ref="F19:G19"/>
    <mergeCell ref="D38:E38"/>
    <mergeCell ref="D65:E65"/>
    <mergeCell ref="D66:E66"/>
    <mergeCell ref="D63:E63"/>
    <mergeCell ref="D80:E80"/>
    <mergeCell ref="D71:E71"/>
    <mergeCell ref="D39:E39"/>
    <mergeCell ref="D52:E52"/>
    <mergeCell ref="D40:E40"/>
    <mergeCell ref="D51:E51"/>
    <mergeCell ref="D28:E28"/>
    <mergeCell ref="D30:E30"/>
    <mergeCell ref="D29:E29"/>
    <mergeCell ref="D22:E22"/>
    <mergeCell ref="D108:E108"/>
    <mergeCell ref="F105:G105"/>
    <mergeCell ref="F108:G108"/>
    <mergeCell ref="F93:G93"/>
    <mergeCell ref="F94:G94"/>
    <mergeCell ref="D94:E94"/>
    <mergeCell ref="F95:G95"/>
    <mergeCell ref="F100:G100"/>
    <mergeCell ref="D95:E95"/>
    <mergeCell ref="F96:G96"/>
    <mergeCell ref="D107:E107"/>
    <mergeCell ref="F107:G107"/>
    <mergeCell ref="D98:E98"/>
    <mergeCell ref="D97:E97"/>
    <mergeCell ref="D93:E93"/>
    <mergeCell ref="D106:E106"/>
    <mergeCell ref="F106:G106"/>
    <mergeCell ref="D105:E105"/>
    <mergeCell ref="D100:E100"/>
    <mergeCell ref="F22:G22"/>
    <mergeCell ref="F28:G28"/>
    <mergeCell ref="F24:G24"/>
    <mergeCell ref="F25:G25"/>
    <mergeCell ref="F26:G26"/>
    <mergeCell ref="F27:G27"/>
    <mergeCell ref="F99:G99"/>
    <mergeCell ref="F18:G18"/>
    <mergeCell ref="D26:E26"/>
    <mergeCell ref="D25:E25"/>
    <mergeCell ref="D19:E19"/>
    <mergeCell ref="D23:E23"/>
    <mergeCell ref="D24:E24"/>
    <mergeCell ref="D21:E21"/>
    <mergeCell ref="F21:G21"/>
    <mergeCell ref="D27:E27"/>
    <mergeCell ref="D92:E92"/>
    <mergeCell ref="F83:G83"/>
    <mergeCell ref="F84:G84"/>
    <mergeCell ref="D99:E99"/>
    <mergeCell ref="F90:G90"/>
    <mergeCell ref="D87:E87"/>
    <mergeCell ref="F92:G92"/>
    <mergeCell ref="D44:E44"/>
  </mergeCells>
  <phoneticPr fontId="9" type="noConversion"/>
  <pageMargins left="0.27559055118110198" right="0.18" top="0.196850393700787" bottom="0.2" header="0.196850393700787" footer="0.196850393700787"/>
  <pageSetup paperSize="9" scale="85" orientation="portrait" horizont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16</vt:i4>
      </vt:variant>
      <vt:variant>
        <vt:lpstr>ช่วงที่มีชื่อ</vt:lpstr>
      </vt:variant>
      <vt:variant>
        <vt:i4>15</vt:i4>
      </vt:variant>
    </vt:vector>
  </HeadingPairs>
  <TitlesOfParts>
    <vt:vector size="31" baseType="lpstr">
      <vt:lpstr>ฟอร์ม</vt:lpstr>
      <vt:lpstr>ตค52</vt:lpstr>
      <vt:lpstr>พย52</vt:lpstr>
      <vt:lpstr>ธค52</vt:lpstr>
      <vt:lpstr>มค53</vt:lpstr>
      <vt:lpstr>กพ53</vt:lpstr>
      <vt:lpstr>มีค53</vt:lpstr>
      <vt:lpstr>เมย53</vt:lpstr>
      <vt:lpstr>พค53</vt:lpstr>
      <vt:lpstr>มิย53</vt:lpstr>
      <vt:lpstr>กค53</vt:lpstr>
      <vt:lpstr>สค53</vt:lpstr>
      <vt:lpstr>กย53</vt:lpstr>
      <vt:lpstr>รวมตคถึงสค</vt:lpstr>
      <vt:lpstr>รวมตคถึงสค (2)</vt:lpstr>
      <vt:lpstr>Sheet1</vt:lpstr>
      <vt:lpstr>Sheet1!Print_Titles</vt:lpstr>
      <vt:lpstr>กค53!Print_Titles</vt:lpstr>
      <vt:lpstr>กพ53!Print_Titles</vt:lpstr>
      <vt:lpstr>กย53!Print_Titles</vt:lpstr>
      <vt:lpstr>ตค52!Print_Titles</vt:lpstr>
      <vt:lpstr>ธค52!Print_Titles</vt:lpstr>
      <vt:lpstr>พค53!Print_Titles</vt:lpstr>
      <vt:lpstr>พย52!Print_Titles</vt:lpstr>
      <vt:lpstr>ฟอร์ม!Print_Titles</vt:lpstr>
      <vt:lpstr>มค53!Print_Titles</vt:lpstr>
      <vt:lpstr>มิย53!Print_Titles</vt:lpstr>
      <vt:lpstr>มีค53!Print_Titles</vt:lpstr>
      <vt:lpstr>เมย53!Print_Titles</vt:lpstr>
      <vt:lpstr>รวมตคถึงสค!Print_Titles</vt:lpstr>
      <vt:lpstr>สค53!Print_Titles</vt:lpstr>
    </vt:vector>
  </TitlesOfParts>
  <Company>sso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sso</dc:creator>
  <cp:lastModifiedBy>DOE_MASTER</cp:lastModifiedBy>
  <cp:lastPrinted>2012-10-10T09:03:18Z</cp:lastPrinted>
  <dcterms:created xsi:type="dcterms:W3CDTF">2007-10-25T01:32:42Z</dcterms:created>
  <dcterms:modified xsi:type="dcterms:W3CDTF">2012-10-10T09:28:24Z</dcterms:modified>
</cp:coreProperties>
</file>