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40" windowHeight="8925" tabRatio="603" firstSheet="1" activeTab="12"/>
  </bookViews>
  <sheets>
    <sheet name="ชุมพร" sheetId="24" r:id="rId1"/>
    <sheet name="ต.ค.54" sheetId="26" r:id="rId2"/>
    <sheet name="พ.ย.54" sheetId="27" r:id="rId3"/>
    <sheet name="ธ.ค.54" sheetId="28" r:id="rId4"/>
    <sheet name="ม.ค.55" sheetId="29" r:id="rId5"/>
    <sheet name="ก.พ.55" sheetId="30" r:id="rId6"/>
    <sheet name="มี.ค.55" sheetId="32" r:id="rId7"/>
    <sheet name="เม.ย.55" sheetId="31" r:id="rId8"/>
    <sheet name="พ.ค.55" sheetId="33" r:id="rId9"/>
    <sheet name="มิ.ย.55" sheetId="34" r:id="rId10"/>
    <sheet name="ก.ค.55" sheetId="35" r:id="rId11"/>
    <sheet name="ส.ค.55" sheetId="36" r:id="rId12"/>
    <sheet name="ก.ย.55" sheetId="37" r:id="rId13"/>
    <sheet name="Sheet3" sheetId="3" r:id="rId14"/>
  </sheets>
  <definedNames>
    <definedName name="_xlnm.Print_Titles" localSheetId="10">ก.ค.55!$5:$6</definedName>
    <definedName name="_xlnm.Print_Titles" localSheetId="5">ก.พ.55!$5:$6</definedName>
    <definedName name="_xlnm.Print_Titles" localSheetId="12">ก.ย.55!$5:$6</definedName>
    <definedName name="_xlnm.Print_Titles" localSheetId="0">ชุมพร!$5:$5</definedName>
    <definedName name="_xlnm.Print_Titles" localSheetId="1">ต.ค.54!$5:$6</definedName>
    <definedName name="_xlnm.Print_Titles" localSheetId="3">ธ.ค.54!$5:$6</definedName>
    <definedName name="_xlnm.Print_Titles" localSheetId="8">พ.ค.55!$5:$6</definedName>
    <definedName name="_xlnm.Print_Titles" localSheetId="2">พ.ย.54!$5:$6</definedName>
    <definedName name="_xlnm.Print_Titles" localSheetId="4">ม.ค.55!$5:$6</definedName>
    <definedName name="_xlnm.Print_Titles" localSheetId="9">มิ.ย.55!$5:$6</definedName>
    <definedName name="_xlnm.Print_Titles" localSheetId="6">มี.ค.55!$5:$6</definedName>
    <definedName name="_xlnm.Print_Titles" localSheetId="7">เม.ย.55!$5:$6</definedName>
    <definedName name="_xlnm.Print_Titles" localSheetId="11">ส.ค.55!$5:$6</definedName>
  </definedNames>
  <calcPr calcId="124519"/>
</workbook>
</file>

<file path=xl/calcChain.xml><?xml version="1.0" encoding="utf-8"?>
<calcChain xmlns="http://schemas.openxmlformats.org/spreadsheetml/2006/main">
  <c r="F138" i="37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9"/>
  <c r="F14"/>
  <c r="F15"/>
  <c r="F16"/>
  <c r="F13"/>
  <c r="C36"/>
  <c r="B36"/>
  <c r="F138" i="36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9"/>
  <c r="F14"/>
  <c r="F15"/>
  <c r="F16"/>
  <c r="F13"/>
  <c r="C36"/>
  <c r="B36"/>
  <c r="F138" i="35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9"/>
  <c r="F14"/>
  <c r="F15"/>
  <c r="F16"/>
  <c r="F13"/>
  <c r="C36"/>
  <c r="B36"/>
  <c r="F138" i="34"/>
  <c r="F139"/>
  <c r="F140"/>
  <c r="F137"/>
  <c r="F135"/>
  <c r="F134"/>
  <c r="F130"/>
  <c r="F121"/>
  <c r="F122"/>
  <c r="F123"/>
  <c r="F124"/>
  <c r="F125"/>
  <c r="F126"/>
  <c r="F127"/>
  <c r="F128"/>
  <c r="F129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9"/>
  <c r="F14"/>
  <c r="F15"/>
  <c r="F16"/>
  <c r="F13"/>
  <c r="C36"/>
  <c r="B36"/>
  <c r="F138" i="33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2"/>
  <c r="F43"/>
  <c r="F44"/>
  <c r="F45"/>
  <c r="F46"/>
  <c r="F47"/>
  <c r="F48"/>
  <c r="F49"/>
  <c r="F41"/>
  <c r="F38"/>
  <c r="F39"/>
  <c r="F37"/>
  <c r="F34"/>
  <c r="F35"/>
  <c r="F27"/>
  <c r="F28"/>
  <c r="F29"/>
  <c r="F30"/>
  <c r="F31"/>
  <c r="F32"/>
  <c r="F33"/>
  <c r="F26"/>
  <c r="F25"/>
  <c r="F19"/>
  <c r="F14"/>
  <c r="F15"/>
  <c r="F16"/>
  <c r="F13"/>
  <c r="C36"/>
  <c r="B36"/>
  <c r="F138" i="31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7"/>
  <c r="F58"/>
  <c r="F59"/>
  <c r="F56"/>
  <c r="F52"/>
  <c r="F53"/>
  <c r="F54"/>
  <c r="F55"/>
  <c r="F51"/>
  <c r="F4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9"/>
  <c r="F14"/>
  <c r="F15"/>
  <c r="F16"/>
  <c r="F13"/>
  <c r="F13" i="32"/>
  <c r="F14"/>
  <c r="F15"/>
  <c r="F16"/>
  <c r="F140"/>
  <c r="F139"/>
  <c r="F138"/>
  <c r="F137"/>
  <c r="F135"/>
  <c r="F134"/>
  <c r="F130"/>
  <c r="F129"/>
  <c r="F128"/>
  <c r="F127"/>
  <c r="F126"/>
  <c r="F125"/>
  <c r="F124"/>
  <c r="F123"/>
  <c r="F122"/>
  <c r="F121"/>
  <c r="F120"/>
  <c r="F115"/>
  <c r="F114"/>
  <c r="F113"/>
  <c r="F112"/>
  <c r="F111"/>
  <c r="F110"/>
  <c r="F109"/>
  <c r="F106"/>
  <c r="F105"/>
  <c r="F104"/>
  <c r="F103"/>
  <c r="F102"/>
  <c r="F101"/>
  <c r="F100"/>
  <c r="F99"/>
  <c r="F95"/>
  <c r="F94"/>
  <c r="F93"/>
  <c r="F92"/>
  <c r="F91"/>
  <c r="F90"/>
  <c r="F89"/>
  <c r="F88"/>
  <c r="F87"/>
  <c r="F86"/>
  <c r="F84"/>
  <c r="F83"/>
  <c r="F82"/>
  <c r="F80"/>
  <c r="F78"/>
  <c r="F76"/>
  <c r="F75"/>
  <c r="F74"/>
  <c r="F72"/>
  <c r="F71"/>
  <c r="F70"/>
  <c r="F68"/>
  <c r="F66"/>
  <c r="F65"/>
  <c r="F64"/>
  <c r="F63"/>
  <c r="F62"/>
  <c r="F61"/>
  <c r="F59"/>
  <c r="F58"/>
  <c r="F57"/>
  <c r="F56"/>
  <c r="F55"/>
  <c r="F54"/>
  <c r="F53"/>
  <c r="F52"/>
  <c r="F51"/>
  <c r="F49"/>
  <c r="F48"/>
  <c r="F47"/>
  <c r="F46"/>
  <c r="F45"/>
  <c r="F44"/>
  <c r="F43"/>
  <c r="F42"/>
  <c r="F41"/>
  <c r="F39"/>
  <c r="F38"/>
  <c r="F37"/>
  <c r="C36"/>
  <c r="B36"/>
  <c r="F35"/>
  <c r="F34"/>
  <c r="F33"/>
  <c r="F32"/>
  <c r="F31"/>
  <c r="F30"/>
  <c r="F29"/>
  <c r="F28"/>
  <c r="F27"/>
  <c r="F26"/>
  <c r="F25"/>
  <c r="F19"/>
  <c r="C36" i="31"/>
  <c r="B36"/>
  <c r="C36" i="29"/>
  <c r="B36"/>
  <c r="C36" i="28"/>
  <c r="B36"/>
  <c r="C36" i="27"/>
  <c r="B36"/>
  <c r="C36" i="26"/>
  <c r="B36"/>
  <c r="C36" i="30"/>
  <c r="B36"/>
  <c r="F138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3"/>
  <c r="F14"/>
  <c r="F15"/>
  <c r="F16"/>
  <c r="F19"/>
  <c r="F138" i="29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20"/>
  <c r="F12"/>
  <c r="F13"/>
  <c r="F14"/>
  <c r="F15"/>
  <c r="F16"/>
  <c r="F17"/>
  <c r="F18"/>
  <c r="F19"/>
  <c r="F11"/>
  <c r="G42"/>
  <c r="F138" i="28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88"/>
  <c r="F89"/>
  <c r="F90"/>
  <c r="F91"/>
  <c r="F92"/>
  <c r="F93"/>
  <c r="F94"/>
  <c r="F95"/>
  <c r="F87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3"/>
  <c r="F54"/>
  <c r="F55"/>
  <c r="F56"/>
  <c r="F57"/>
  <c r="F58"/>
  <c r="F59"/>
  <c r="F51"/>
  <c r="F52"/>
  <c r="F43"/>
  <c r="F44"/>
  <c r="F45"/>
  <c r="F46"/>
  <c r="F47"/>
  <c r="F48"/>
  <c r="F49"/>
  <c r="F41"/>
  <c r="F38"/>
  <c r="F39"/>
  <c r="F37"/>
  <c r="F26"/>
  <c r="F27"/>
  <c r="F28"/>
  <c r="F29"/>
  <c r="F30"/>
  <c r="F31"/>
  <c r="F32"/>
  <c r="F33"/>
  <c r="F34"/>
  <c r="F35"/>
  <c r="F25"/>
  <c r="F12"/>
  <c r="F13"/>
  <c r="F14"/>
  <c r="F15"/>
  <c r="F16"/>
  <c r="F17"/>
  <c r="F18"/>
  <c r="F19"/>
  <c r="F20"/>
  <c r="F11"/>
  <c r="F86"/>
  <c r="G42"/>
  <c r="F138" i="27"/>
  <c r="F139"/>
  <c r="F140"/>
  <c r="F137"/>
  <c r="F135"/>
  <c r="F134"/>
  <c r="F121"/>
  <c r="F122"/>
  <c r="F123"/>
  <c r="F124"/>
  <c r="F125"/>
  <c r="F126"/>
  <c r="F127"/>
  <c r="F128"/>
  <c r="F129"/>
  <c r="F130"/>
  <c r="F120"/>
  <c r="F110"/>
  <c r="F111"/>
  <c r="F112"/>
  <c r="F113"/>
  <c r="F114"/>
  <c r="F115"/>
  <c r="F109"/>
  <c r="F100"/>
  <c r="F101"/>
  <c r="F102"/>
  <c r="F103"/>
  <c r="F104"/>
  <c r="F105"/>
  <c r="F106"/>
  <c r="F99"/>
  <c r="F95"/>
  <c r="F87"/>
  <c r="F88"/>
  <c r="F89"/>
  <c r="F90"/>
  <c r="F91"/>
  <c r="F92"/>
  <c r="F93"/>
  <c r="F94"/>
  <c r="F86"/>
  <c r="F83"/>
  <c r="F84"/>
  <c r="F82"/>
  <c r="F80"/>
  <c r="F78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43"/>
  <c r="F44"/>
  <c r="F45"/>
  <c r="F46"/>
  <c r="F47"/>
  <c r="F48"/>
  <c r="F49"/>
  <c r="F41"/>
  <c r="F38"/>
  <c r="F39"/>
  <c r="F37"/>
  <c r="F31"/>
  <c r="F32"/>
  <c r="F33"/>
  <c r="F34"/>
  <c r="F35"/>
  <c r="F12"/>
  <c r="F13"/>
  <c r="F14"/>
  <c r="F15"/>
  <c r="F16"/>
  <c r="F17"/>
  <c r="F18"/>
  <c r="F19"/>
  <c r="F20"/>
  <c r="F11"/>
  <c r="F17" i="26"/>
  <c r="F18"/>
  <c r="F19"/>
  <c r="F20"/>
  <c r="F11"/>
  <c r="F12"/>
  <c r="F13"/>
  <c r="F14"/>
  <c r="F15"/>
  <c r="F16"/>
  <c r="F26" i="27"/>
  <c r="F27"/>
  <c r="F28"/>
  <c r="F29"/>
  <c r="F30"/>
  <c r="F25"/>
  <c r="G42"/>
  <c r="F122" i="26"/>
  <c r="F123"/>
  <c r="F124"/>
  <c r="F125"/>
  <c r="F126"/>
  <c r="F127"/>
  <c r="F128"/>
  <c r="F129"/>
  <c r="F78"/>
  <c r="F45"/>
  <c r="G42"/>
  <c r="F42" s="1"/>
  <c r="F138"/>
  <c r="F139"/>
  <c r="F140"/>
  <c r="F137"/>
  <c r="F134"/>
  <c r="F135"/>
  <c r="F120"/>
  <c r="F121"/>
  <c r="F130"/>
  <c r="F110"/>
  <c r="F111"/>
  <c r="F112"/>
  <c r="F113"/>
  <c r="F114"/>
  <c r="F115"/>
  <c r="F109"/>
  <c r="F100"/>
  <c r="F101"/>
  <c r="F102"/>
  <c r="F103"/>
  <c r="F104"/>
  <c r="F105"/>
  <c r="F106"/>
  <c r="F99"/>
  <c r="F87"/>
  <c r="F88"/>
  <c r="F89"/>
  <c r="F90"/>
  <c r="F91"/>
  <c r="F92"/>
  <c r="F93"/>
  <c r="F94"/>
  <c r="F95"/>
  <c r="F86"/>
  <c r="F83"/>
  <c r="F84"/>
  <c r="F82"/>
  <c r="F80"/>
  <c r="F75"/>
  <c r="F76"/>
  <c r="F74"/>
  <c r="F71"/>
  <c r="F72"/>
  <c r="F70"/>
  <c r="F68"/>
  <c r="F62"/>
  <c r="F63"/>
  <c r="F64"/>
  <c r="F65"/>
  <c r="F66"/>
  <c r="F61"/>
  <c r="F52"/>
  <c r="F53"/>
  <c r="F54"/>
  <c r="F55"/>
  <c r="F56"/>
  <c r="F57"/>
  <c r="F58"/>
  <c r="F59"/>
  <c r="F51"/>
  <c r="F26"/>
  <c r="F27"/>
  <c r="F28"/>
  <c r="F29"/>
  <c r="F30"/>
  <c r="F31"/>
  <c r="F32"/>
  <c r="F33"/>
  <c r="F34"/>
  <c r="F35"/>
  <c r="F37"/>
  <c r="F38"/>
  <c r="F39"/>
  <c r="F41"/>
  <c r="F43"/>
  <c r="F44"/>
  <c r="F46"/>
  <c r="F47"/>
  <c r="F48"/>
  <c r="F49"/>
  <c r="F25"/>
  <c r="F42" i="27" l="1"/>
  <c r="F42" i="28"/>
  <c r="F42" i="29"/>
  <c r="F42" i="30"/>
</calcChain>
</file>

<file path=xl/sharedStrings.xml><?xml version="1.0" encoding="utf-8"?>
<sst xmlns="http://schemas.openxmlformats.org/spreadsheetml/2006/main" count="4579" uniqueCount="175">
  <si>
    <t>เป้าหมาย</t>
  </si>
  <si>
    <t>สำนักงานจัดหางานจังหวัดชุมพร</t>
  </si>
  <si>
    <t>หมายเหตุ</t>
  </si>
  <si>
    <t>ผลสะสม</t>
  </si>
  <si>
    <t xml:space="preserve"> โครงการ/กิจกรรม </t>
  </si>
  <si>
    <t xml:space="preserve"> รวม 2 แผนงาน </t>
  </si>
  <si>
    <t>ผลผลิตที่  1  ประชาชนทุกกลุ่มได้รับบริการส่งเสริมการมีงานทำ</t>
  </si>
  <si>
    <t>ประจำเดือนตุลาคม  2554</t>
  </si>
  <si>
    <t>งบประมาณ</t>
  </si>
  <si>
    <t>jjkjj;jjkj;k</t>
  </si>
  <si>
    <t>-</t>
  </si>
  <si>
    <t>รายละเอียดโครงการ/กิจกรรมและการจัดสรรเป้าหมายปีงบประมาณ พ.ศ. 2555</t>
  </si>
  <si>
    <t>หน่วยนับ</t>
  </si>
  <si>
    <t>แผนงานแก้ไขความเดือดร้อนและยกระดับคุณภาพชีวิตของประชาชน</t>
  </si>
  <si>
    <t>ผลผลิตที่  1  แรงานได้รับการส่งเสริมการจ้างงานและยกระดับรายได้</t>
  </si>
  <si>
    <t>กิจกรรมที่  1  การสนับสนุนให้เกิดการจ้างงานและยกระดับรายได้  (ข้อ  1 - 2 นำส่งผลผลิต)</t>
  </si>
  <si>
    <t xml:space="preserve">   1. โครงการศูนย์ตรีเทพเพื่อการจ้างงานและยกระดับรายได้ครบวงจร</t>
  </si>
  <si>
    <t>คน</t>
  </si>
  <si>
    <t xml:space="preserve">   2. โครงการนัดพบตลาดงานเชิงคุณภาพ</t>
  </si>
  <si>
    <t xml:space="preserve">   3. โครงการเพิ่มอาชีพ เพิ่มรายได้</t>
  </si>
  <si>
    <t>รุ่น</t>
  </si>
  <si>
    <t xml:space="preserve">   4.  โครงการรับงานสู่บ้านเพิ่มรายได้ในครัวเรือน</t>
  </si>
  <si>
    <t xml:space="preserve">   5. โครงการจุดประกายการจ้างงานผู้สูงอายุ</t>
  </si>
  <si>
    <t xml:space="preserve">   6. โครงการจัดทำฐานข้อมูลแรงงานที่มีทักษะพิเศษ</t>
  </si>
  <si>
    <t xml:space="preserve">   7. โครงการเตรียมความพร้อมด้านภาษาเพื่อไปทำงานต่างประเทศ (E - learning)</t>
  </si>
  <si>
    <t>ระบบ</t>
  </si>
  <si>
    <t>แผนงานพัฒนาและยกระดับมาตรฐานแรงงาน</t>
  </si>
  <si>
    <t>กิจกรรมที่  1  การให้บริการจัดหางานในประเทศ  (ข้อ  1 - 11  นำส่งผลผลิต)</t>
  </si>
  <si>
    <t xml:space="preserve">   1. บริการจัดหางาน  ณ  สำนักงาน</t>
  </si>
  <si>
    <t xml:space="preserve">   2. โครงการมีงานทำนำชุมชนเข้มแข็ง</t>
  </si>
  <si>
    <t xml:space="preserve">   3. โครงการให้บริการจัดหางานและคุ้มครองคนหางานตลอด  24  ชั่วโมง</t>
  </si>
  <si>
    <t xml:space="preserve">   4.  โครงการเคลื่อนย้ายแรงงานอย่างเป็นระบบ</t>
  </si>
  <si>
    <t xml:space="preserve">   5. โครงการจัดหางานให้กับกลุ่มคนพิเศษ</t>
  </si>
  <si>
    <t xml:space="preserve">      - กิจกรรมจัดหางานพิเศษสำหรับนักเรียน  นักศึกษา</t>
  </si>
  <si>
    <t xml:space="preserve">      - กิจกรรมจัดหางานพิเศษสำหรับผู้พ้นโทษ</t>
  </si>
  <si>
    <t xml:space="preserve">      - กิจกรรมจัดหางานให้คนพิการมีงานทำ</t>
  </si>
  <si>
    <t xml:space="preserve">   6. โครงการบริการจัดหางานแก่ผู้ประกันตนกรณีว่างงาน</t>
  </si>
  <si>
    <t xml:space="preserve">   7. โครงการวันนัดพบแรงงาน</t>
  </si>
  <si>
    <t xml:space="preserve">       - โครงการวันนัดพบแรงงานใหญ่</t>
  </si>
  <si>
    <t xml:space="preserve">       - โครงการวันนัดพบแรงงานย่อย</t>
  </si>
  <si>
    <t xml:space="preserve">   8. โครงการส่งเสริมคนพิการทำงานในหน่วยงานภาครัฐ</t>
  </si>
  <si>
    <t xml:space="preserve">   9. โครงการสร้างโอกาสการมีงานทำให้ผู้สูงอายุเพื่อเพิ่มศักยภาพการบรรจุงาน</t>
  </si>
  <si>
    <t xml:space="preserve">   10. โครงการอบรมแรงงานไทยเพื่อความมั่นคงในอาชีพ</t>
  </si>
  <si>
    <t xml:space="preserve">   11. โครงการยกระดับคุณภาพจัดหางานสู่ความเป็นเลิศ</t>
  </si>
  <si>
    <t xml:space="preserve">   12. โครงการพัฒนาระบบบริการจัดหางานในประเทศ</t>
  </si>
  <si>
    <t>แห่ง</t>
  </si>
  <si>
    <t xml:space="preserve">   13. โครงการพัฒนาระบบสารสนเทศการจัดหางานในประเทศ</t>
  </si>
  <si>
    <t xml:space="preserve">ระบบ </t>
  </si>
  <si>
    <t>รูปแบบ</t>
  </si>
  <si>
    <t>กิจกรรมที่  2  การให้บริการจัดหางานต่างประเทศ  (ข้อ 1 - 3  นำส่งผลผลิต)</t>
  </si>
  <si>
    <t xml:space="preserve">   1. พิจารณาคำขอการจัดส่งคนหางานและพาลูกจ้างไปทำงาน/ฝึกงานต่างประเทศ</t>
  </si>
  <si>
    <t xml:space="preserve">   2. จัดส่งคนหางานไปทำงานต่างประเทศโดยรัฐ</t>
  </si>
  <si>
    <t xml:space="preserve">   3. รับแจ้งการเดินทางด้วยตนเองและเดินทางกลับไปทำงานต่างประเทศ</t>
  </si>
  <si>
    <t xml:space="preserve">   4. โครงการเตรียมความพร้อมให้กับแรงงานไทยเพื่อไปทำงานต่างประเทศ</t>
  </si>
  <si>
    <t xml:space="preserve">   5. โครงการเพิ่มขีดความสามารถแรงงานไทยเพื่อการแข่งขันไปทำงานสาธารณรัฐเกาหลีและ</t>
  </si>
  <si>
    <t xml:space="preserve">       อาเซียน+3  ภายใต้  MOU</t>
  </si>
  <si>
    <t xml:space="preserve">   6. โครงการพัฒนาศักยภาพคนหางานก่อนเดินทางตามความต้องการของตลาดแรงงานไทย</t>
  </si>
  <si>
    <t xml:space="preserve">       ในต่างประเทศ</t>
  </si>
  <si>
    <t xml:space="preserve">   7. โครงการส่งเสริมการรักษาและขยายตลาดแรงงานไทยไปต่างประเทศ</t>
  </si>
  <si>
    <t>กลุ่ม</t>
  </si>
  <si>
    <t>ประเทศ</t>
  </si>
  <si>
    <t xml:space="preserve">   8. โครงการเพิ่มขีดความสามารถแรงงานไทยเพื่อการแข่งขันไปทำงานตะวันออกกลาง  แอฟริกา</t>
  </si>
  <si>
    <t xml:space="preserve">       และประเทศอื่น ๆ</t>
  </si>
  <si>
    <t xml:space="preserve">   9. โครงการสินเชื่อเพื่อไปทำงานต่างประเทศ</t>
  </si>
  <si>
    <t xml:space="preserve">   10. โครงการส่งเสริมการเรียนรู้เพื่อป้องกันและแก้ไขปัญหาเอดส์</t>
  </si>
  <si>
    <t xml:space="preserve">   11. โครงการพัฒนาระบบสารสนเทศศูนย์ทะเบียนคนหางาน (Labour Bank) เพื่อคนหางาน</t>
  </si>
  <si>
    <t xml:space="preserve">        ไปต่างประเทศ</t>
  </si>
  <si>
    <t>กิจกรรมที่  3  การให้บริการแนะแนวอาชีพ  (ข้อ  1 - 7 นำส่งผลผลิต)</t>
  </si>
  <si>
    <t xml:space="preserve">   1. แนะแนวอาชีพให้กับนักเรียน นักศึกษา ผู้ประกันตนกรณีว่างงาน และประชาชนทั่วไป</t>
  </si>
  <si>
    <t xml:space="preserve">   2. โครงการแนะแนวอาชีพให้กับกลุ่มคนพิเศษ</t>
  </si>
  <si>
    <t xml:space="preserve">      - สร้างคุณค่าภูมิปัญญาผู้สูงอายุ</t>
  </si>
  <si>
    <t xml:space="preserve">       - แนะแนวอาชีพให้เด็กและเยาวชนที่ถูกคุมประพฤติซึ่งอยู่ในอำนาจของกรมพินิจและ</t>
  </si>
  <si>
    <t xml:space="preserve">         คุ้มครองเด็กและเยาวชน และสำนักงานคุมประพฤติ</t>
  </si>
  <si>
    <t xml:space="preserve">       - แนะแนวอาชีพให้ทหารกองประจำการที่จะปลดเป็นทหารกองหนุน</t>
  </si>
  <si>
    <t xml:space="preserve">   3. โครงการแนะแนวอาชีพระดับหมู่บ้าน</t>
  </si>
  <si>
    <t xml:space="preserve">   4. โครงการวันแนะแนวอาชีพในสถานศึกษา</t>
  </si>
  <si>
    <t xml:space="preserve">   5. โครงการวันมหกรรมอาชีพ</t>
  </si>
  <si>
    <t xml:space="preserve">   6. โครงการสร้างเครือข่ายการแนะแนวอาชีพ</t>
  </si>
  <si>
    <t xml:space="preserve">   7. โครงการส่งเสริมการรับงานไปทำที่บ้าน</t>
  </si>
  <si>
    <t xml:space="preserve">   8. โครงการสร้างอาชีพใหม่ให้คนว่างงาน</t>
  </si>
  <si>
    <t xml:space="preserve">   9. โครงการศูนย์ข้อมูลอาชีพ</t>
  </si>
  <si>
    <t>ศูนย์</t>
  </si>
  <si>
    <t>กิจกรรมที่  4  การให้ความคุ้มครองคนหางานตามกฎหมายจัดหางานและคุ้มครองคนหางาน</t>
  </si>
  <si>
    <t xml:space="preserve">                 (ข้อ 1 - 5 นำส่งผลผลิต)</t>
  </si>
  <si>
    <t xml:space="preserve">   1. โครงการเผยแพร่ความรู้เพื่อป้องกันการหลอกลวงคนหางานไปทำงานต่างประเทศ</t>
  </si>
  <si>
    <t xml:space="preserve">   2. โครงการเคาะประตูบ้านเพื่อป้องกันปัญหาการหลอกลวงคนหางาน</t>
  </si>
  <si>
    <t xml:space="preserve">   3. โครงการเครือข่ายชุมชนร่วมรณรงค์ป้องกันการหลอกลวงและลักลอบไปทำงานต่างประเทศ</t>
  </si>
  <si>
    <t xml:space="preserve">   4. รับเรื่องร้องทุกข์</t>
  </si>
  <si>
    <t xml:space="preserve">   5. ร้องทุกข์กล่าวโทษผู้กระทำผิดกฎหมายจัดหางาน</t>
  </si>
  <si>
    <t xml:space="preserve">   6. ค่าใช้จ่ายในการตรวจคุ้มครองแรงงานไทยในต่างประเทศ</t>
  </si>
  <si>
    <t xml:space="preserve">   7. โครงการฝึกอบรมความรู้ทางกฎหมายแก่ผู้นำท้องถิ่น</t>
  </si>
  <si>
    <t xml:space="preserve">   8. โครงการฝึกอบรมความรู้ทางกฎหมายแก่นายจ้าง</t>
  </si>
  <si>
    <t>กิจกรรมที่ 5 การให้บริการข้อมูลข่าวสารตลาดแรงงาน</t>
  </si>
  <si>
    <t xml:space="preserve">   1. เผยแพร่ข้อมูลข่าวสารตลาดแรงงาน</t>
  </si>
  <si>
    <t xml:space="preserve">   2. เผยแพร่ข้อมูลข่าวสารตลาดแรงงาน (ศูนย์ข่าวสารตลาดแรงงานฯ)</t>
  </si>
  <si>
    <t xml:space="preserve">   3. โครงการพัฒนาข้อมูลข่าวสารตลาดแรงงาน (ศูนย์ข่าวสารตลาดแรงงานฯ)</t>
  </si>
  <si>
    <t>ฉบับ</t>
  </si>
  <si>
    <t xml:space="preserve">   4. โครงการจัดทำทะเบียนกำลังแรงงาน (นักเรียน นักศึกษา) ศูนย์ข่าวสารตลาดแรงงาน)</t>
  </si>
  <si>
    <t xml:space="preserve">   5. โครงการจัดทำทะเบียนกำลังแรงงาน (ทหารกองประจำการ)</t>
  </si>
  <si>
    <t xml:space="preserve">   6. โครงการขยายเครือข่ายข้อมูลข่าวสารตลาดแรงงานสู่ตำบล หมู่บ้าน (ศูนย์ข่าวสารตลาดแรงงานฯ)</t>
  </si>
  <si>
    <t xml:space="preserve">   7. โครงการสำรวจความต้องการแรงงาน และการเข้า - ออกงาน</t>
  </si>
  <si>
    <t>ผลผลิตที่ 2 คนต่างด้าวได้รับใบอนุญาตทำงาน</t>
  </si>
  <si>
    <t>กิจกรรมที่ 1 การพิจารณาและจัดทำทะเบียนคนต่างด้าวที่ยื่นขอใบอนุญาตทำงาน (ข้อ 1 นำส่งผลผลิต)</t>
  </si>
  <si>
    <t>ครั้ง</t>
  </si>
  <si>
    <t xml:space="preserve">   1. พิจารณาคำขออนุญาตทำงาน</t>
  </si>
  <si>
    <t xml:space="preserve">   2. โครงการจัดทำทะเบียนคนต่างด้าวที่ขออนุญาตทำงาน</t>
  </si>
  <si>
    <t xml:space="preserve">   3. โครงการติดตามผลการพิสูจน์สัญชาติแรงงานต่างด้าว</t>
  </si>
  <si>
    <t>กิจกรรมที่ 2 ตรวจสอบการทำงานของคนต่างด้าวและสถานประกอบการ</t>
  </si>
  <si>
    <t xml:space="preserve">   1. โครงการตรวจสอบการทำงานของคนต่างด้าวและสถานประกอบการ</t>
  </si>
  <si>
    <t xml:space="preserve">       1.1  ผู้ลงทะเบียนสมัครใหม่ (รวมทุกกิจกรรม)</t>
  </si>
  <si>
    <t xml:space="preserve">       1.2  ตำแหน่งงานว่าง  </t>
  </si>
  <si>
    <t xml:space="preserve">       1.3  การบรรจุงาน  (รวมทุกกิจกรรม)</t>
  </si>
  <si>
    <t xml:space="preserve">       1.4  ผู้สมัครงานใช้บริการจัดหางาน (รวมทุกกิจกรรม) </t>
  </si>
  <si>
    <t xml:space="preserve">       1.5  ผู้สมัครงานใช้บริการจัดหางาน (ยกเว้นผู้ประกันตนรายงานตัว)</t>
  </si>
  <si>
    <t xml:space="preserve">       2.1  ผู้สมัครงาน</t>
  </si>
  <si>
    <t xml:space="preserve">       2.2  การบรรจุงาน</t>
  </si>
  <si>
    <t xml:space="preserve">       6.1  ขึ้นทะเบียนสมัครงาน</t>
  </si>
  <si>
    <t xml:space="preserve">       6.2  การบรรจุงาน</t>
  </si>
  <si>
    <t xml:space="preserve">              -  สจจ.จัดหาให้</t>
  </si>
  <si>
    <t xml:space="preserve">              -  ผู้ประกันตนได้งานเอง</t>
  </si>
  <si>
    <t xml:space="preserve">       6.3  ส่งฝึกอบรมพัฒนาฝีมือแรงงาน</t>
  </si>
  <si>
    <t xml:space="preserve">              -  เปลี่ยนอาชีพ</t>
  </si>
  <si>
    <t xml:space="preserve">              -  เพิ่มทักษะ</t>
  </si>
  <si>
    <t xml:space="preserve">       6.4  ผู้ประกันตนประสงค์หางานทำต่อ</t>
  </si>
  <si>
    <t xml:space="preserve">       6.5  ผู้ประกันตนประสงค์ประกอบอาชีพอิสระ</t>
  </si>
  <si>
    <t xml:space="preserve">   * ตรวจสอบปราบปรามจับกุมและดำเนินคดีคนต่างด้าว</t>
  </si>
  <si>
    <t xml:space="preserve">   * ดำเนินคดีคนต่างด้าวลักลอบเข้าเมืองโดยผิดกฎหมาย</t>
  </si>
  <si>
    <t>ต.ค.54</t>
  </si>
  <si>
    <t>อัตรา</t>
  </si>
  <si>
    <t xml:space="preserve">    * รับแจ้งความประสงค์การเดินทางไปทำงานต่างประเทศ</t>
  </si>
  <si>
    <t xml:space="preserve"> </t>
  </si>
  <si>
    <t xml:space="preserve">       2.1  พิจารณาการทำงานของคนต่างด้าว</t>
  </si>
  <si>
    <t xml:space="preserve">       2.2  นายจ้าง/สถานประกอบการ</t>
  </si>
  <si>
    <t xml:space="preserve">       2.3  ออกใบอนุญาต</t>
  </si>
  <si>
    <t xml:space="preserve">       2.4  ต่อใบอนุญาต</t>
  </si>
  <si>
    <t xml:space="preserve">       2.5  เปลี่ยนแปลงสถานที่/ท้องที่การทำงาน/เปลี่ยนนายจ้าง/เพิ่มท้องที่</t>
  </si>
  <si>
    <t xml:space="preserve">       2.6  ออกใบแทนใบอนุญาต</t>
  </si>
  <si>
    <t xml:space="preserve">       2.7  แจ้งออก/ยกเลิกคำขออนุญาตทำงาน  </t>
  </si>
  <si>
    <t xml:space="preserve">       2.8  เก็บค่าธรรมเนียมใบอนุญาตทำงาน  และค่าคำขอ</t>
  </si>
  <si>
    <t>พ.ย.54</t>
  </si>
  <si>
    <t>ต.ค.54-พ.ย.54</t>
  </si>
  <si>
    <t>ต.ค.54-ธ.ค.54</t>
  </si>
  <si>
    <t>ธ.ค.54</t>
  </si>
  <si>
    <t>ต.ค.54-ม.ค.55</t>
  </si>
  <si>
    <t>ม.ค.54</t>
  </si>
  <si>
    <t>ต.ค.54-ก.พ.55</t>
  </si>
  <si>
    <t>ก.พ.54</t>
  </si>
  <si>
    <t>ปี 2554</t>
  </si>
  <si>
    <t>ปี 2555</t>
  </si>
  <si>
    <t>รายงานผลการปฏิบัติงานตามแผนงาน/ผลผลิต/กิจกรรม/โครงการ  ประจำปีงบประมาณ 2555</t>
  </si>
  <si>
    <t>ประจำเดือนพฤศจิกายน  2554</t>
  </si>
  <si>
    <t>ประจำเดือนธันวาคม  2554</t>
  </si>
  <si>
    <t>ประจำเดือนมกราคม  2555</t>
  </si>
  <si>
    <t>ประจำเดือนกุมภาพันธ์  2555</t>
  </si>
  <si>
    <t>ประจำเดือนมีนาคม 255</t>
  </si>
  <si>
    <t>ต.ค.54-มี.ค.55</t>
  </si>
  <si>
    <t>มี.ค.54</t>
  </si>
  <si>
    <t>ประจำเดือนเมษายน 2555</t>
  </si>
  <si>
    <t>เม.ย.55</t>
  </si>
  <si>
    <t>ต.ค.54-เม.ย.55</t>
  </si>
  <si>
    <t>ประจำเดือนพฤษภาคม 2555</t>
  </si>
  <si>
    <t>ต.ค.54-พ.ค.55</t>
  </si>
  <si>
    <t>พ.ค.55</t>
  </si>
  <si>
    <t>ประจำเดือนมิถุนายน 2555</t>
  </si>
  <si>
    <t>ต.ค.54-มิ.ย.55</t>
  </si>
  <si>
    <t>มิ.ย.55</t>
  </si>
  <si>
    <t>ประจำเดือนกรกฎาคม 2555</t>
  </si>
  <si>
    <t>ต.ค.54-ก.ค.55</t>
  </si>
  <si>
    <t>ก.ค.55</t>
  </si>
  <si>
    <t>ส.ค.55</t>
  </si>
  <si>
    <t>ต.ค.54-ส.ค..55</t>
  </si>
  <si>
    <t>ประจำเดือนสิงหาคม 2555</t>
  </si>
  <si>
    <t>ประจำเดือนกันยายน 2555</t>
  </si>
  <si>
    <t>ต.ค.54-ก.ย.55</t>
  </si>
  <si>
    <t>ก.ย.55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</si>
</sst>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43">
    <font>
      <sz val="10"/>
      <name val="Arial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60"/>
      <name val="Calibri"/>
      <family val="2"/>
      <charset val="222"/>
    </font>
    <font>
      <sz val="14"/>
      <name val="Cordia New"/>
      <family val="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8"/>
      <name val="Arial"/>
      <family val="2"/>
    </font>
    <font>
      <sz val="16"/>
      <name val="Cordia New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i/>
      <sz val="14"/>
      <name val="TH SarabunPSK"/>
      <family val="2"/>
    </font>
    <font>
      <b/>
      <i/>
      <u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Cordia New"/>
      <family val="2"/>
    </font>
    <font>
      <sz val="14"/>
      <color indexed="10"/>
      <name val="TH SarabunPSK"/>
      <family val="2"/>
    </font>
    <font>
      <sz val="14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i/>
      <sz val="13"/>
      <name val="TH SarabunPSK"/>
      <family val="2"/>
    </font>
    <font>
      <sz val="12"/>
      <name val="AngsanaUPC"/>
      <family val="1"/>
      <charset val="222"/>
    </font>
    <font>
      <b/>
      <i/>
      <u/>
      <sz val="13"/>
      <name val="TH SarabunPSK"/>
      <family val="2"/>
    </font>
    <font>
      <b/>
      <sz val="17"/>
      <name val="TH SarabunPSK"/>
      <family val="2"/>
    </font>
    <font>
      <b/>
      <sz val="17"/>
      <color indexed="8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i/>
      <sz val="13"/>
      <color theme="1"/>
      <name val="TH SarabunPSK"/>
      <family val="2"/>
    </font>
    <font>
      <b/>
      <i/>
      <u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AngsanaUPC"/>
      <family val="1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0" fontId="27" fillId="0" borderId="0"/>
    <xf numFmtId="0" fontId="2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0" fillId="0" borderId="0" applyFont="0" applyFill="0" applyBorder="0" applyAlignment="0" applyProtection="0"/>
  </cellStyleXfs>
  <cellXfs count="190">
    <xf numFmtId="0" fontId="0" fillId="0" borderId="0" xfId="0"/>
    <xf numFmtId="0" fontId="22" fillId="0" borderId="0" xfId="44" applyNumberFormat="1" applyFont="1"/>
    <xf numFmtId="0" fontId="22" fillId="26" borderId="10" xfId="44" applyNumberFormat="1" applyFont="1" applyFill="1" applyBorder="1"/>
    <xf numFmtId="0" fontId="22" fillId="0" borderId="0" xfId="44" applyNumberFormat="1" applyFont="1" applyFill="1"/>
    <xf numFmtId="0" fontId="23" fillId="26" borderId="15" xfId="44" applyNumberFormat="1" applyFont="1" applyFill="1" applyBorder="1"/>
    <xf numFmtId="0" fontId="24" fillId="24" borderId="12" xfId="44" applyNumberFormat="1" applyFont="1" applyFill="1" applyBorder="1"/>
    <xf numFmtId="0" fontId="24" fillId="0" borderId="12" xfId="44" applyNumberFormat="1" applyFont="1" applyBorder="1"/>
    <xf numFmtId="0" fontId="25" fillId="0" borderId="12" xfId="44" applyNumberFormat="1" applyFont="1" applyBorder="1"/>
    <xf numFmtId="0" fontId="25" fillId="0" borderId="0" xfId="44" applyNumberFormat="1" applyFont="1" applyFill="1"/>
    <xf numFmtId="0" fontId="23" fillId="24" borderId="12" xfId="44" applyNumberFormat="1" applyFont="1" applyFill="1" applyBorder="1"/>
    <xf numFmtId="0" fontId="25" fillId="0" borderId="0" xfId="44" applyNumberFormat="1" applyFont="1"/>
    <xf numFmtId="0" fontId="28" fillId="0" borderId="0" xfId="44" applyNumberFormat="1" applyFont="1"/>
    <xf numFmtId="0" fontId="25" fillId="0" borderId="12" xfId="44" applyNumberFormat="1" applyFont="1" applyFill="1" applyBorder="1"/>
    <xf numFmtId="0" fontId="25" fillId="0" borderId="13" xfId="44" applyNumberFormat="1" applyFont="1" applyBorder="1"/>
    <xf numFmtId="0" fontId="24" fillId="0" borderId="14" xfId="44" applyNumberFormat="1" applyFont="1" applyBorder="1"/>
    <xf numFmtId="0" fontId="25" fillId="0" borderId="21" xfId="44" applyNumberFormat="1" applyFont="1" applyBorder="1"/>
    <xf numFmtId="0" fontId="23" fillId="0" borderId="12" xfId="44" applyNumberFormat="1" applyFont="1" applyBorder="1"/>
    <xf numFmtId="0" fontId="25" fillId="0" borderId="14" xfId="44" applyNumberFormat="1" applyFont="1" applyBorder="1"/>
    <xf numFmtId="0" fontId="25" fillId="0" borderId="10" xfId="44" applyNumberFormat="1" applyFont="1" applyBorder="1"/>
    <xf numFmtId="0" fontId="23" fillId="0" borderId="0" xfId="44" applyNumberFormat="1" applyFont="1"/>
    <xf numFmtId="0" fontId="29" fillId="0" borderId="0" xfId="44" applyNumberFormat="1" applyFont="1"/>
    <xf numFmtId="164" fontId="30" fillId="26" borderId="11" xfId="48" applyNumberFormat="1" applyFont="1" applyFill="1" applyBorder="1"/>
    <xf numFmtId="164" fontId="30" fillId="26" borderId="15" xfId="48" applyNumberFormat="1" applyFont="1" applyFill="1" applyBorder="1"/>
    <xf numFmtId="164" fontId="30" fillId="24" borderId="12" xfId="48" applyNumberFormat="1" applyFont="1" applyFill="1" applyBorder="1"/>
    <xf numFmtId="164" fontId="30" fillId="0" borderId="12" xfId="48" applyNumberFormat="1" applyFont="1" applyBorder="1"/>
    <xf numFmtId="164" fontId="31" fillId="0" borderId="12" xfId="48" applyNumberFormat="1" applyFont="1" applyBorder="1"/>
    <xf numFmtId="164" fontId="31" fillId="24" borderId="12" xfId="48" applyNumberFormat="1" applyFont="1" applyFill="1" applyBorder="1"/>
    <xf numFmtId="164" fontId="31" fillId="0" borderId="13" xfId="48" applyNumberFormat="1" applyFont="1" applyBorder="1"/>
    <xf numFmtId="164" fontId="30" fillId="0" borderId="14" xfId="48" applyNumberFormat="1" applyFont="1" applyBorder="1"/>
    <xf numFmtId="164" fontId="31" fillId="0" borderId="21" xfId="48" applyNumberFormat="1" applyFont="1" applyBorder="1"/>
    <xf numFmtId="164" fontId="31" fillId="0" borderId="12" xfId="48" applyNumberFormat="1" applyFont="1" applyBorder="1" applyAlignment="1">
      <alignment horizontal="center"/>
    </xf>
    <xf numFmtId="164" fontId="30" fillId="0" borderId="10" xfId="48" applyNumberFormat="1" applyFont="1" applyBorder="1"/>
    <xf numFmtId="0" fontId="31" fillId="0" borderId="12" xfId="44" applyNumberFormat="1" applyFont="1" applyBorder="1"/>
    <xf numFmtId="0" fontId="32" fillId="0" borderId="12" xfId="44" applyNumberFormat="1" applyFont="1" applyBorder="1"/>
    <xf numFmtId="0" fontId="31" fillId="0" borderId="13" xfId="44" applyNumberFormat="1" applyFont="1" applyBorder="1"/>
    <xf numFmtId="0" fontId="26" fillId="0" borderId="0" xfId="44" applyNumberFormat="1" applyFont="1"/>
    <xf numFmtId="0" fontId="33" fillId="0" borderId="0" xfId="44" applyNumberFormat="1" applyFont="1"/>
    <xf numFmtId="0" fontId="34" fillId="0" borderId="12" xfId="44" applyNumberFormat="1" applyFont="1" applyBorder="1"/>
    <xf numFmtId="49" fontId="22" fillId="25" borderId="11" xfId="44" applyNumberFormat="1" applyFont="1" applyFill="1" applyBorder="1" applyAlignment="1">
      <alignment horizontal="center" vertical="center"/>
    </xf>
    <xf numFmtId="0" fontId="22" fillId="25" borderId="17" xfId="44" applyNumberFormat="1" applyFont="1" applyFill="1" applyBorder="1" applyAlignment="1">
      <alignment horizontal="center" vertical="center"/>
    </xf>
    <xf numFmtId="0" fontId="22" fillId="25" borderId="11" xfId="44" applyNumberFormat="1" applyFont="1" applyFill="1" applyBorder="1" applyAlignment="1">
      <alignment horizontal="center" vertical="center"/>
    </xf>
    <xf numFmtId="3" fontId="22" fillId="0" borderId="0" xfId="44" applyNumberFormat="1" applyFont="1"/>
    <xf numFmtId="3" fontId="22" fillId="25" borderId="17" xfId="44" applyNumberFormat="1" applyFont="1" applyFill="1" applyBorder="1" applyAlignment="1">
      <alignment horizontal="center" vertical="center"/>
    </xf>
    <xf numFmtId="3" fontId="29" fillId="0" borderId="0" xfId="44" applyNumberFormat="1" applyFont="1"/>
    <xf numFmtId="0" fontId="30" fillId="26" borderId="18" xfId="44" applyNumberFormat="1" applyFont="1" applyFill="1" applyBorder="1"/>
    <xf numFmtId="3" fontId="30" fillId="26" borderId="10" xfId="44" applyNumberFormat="1" applyFont="1" applyFill="1" applyBorder="1"/>
    <xf numFmtId="0" fontId="32" fillId="26" borderId="16" xfId="44" applyNumberFormat="1" applyFont="1" applyFill="1" applyBorder="1"/>
    <xf numFmtId="3" fontId="32" fillId="26" borderId="15" xfId="44" applyNumberFormat="1" applyFont="1" applyFill="1" applyBorder="1"/>
    <xf numFmtId="0" fontId="34" fillId="24" borderId="19" xfId="44" applyNumberFormat="1" applyFont="1" applyFill="1" applyBorder="1"/>
    <xf numFmtId="3" fontId="34" fillId="24" borderId="12" xfId="44" applyNumberFormat="1" applyFont="1" applyFill="1" applyBorder="1"/>
    <xf numFmtId="3" fontId="34" fillId="24" borderId="14" xfId="44" applyNumberFormat="1" applyFont="1" applyFill="1" applyBorder="1"/>
    <xf numFmtId="0" fontId="34" fillId="0" borderId="19" xfId="44" applyNumberFormat="1" applyFont="1" applyBorder="1"/>
    <xf numFmtId="3" fontId="34" fillId="0" borderId="12" xfId="44" applyNumberFormat="1" applyFont="1" applyBorder="1"/>
    <xf numFmtId="0" fontId="31" fillId="0" borderId="19" xfId="44" applyNumberFormat="1" applyFont="1" applyBorder="1" applyAlignment="1">
      <alignment horizontal="center"/>
    </xf>
    <xf numFmtId="3" fontId="31" fillId="0" borderId="12" xfId="44" applyNumberFormat="1" applyFont="1" applyBorder="1" applyAlignment="1">
      <alignment horizontal="center"/>
    </xf>
    <xf numFmtId="0" fontId="31" fillId="24" borderId="19" xfId="44" applyNumberFormat="1" applyFont="1" applyFill="1" applyBorder="1" applyAlignment="1">
      <alignment horizontal="center"/>
    </xf>
    <xf numFmtId="3" fontId="31" fillId="24" borderId="12" xfId="44" applyNumberFormat="1" applyFont="1" applyFill="1" applyBorder="1" applyAlignment="1">
      <alignment horizontal="center"/>
    </xf>
    <xf numFmtId="0" fontId="32" fillId="24" borderId="19" xfId="44" applyNumberFormat="1" applyFont="1" applyFill="1" applyBorder="1"/>
    <xf numFmtId="3" fontId="32" fillId="24" borderId="12" xfId="44" applyNumberFormat="1" applyFont="1" applyFill="1" applyBorder="1"/>
    <xf numFmtId="0" fontId="31" fillId="0" borderId="20" xfId="44" applyNumberFormat="1" applyFont="1" applyBorder="1" applyAlignment="1">
      <alignment horizontal="center"/>
    </xf>
    <xf numFmtId="3" fontId="31" fillId="0" borderId="13" xfId="44" applyNumberFormat="1" applyFont="1" applyBorder="1" applyAlignment="1">
      <alignment horizontal="center"/>
    </xf>
    <xf numFmtId="0" fontId="31" fillId="0" borderId="22" xfId="44" applyNumberFormat="1" applyFont="1" applyBorder="1" applyAlignment="1">
      <alignment horizontal="center"/>
    </xf>
    <xf numFmtId="3" fontId="31" fillId="0" borderId="14" xfId="44" applyNumberFormat="1" applyFont="1" applyBorder="1" applyAlignment="1">
      <alignment horizontal="center"/>
    </xf>
    <xf numFmtId="164" fontId="31" fillId="0" borderId="14" xfId="48" applyNumberFormat="1" applyFont="1" applyBorder="1"/>
    <xf numFmtId="0" fontId="31" fillId="0" borderId="12" xfId="44" applyNumberFormat="1" applyFont="1" applyBorder="1" applyAlignment="1">
      <alignment horizontal="center"/>
    </xf>
    <xf numFmtId="0" fontId="31" fillId="0" borderId="21" xfId="44" applyNumberFormat="1" applyFont="1" applyBorder="1" applyAlignment="1">
      <alignment horizontal="center"/>
    </xf>
    <xf numFmtId="3" fontId="31" fillId="0" borderId="21" xfId="44" applyNumberFormat="1" applyFont="1" applyBorder="1" applyAlignment="1">
      <alignment horizontal="center"/>
    </xf>
    <xf numFmtId="0" fontId="31" fillId="0" borderId="21" xfId="44" applyNumberFormat="1" applyFont="1" applyBorder="1"/>
    <xf numFmtId="3" fontId="31" fillId="0" borderId="21" xfId="44" applyNumberFormat="1" applyFont="1" applyBorder="1"/>
    <xf numFmtId="0" fontId="34" fillId="0" borderId="22" xfId="44" applyNumberFormat="1" applyFont="1" applyBorder="1"/>
    <xf numFmtId="3" fontId="34" fillId="0" borderId="14" xfId="44" applyNumberFormat="1" applyFont="1" applyBorder="1"/>
    <xf numFmtId="0" fontId="31" fillId="0" borderId="18" xfId="44" applyNumberFormat="1" applyFont="1" applyBorder="1" applyAlignment="1">
      <alignment horizontal="center"/>
    </xf>
    <xf numFmtId="3" fontId="31" fillId="0" borderId="10" xfId="44" applyNumberFormat="1" applyFont="1" applyBorder="1" applyAlignment="1">
      <alignment horizontal="center"/>
    </xf>
    <xf numFmtId="3" fontId="31" fillId="0" borderId="12" xfId="44" applyNumberFormat="1" applyFont="1" applyBorder="1"/>
    <xf numFmtId="0" fontId="32" fillId="0" borderId="12" xfId="44" applyNumberFormat="1" applyFont="1" applyBorder="1" applyAlignment="1">
      <alignment horizontal="center"/>
    </xf>
    <xf numFmtId="3" fontId="32" fillId="0" borderId="12" xfId="44" applyNumberFormat="1" applyFont="1" applyBorder="1" applyAlignment="1">
      <alignment horizontal="center"/>
    </xf>
    <xf numFmtId="3" fontId="31" fillId="0" borderId="13" xfId="44" applyNumberFormat="1" applyFont="1" applyBorder="1"/>
    <xf numFmtId="49" fontId="21" fillId="25" borderId="11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49" fontId="22" fillId="0" borderId="0" xfId="44" applyNumberFormat="1" applyFont="1"/>
    <xf numFmtId="0" fontId="22" fillId="25" borderId="15" xfId="44" applyNumberFormat="1" applyFont="1" applyFill="1" applyBorder="1" applyAlignment="1">
      <alignment horizontal="center" vertical="center"/>
    </xf>
    <xf numFmtId="0" fontId="22" fillId="25" borderId="16" xfId="44" applyNumberFormat="1" applyFont="1" applyFill="1" applyBorder="1" applyAlignment="1">
      <alignment horizontal="center" vertical="center"/>
    </xf>
    <xf numFmtId="49" fontId="22" fillId="25" borderId="15" xfId="44" applyNumberFormat="1" applyFont="1" applyFill="1" applyBorder="1" applyAlignment="1">
      <alignment horizontal="center" vertical="center"/>
    </xf>
    <xf numFmtId="0" fontId="22" fillId="26" borderId="18" xfId="44" applyNumberFormat="1" applyFont="1" applyFill="1" applyBorder="1"/>
    <xf numFmtId="164" fontId="22" fillId="26" borderId="11" xfId="47" applyNumberFormat="1" applyFont="1" applyFill="1" applyBorder="1" applyAlignment="1">
      <alignment horizontal="center"/>
    </xf>
    <xf numFmtId="164" fontId="22" fillId="26" borderId="11" xfId="48" applyNumberFormat="1" applyFont="1" applyFill="1" applyBorder="1"/>
    <xf numFmtId="0" fontId="23" fillId="26" borderId="16" xfId="44" applyNumberFormat="1" applyFont="1" applyFill="1" applyBorder="1"/>
    <xf numFmtId="164" fontId="22" fillId="26" borderId="15" xfId="47" applyNumberFormat="1" applyFont="1" applyFill="1" applyBorder="1" applyAlignment="1">
      <alignment horizontal="center"/>
    </xf>
    <xf numFmtId="164" fontId="22" fillId="26" borderId="15" xfId="48" applyNumberFormat="1" applyFont="1" applyFill="1" applyBorder="1"/>
    <xf numFmtId="0" fontId="24" fillId="24" borderId="19" xfId="44" applyNumberFormat="1" applyFont="1" applyFill="1" applyBorder="1"/>
    <xf numFmtId="164" fontId="25" fillId="24" borderId="12" xfId="47" applyNumberFormat="1" applyFont="1" applyFill="1" applyBorder="1" applyAlignment="1">
      <alignment horizontal="center"/>
    </xf>
    <xf numFmtId="164" fontId="22" fillId="24" borderId="12" xfId="48" applyNumberFormat="1" applyFont="1" applyFill="1" applyBorder="1"/>
    <xf numFmtId="0" fontId="24" fillId="0" borderId="19" xfId="44" applyNumberFormat="1" applyFont="1" applyBorder="1"/>
    <xf numFmtId="164" fontId="25" fillId="0" borderId="12" xfId="47" applyNumberFormat="1" applyFont="1" applyBorder="1" applyAlignment="1">
      <alignment horizontal="center"/>
    </xf>
    <xf numFmtId="164" fontId="22" fillId="0" borderId="12" xfId="48" applyNumberFormat="1" applyFont="1" applyBorder="1"/>
    <xf numFmtId="0" fontId="25" fillId="0" borderId="19" xfId="44" applyNumberFormat="1" applyFont="1" applyBorder="1" applyAlignment="1">
      <alignment horizontal="center"/>
    </xf>
    <xf numFmtId="164" fontId="25" fillId="0" borderId="12" xfId="48" applyNumberFormat="1" applyFont="1" applyBorder="1"/>
    <xf numFmtId="0" fontId="25" fillId="24" borderId="19" xfId="44" applyNumberFormat="1" applyFont="1" applyFill="1" applyBorder="1" applyAlignment="1">
      <alignment horizontal="center"/>
    </xf>
    <xf numFmtId="164" fontId="25" fillId="24" borderId="12" xfId="48" applyNumberFormat="1" applyFont="1" applyFill="1" applyBorder="1"/>
    <xf numFmtId="0" fontId="23" fillId="24" borderId="19" xfId="44" applyNumberFormat="1" applyFont="1" applyFill="1" applyBorder="1"/>
    <xf numFmtId="164" fontId="22" fillId="24" borderId="12" xfId="47" applyNumberFormat="1" applyFont="1" applyFill="1" applyBorder="1" applyAlignment="1">
      <alignment horizontal="center"/>
    </xf>
    <xf numFmtId="0" fontId="25" fillId="0" borderId="20" xfId="44" applyNumberFormat="1" applyFont="1" applyBorder="1" applyAlignment="1">
      <alignment horizontal="center"/>
    </xf>
    <xf numFmtId="164" fontId="25" fillId="0" borderId="13" xfId="47" applyNumberFormat="1" applyFont="1" applyBorder="1" applyAlignment="1">
      <alignment horizontal="center"/>
    </xf>
    <xf numFmtId="164" fontId="25" fillId="0" borderId="13" xfId="48" applyNumberFormat="1" applyFont="1" applyBorder="1"/>
    <xf numFmtId="0" fontId="24" fillId="0" borderId="22" xfId="44" applyNumberFormat="1" applyFont="1" applyBorder="1"/>
    <xf numFmtId="164" fontId="25" fillId="0" borderId="14" xfId="47" applyNumberFormat="1" applyFont="1" applyBorder="1" applyAlignment="1">
      <alignment horizontal="center"/>
    </xf>
    <xf numFmtId="164" fontId="22" fillId="0" borderId="14" xfId="48" applyNumberFormat="1" applyFont="1" applyBorder="1"/>
    <xf numFmtId="0" fontId="25" fillId="0" borderId="12" xfId="44" applyNumberFormat="1" applyFont="1" applyBorder="1" applyAlignment="1">
      <alignment horizontal="center"/>
    </xf>
    <xf numFmtId="0" fontId="25" fillId="0" borderId="21" xfId="44" applyNumberFormat="1" applyFont="1" applyBorder="1" applyAlignment="1">
      <alignment horizontal="center"/>
    </xf>
    <xf numFmtId="164" fontId="25" fillId="0" borderId="21" xfId="47" applyNumberFormat="1" applyFont="1" applyBorder="1" applyAlignment="1">
      <alignment horizontal="center"/>
    </xf>
    <xf numFmtId="164" fontId="25" fillId="0" borderId="21" xfId="48" applyNumberFormat="1" applyFont="1" applyBorder="1"/>
    <xf numFmtId="164" fontId="25" fillId="0" borderId="21" xfId="47" applyNumberFormat="1" applyFont="1" applyBorder="1"/>
    <xf numFmtId="164" fontId="25" fillId="0" borderId="12" xfId="48" applyNumberFormat="1" applyFont="1" applyBorder="1" applyAlignment="1">
      <alignment horizontal="center"/>
    </xf>
    <xf numFmtId="0" fontId="25" fillId="0" borderId="22" xfId="44" applyNumberFormat="1" applyFont="1" applyBorder="1" applyAlignment="1">
      <alignment horizontal="center"/>
    </xf>
    <xf numFmtId="0" fontId="25" fillId="0" borderId="18" xfId="44" applyNumberFormat="1" applyFont="1" applyBorder="1" applyAlignment="1">
      <alignment horizontal="center"/>
    </xf>
    <xf numFmtId="164" fontId="25" fillId="0" borderId="10" xfId="47" applyNumberFormat="1" applyFont="1" applyBorder="1" applyAlignment="1">
      <alignment horizontal="center"/>
    </xf>
    <xf numFmtId="164" fontId="22" fillId="0" borderId="10" xfId="48" applyNumberFormat="1" applyFont="1" applyBorder="1"/>
    <xf numFmtId="164" fontId="25" fillId="0" borderId="12" xfId="47" applyNumberFormat="1" applyFont="1" applyBorder="1"/>
    <xf numFmtId="0" fontId="23" fillId="0" borderId="12" xfId="44" applyNumberFormat="1" applyFont="1" applyBorder="1" applyAlignment="1">
      <alignment horizontal="center"/>
    </xf>
    <xf numFmtId="164" fontId="23" fillId="0" borderId="12" xfId="47" applyNumberFormat="1" applyFont="1" applyBorder="1"/>
    <xf numFmtId="164" fontId="25" fillId="0" borderId="13" xfId="47" applyNumberFormat="1" applyFont="1" applyBorder="1"/>
    <xf numFmtId="49" fontId="29" fillId="0" borderId="0" xfId="44" applyNumberFormat="1" applyFont="1"/>
    <xf numFmtId="0" fontId="24" fillId="0" borderId="23" xfId="44" applyNumberFormat="1" applyFont="1" applyBorder="1"/>
    <xf numFmtId="0" fontId="25" fillId="0" borderId="23" xfId="44" applyNumberFormat="1" applyFont="1" applyBorder="1"/>
    <xf numFmtId="164" fontId="25" fillId="0" borderId="23" xfId="47" applyNumberFormat="1" applyFont="1" applyBorder="1" applyAlignment="1">
      <alignment horizontal="center"/>
    </xf>
    <xf numFmtId="0" fontId="31" fillId="0" borderId="24" xfId="44" applyNumberFormat="1" applyFont="1" applyBorder="1" applyAlignment="1">
      <alignment horizontal="center"/>
    </xf>
    <xf numFmtId="3" fontId="31" fillId="0" borderId="23" xfId="44" applyNumberFormat="1" applyFont="1" applyBorder="1" applyAlignment="1">
      <alignment horizontal="center"/>
    </xf>
    <xf numFmtId="164" fontId="31" fillId="0" borderId="23" xfId="48" applyNumberFormat="1" applyFont="1" applyBorder="1"/>
    <xf numFmtId="0" fontId="34" fillId="0" borderId="24" xfId="44" applyNumberFormat="1" applyFont="1" applyBorder="1"/>
    <xf numFmtId="3" fontId="34" fillId="0" borderId="23" xfId="44" applyNumberFormat="1" applyFont="1" applyBorder="1"/>
    <xf numFmtId="164" fontId="30" fillId="0" borderId="23" xfId="48" applyNumberFormat="1" applyFont="1" applyBorder="1"/>
    <xf numFmtId="3" fontId="22" fillId="0" borderId="0" xfId="44" applyNumberFormat="1" applyFont="1" applyAlignment="1">
      <alignment horizontal="center"/>
    </xf>
    <xf numFmtId="3" fontId="30" fillId="26" borderId="18" xfId="44" applyNumberFormat="1" applyFont="1" applyFill="1" applyBorder="1" applyAlignment="1">
      <alignment horizontal="center"/>
    </xf>
    <xf numFmtId="3" fontId="32" fillId="26" borderId="16" xfId="44" applyNumberFormat="1" applyFont="1" applyFill="1" applyBorder="1" applyAlignment="1">
      <alignment horizontal="center"/>
    </xf>
    <xf numFmtId="3" fontId="34" fillId="24" borderId="19" xfId="44" applyNumberFormat="1" applyFont="1" applyFill="1" applyBorder="1" applyAlignment="1">
      <alignment horizontal="center"/>
    </xf>
    <xf numFmtId="3" fontId="34" fillId="0" borderId="19" xfId="44" applyNumberFormat="1" applyFont="1" applyBorder="1" applyAlignment="1">
      <alignment horizontal="center"/>
    </xf>
    <xf numFmtId="3" fontId="31" fillId="0" borderId="19" xfId="44" applyNumberFormat="1" applyFont="1" applyBorder="1" applyAlignment="1">
      <alignment horizontal="center"/>
    </xf>
    <xf numFmtId="3" fontId="31" fillId="24" borderId="19" xfId="44" applyNumberFormat="1" applyFont="1" applyFill="1" applyBorder="1" applyAlignment="1">
      <alignment horizontal="center"/>
    </xf>
    <xf numFmtId="3" fontId="32" fillId="24" borderId="19" xfId="44" applyNumberFormat="1" applyFont="1" applyFill="1" applyBorder="1" applyAlignment="1">
      <alignment horizontal="center"/>
    </xf>
    <xf numFmtId="3" fontId="31" fillId="0" borderId="20" xfId="44" applyNumberFormat="1" applyFont="1" applyBorder="1" applyAlignment="1">
      <alignment horizontal="center"/>
    </xf>
    <xf numFmtId="3" fontId="31" fillId="0" borderId="24" xfId="44" applyNumberFormat="1" applyFont="1" applyBorder="1" applyAlignment="1">
      <alignment horizontal="center"/>
    </xf>
    <xf numFmtId="3" fontId="34" fillId="0" borderId="24" xfId="44" applyNumberFormat="1" applyFont="1" applyBorder="1" applyAlignment="1">
      <alignment horizontal="center"/>
    </xf>
    <xf numFmtId="3" fontId="31" fillId="0" borderId="22" xfId="44" applyNumberFormat="1" applyFont="1" applyBorder="1" applyAlignment="1">
      <alignment horizontal="center"/>
    </xf>
    <xf numFmtId="3" fontId="31" fillId="0" borderId="18" xfId="44" applyNumberFormat="1" applyFont="1" applyBorder="1" applyAlignment="1">
      <alignment horizontal="center"/>
    </xf>
    <xf numFmtId="3" fontId="29" fillId="0" borderId="0" xfId="44" applyNumberFormat="1" applyFont="1" applyAlignment="1">
      <alignment horizontal="center"/>
    </xf>
    <xf numFmtId="3" fontId="30" fillId="25" borderId="11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37" fillId="0" borderId="0" xfId="44" applyNumberFormat="1" applyFont="1"/>
    <xf numFmtId="3" fontId="38" fillId="26" borderId="10" xfId="44" applyNumberFormat="1" applyFont="1" applyFill="1" applyBorder="1"/>
    <xf numFmtId="3" fontId="39" fillId="26" borderId="15" xfId="44" applyNumberFormat="1" applyFont="1" applyFill="1" applyBorder="1"/>
    <xf numFmtId="3" fontId="40" fillId="24" borderId="14" xfId="44" applyNumberFormat="1" applyFont="1" applyFill="1" applyBorder="1"/>
    <xf numFmtId="3" fontId="40" fillId="0" borderId="12" xfId="44" applyNumberFormat="1" applyFont="1" applyBorder="1"/>
    <xf numFmtId="3" fontId="41" fillId="0" borderId="12" xfId="44" applyNumberFormat="1" applyFont="1" applyBorder="1" applyAlignment="1">
      <alignment horizontal="center"/>
    </xf>
    <xf numFmtId="3" fontId="39" fillId="24" borderId="12" xfId="44" applyNumberFormat="1" applyFont="1" applyFill="1" applyBorder="1"/>
    <xf numFmtId="3" fontId="40" fillId="24" borderId="12" xfId="44" applyNumberFormat="1" applyFont="1" applyFill="1" applyBorder="1"/>
    <xf numFmtId="3" fontId="41" fillId="0" borderId="13" xfId="44" applyNumberFormat="1" applyFont="1" applyBorder="1" applyAlignment="1">
      <alignment horizontal="center"/>
    </xf>
    <xf numFmtId="3" fontId="41" fillId="0" borderId="23" xfId="44" applyNumberFormat="1" applyFont="1" applyBorder="1" applyAlignment="1">
      <alignment horizontal="center"/>
    </xf>
    <xf numFmtId="3" fontId="41" fillId="0" borderId="21" xfId="44" applyNumberFormat="1" applyFont="1" applyBorder="1" applyAlignment="1">
      <alignment horizontal="center"/>
    </xf>
    <xf numFmtId="3" fontId="41" fillId="0" borderId="21" xfId="44" applyNumberFormat="1" applyFont="1" applyBorder="1"/>
    <xf numFmtId="3" fontId="40" fillId="0" borderId="23" xfId="44" applyNumberFormat="1" applyFont="1" applyBorder="1"/>
    <xf numFmtId="3" fontId="41" fillId="0" borderId="12" xfId="44" applyNumberFormat="1" applyFont="1" applyBorder="1"/>
    <xf numFmtId="3" fontId="39" fillId="0" borderId="12" xfId="44" applyNumberFormat="1" applyFont="1" applyBorder="1" applyAlignment="1">
      <alignment horizontal="center"/>
    </xf>
    <xf numFmtId="3" fontId="41" fillId="0" borderId="13" xfId="44" applyNumberFormat="1" applyFont="1" applyBorder="1"/>
    <xf numFmtId="3" fontId="42" fillId="0" borderId="0" xfId="44" applyNumberFormat="1" applyFont="1"/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0" fontId="22" fillId="0" borderId="0" xfId="44" applyNumberFormat="1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0" borderId="0" xfId="44" applyNumberFormat="1" applyFont="1" applyAlignment="1">
      <alignment horizontal="center"/>
    </xf>
    <xf numFmtId="49" fontId="22" fillId="25" borderId="17" xfId="44" applyNumberFormat="1" applyFont="1" applyFill="1" applyBorder="1" applyAlignment="1">
      <alignment horizontal="center" vertical="center"/>
    </xf>
    <xf numFmtId="49" fontId="22" fillId="25" borderId="11" xfId="44" applyNumberFormat="1" applyFont="1" applyFill="1" applyBorder="1" applyAlignment="1">
      <alignment horizontal="center" vertical="center"/>
    </xf>
    <xf numFmtId="0" fontId="35" fillId="0" borderId="0" xfId="44" applyNumberFormat="1" applyFont="1" applyAlignment="1">
      <alignment horizontal="center" vertical="center"/>
    </xf>
    <xf numFmtId="3" fontId="22" fillId="25" borderId="17" xfId="44" applyNumberFormat="1" applyFont="1" applyFill="1" applyBorder="1" applyAlignment="1">
      <alignment horizontal="center" vertical="center"/>
    </xf>
    <xf numFmtId="3" fontId="22" fillId="25" borderId="11" xfId="44" applyNumberFormat="1" applyFont="1" applyFill="1" applyBorder="1" applyAlignment="1">
      <alignment horizontal="center" vertical="center"/>
    </xf>
    <xf numFmtId="17" fontId="22" fillId="25" borderId="17" xfId="44" applyNumberFormat="1" applyFont="1" applyFill="1" applyBorder="1" applyAlignment="1">
      <alignment horizontal="center" vertical="center"/>
    </xf>
    <xf numFmtId="17" fontId="22" fillId="25" borderId="11" xfId="44" applyNumberFormat="1" applyFont="1" applyFill="1" applyBorder="1" applyAlignment="1">
      <alignment horizontal="center" vertical="center"/>
    </xf>
    <xf numFmtId="0" fontId="30" fillId="25" borderId="17" xfId="44" applyNumberFormat="1" applyFont="1" applyFill="1" applyBorder="1" applyAlignment="1">
      <alignment horizontal="center" vertical="center"/>
    </xf>
    <xf numFmtId="0" fontId="30" fillId="25" borderId="11" xfId="44" applyNumberFormat="1" applyFont="1" applyFill="1" applyBorder="1" applyAlignment="1">
      <alignment horizontal="center" vertical="center"/>
    </xf>
    <xf numFmtId="3" fontId="22" fillId="25" borderId="16" xfId="44" applyNumberFormat="1" applyFont="1" applyFill="1" applyBorder="1" applyAlignment="1">
      <alignment horizontal="center" vertical="center"/>
    </xf>
    <xf numFmtId="3" fontId="22" fillId="25" borderId="25" xfId="44" applyNumberFormat="1" applyFont="1" applyFill="1" applyBorder="1" applyAlignment="1">
      <alignment horizontal="center" vertical="center"/>
    </xf>
    <xf numFmtId="0" fontId="26" fillId="25" borderId="17" xfId="44" applyNumberFormat="1" applyFont="1" applyFill="1" applyBorder="1" applyAlignment="1">
      <alignment horizontal="center" vertical="center"/>
    </xf>
    <xf numFmtId="0" fontId="26" fillId="25" borderId="11" xfId="44" applyNumberFormat="1" applyFont="1" applyFill="1" applyBorder="1" applyAlignment="1">
      <alignment horizontal="center" vertical="center"/>
    </xf>
    <xf numFmtId="0" fontId="22" fillId="25" borderId="17" xfId="44" applyNumberFormat="1" applyFont="1" applyFill="1" applyBorder="1" applyAlignment="1">
      <alignment horizontal="center" vertical="center"/>
    </xf>
    <xf numFmtId="0" fontId="22" fillId="25" borderId="11" xfId="44" applyNumberFormat="1" applyFont="1" applyFill="1" applyBorder="1" applyAlignment="1">
      <alignment horizontal="center" vertical="center"/>
    </xf>
    <xf numFmtId="49" fontId="37" fillId="25" borderId="17" xfId="44" applyNumberFormat="1" applyFont="1" applyFill="1" applyBorder="1" applyAlignment="1">
      <alignment horizontal="center" vertical="center"/>
    </xf>
    <xf numFmtId="49" fontId="37" fillId="25" borderId="11" xfId="44" applyNumberFormat="1" applyFont="1" applyFill="1" applyBorder="1" applyAlignment="1">
      <alignment horizontal="center" vertical="center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เครื่องหมายจุลภาค 2" xfId="43"/>
    <cellStyle name="เครื่องหมายจุลภาค 2 2" xfId="46"/>
    <cellStyle name="เครื่องหมายจุลภาค 2 3" xfId="48"/>
    <cellStyle name="เครื่องหมายจุลภาค 3" xfId="45"/>
    <cellStyle name="เครื่องหมายจุลภาค 4" xfId="47"/>
    <cellStyle name="ปกติ" xfId="0" builtinId="0"/>
    <cellStyle name="ปกติ 2" xfId="42"/>
    <cellStyle name="ปกติ 3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112"/>
  <sheetViews>
    <sheetView view="pageBreakPreview" topLeftCell="A86" zoomScaleSheetLayoutView="100" workbookViewId="0">
      <selection activeCell="A105" sqref="A104:A105"/>
    </sheetView>
  </sheetViews>
  <sheetFormatPr defaultColWidth="83.140625" defaultRowHeight="21"/>
  <cols>
    <col min="1" max="1" width="79" style="20" bestFit="1" customWidth="1"/>
    <col min="2" max="2" width="9.42578125" style="20" customWidth="1"/>
    <col min="3" max="3" width="9.42578125" style="121" customWidth="1"/>
    <col min="4" max="4" width="9.42578125" style="20" customWidth="1"/>
    <col min="5" max="16384" width="83.140625" style="20"/>
  </cols>
  <sheetData>
    <row r="1" spans="1:4" ht="9.75" customHeight="1"/>
    <row r="2" spans="1:4" s="1" customFormat="1" ht="23.25" customHeight="1">
      <c r="A2" s="170" t="s">
        <v>11</v>
      </c>
      <c r="B2" s="170"/>
      <c r="C2" s="170"/>
      <c r="D2" s="170"/>
    </row>
    <row r="3" spans="1:4" s="1" customFormat="1" ht="23.25" customHeight="1">
      <c r="A3" s="170" t="s">
        <v>1</v>
      </c>
      <c r="B3" s="170"/>
      <c r="C3" s="170"/>
      <c r="D3" s="170"/>
    </row>
    <row r="4" spans="1:4" s="1" customFormat="1" ht="11.25" customHeight="1">
      <c r="C4" s="79"/>
    </row>
    <row r="5" spans="1:4" s="1" customFormat="1" ht="22.5" customHeight="1">
      <c r="A5" s="80" t="s">
        <v>4</v>
      </c>
      <c r="B5" s="81" t="s">
        <v>12</v>
      </c>
      <c r="C5" s="82" t="s">
        <v>0</v>
      </c>
      <c r="D5" s="80" t="s">
        <v>2</v>
      </c>
    </row>
    <row r="6" spans="1:4" s="3" customFormat="1" ht="22.5" customHeight="1">
      <c r="A6" s="2" t="s">
        <v>5</v>
      </c>
      <c r="B6" s="83"/>
      <c r="C6" s="84"/>
      <c r="D6" s="85"/>
    </row>
    <row r="7" spans="1:4" s="3" customFormat="1" ht="22.5" customHeight="1">
      <c r="A7" s="4" t="s">
        <v>13</v>
      </c>
      <c r="B7" s="86"/>
      <c r="C7" s="87"/>
      <c r="D7" s="88"/>
    </row>
    <row r="8" spans="1:4" s="3" customFormat="1" ht="22.5" customHeight="1">
      <c r="A8" s="5" t="s">
        <v>14</v>
      </c>
      <c r="B8" s="89"/>
      <c r="C8" s="90"/>
      <c r="D8" s="91"/>
    </row>
    <row r="9" spans="1:4" s="3" customFormat="1" ht="22.5" customHeight="1">
      <c r="A9" s="6" t="s">
        <v>15</v>
      </c>
      <c r="B9" s="92"/>
      <c r="C9" s="93"/>
      <c r="D9" s="94"/>
    </row>
    <row r="10" spans="1:4" s="3" customFormat="1" ht="22.5" customHeight="1">
      <c r="A10" s="7" t="s">
        <v>16</v>
      </c>
      <c r="B10" s="95" t="s">
        <v>17</v>
      </c>
      <c r="C10" s="90">
        <v>0</v>
      </c>
      <c r="D10" s="96"/>
    </row>
    <row r="11" spans="1:4" s="3" customFormat="1" ht="22.5" customHeight="1">
      <c r="A11" s="7" t="s">
        <v>18</v>
      </c>
      <c r="B11" s="95" t="s">
        <v>17</v>
      </c>
      <c r="C11" s="93">
        <v>0</v>
      </c>
      <c r="D11" s="96"/>
    </row>
    <row r="12" spans="1:4" s="3" customFormat="1" ht="22.5" customHeight="1">
      <c r="A12" s="7" t="s">
        <v>19</v>
      </c>
      <c r="B12" s="95" t="s">
        <v>20</v>
      </c>
      <c r="C12" s="93">
        <v>1</v>
      </c>
      <c r="D12" s="96"/>
    </row>
    <row r="13" spans="1:4" s="3" customFormat="1" ht="22.5" customHeight="1">
      <c r="A13" s="7"/>
      <c r="B13" s="95" t="s">
        <v>17</v>
      </c>
      <c r="C13" s="93">
        <v>20</v>
      </c>
      <c r="D13" s="96"/>
    </row>
    <row r="14" spans="1:4" s="3" customFormat="1" ht="22.5" customHeight="1">
      <c r="A14" s="7" t="s">
        <v>21</v>
      </c>
      <c r="B14" s="95" t="s">
        <v>20</v>
      </c>
      <c r="C14" s="93">
        <v>1</v>
      </c>
      <c r="D14" s="96"/>
    </row>
    <row r="15" spans="1:4" s="3" customFormat="1" ht="22.5" customHeight="1">
      <c r="A15" s="7"/>
      <c r="B15" s="95" t="s">
        <v>17</v>
      </c>
      <c r="C15" s="93">
        <v>25</v>
      </c>
      <c r="D15" s="96"/>
    </row>
    <row r="16" spans="1:4" s="3" customFormat="1" ht="22.5" customHeight="1">
      <c r="A16" s="7" t="s">
        <v>22</v>
      </c>
      <c r="B16" s="95" t="s">
        <v>20</v>
      </c>
      <c r="C16" s="93">
        <v>0</v>
      </c>
      <c r="D16" s="96"/>
    </row>
    <row r="17" spans="1:4" s="3" customFormat="1" ht="22.5" customHeight="1">
      <c r="A17" s="7"/>
      <c r="B17" s="95" t="s">
        <v>17</v>
      </c>
      <c r="C17" s="93">
        <v>0</v>
      </c>
      <c r="D17" s="96"/>
    </row>
    <row r="18" spans="1:4" s="3" customFormat="1" ht="22.5" customHeight="1">
      <c r="A18" s="7" t="s">
        <v>23</v>
      </c>
      <c r="B18" s="95" t="s">
        <v>17</v>
      </c>
      <c r="C18" s="90">
        <v>19</v>
      </c>
      <c r="D18" s="96"/>
    </row>
    <row r="19" spans="1:4" s="8" customFormat="1" ht="22.5" customHeight="1">
      <c r="A19" s="7" t="s">
        <v>24</v>
      </c>
      <c r="B19" s="97" t="s">
        <v>25</v>
      </c>
      <c r="C19" s="90">
        <v>0</v>
      </c>
      <c r="D19" s="98"/>
    </row>
    <row r="20" spans="1:4" s="3" customFormat="1" ht="22.5" customHeight="1">
      <c r="A20" s="9"/>
      <c r="B20" s="99"/>
      <c r="C20" s="100"/>
      <c r="D20" s="91"/>
    </row>
    <row r="21" spans="1:4" s="3" customFormat="1" ht="24" customHeight="1">
      <c r="A21" s="4" t="s">
        <v>26</v>
      </c>
      <c r="B21" s="86"/>
      <c r="C21" s="87"/>
      <c r="D21" s="88"/>
    </row>
    <row r="22" spans="1:4" s="10" customFormat="1" ht="24" customHeight="1">
      <c r="A22" s="5" t="s">
        <v>6</v>
      </c>
      <c r="B22" s="89"/>
      <c r="C22" s="90"/>
      <c r="D22" s="91"/>
    </row>
    <row r="23" spans="1:4" s="10" customFormat="1" ht="24" customHeight="1">
      <c r="A23" s="6" t="s">
        <v>27</v>
      </c>
      <c r="B23" s="92"/>
      <c r="C23" s="93"/>
      <c r="D23" s="94"/>
    </row>
    <row r="24" spans="1:4" s="11" customFormat="1" ht="24" customHeight="1">
      <c r="A24" s="7" t="s">
        <v>28</v>
      </c>
      <c r="B24" s="95" t="s">
        <v>17</v>
      </c>
      <c r="C24" s="93">
        <v>1000</v>
      </c>
      <c r="D24" s="96"/>
    </row>
    <row r="25" spans="1:4" s="10" customFormat="1" ht="24" customHeight="1">
      <c r="A25" s="7" t="s">
        <v>29</v>
      </c>
      <c r="B25" s="95" t="s">
        <v>17</v>
      </c>
      <c r="C25" s="93">
        <v>360</v>
      </c>
      <c r="D25" s="96"/>
    </row>
    <row r="26" spans="1:4" s="10" customFormat="1" ht="24" customHeight="1">
      <c r="A26" s="7" t="s">
        <v>30</v>
      </c>
      <c r="B26" s="95" t="s">
        <v>17</v>
      </c>
      <c r="C26" s="93">
        <v>0</v>
      </c>
      <c r="D26" s="96"/>
    </row>
    <row r="27" spans="1:4" s="10" customFormat="1" ht="24" customHeight="1">
      <c r="A27" s="7" t="s">
        <v>31</v>
      </c>
      <c r="B27" s="95" t="s">
        <v>17</v>
      </c>
      <c r="C27" s="93">
        <v>0</v>
      </c>
      <c r="D27" s="96"/>
    </row>
    <row r="28" spans="1:4" s="10" customFormat="1" ht="24" customHeight="1">
      <c r="A28" s="7" t="s">
        <v>32</v>
      </c>
      <c r="B28" s="95"/>
      <c r="C28" s="93"/>
      <c r="D28" s="96"/>
    </row>
    <row r="29" spans="1:4" s="10" customFormat="1" ht="24" customHeight="1">
      <c r="A29" s="7" t="s">
        <v>33</v>
      </c>
      <c r="B29" s="95" t="s">
        <v>17</v>
      </c>
      <c r="C29" s="93">
        <v>150</v>
      </c>
      <c r="D29" s="96"/>
    </row>
    <row r="30" spans="1:4" s="10" customFormat="1" ht="24" customHeight="1">
      <c r="A30" s="7" t="s">
        <v>34</v>
      </c>
      <c r="B30" s="95" t="s">
        <v>17</v>
      </c>
      <c r="C30" s="93">
        <v>30</v>
      </c>
      <c r="D30" s="96"/>
    </row>
    <row r="31" spans="1:4" s="10" customFormat="1" ht="24" customHeight="1">
      <c r="A31" s="7" t="s">
        <v>35</v>
      </c>
      <c r="B31" s="95" t="s">
        <v>17</v>
      </c>
      <c r="C31" s="93">
        <v>38</v>
      </c>
      <c r="D31" s="96"/>
    </row>
    <row r="32" spans="1:4" s="10" customFormat="1" ht="24" customHeight="1">
      <c r="A32" s="7" t="s">
        <v>36</v>
      </c>
      <c r="B32" s="95" t="s">
        <v>17</v>
      </c>
      <c r="C32" s="93">
        <v>800</v>
      </c>
      <c r="D32" s="96"/>
    </row>
    <row r="33" spans="1:4" s="10" customFormat="1" ht="24" customHeight="1">
      <c r="A33" s="7" t="s">
        <v>37</v>
      </c>
      <c r="B33" s="95"/>
      <c r="C33" s="93"/>
      <c r="D33" s="96"/>
    </row>
    <row r="34" spans="1:4" s="10" customFormat="1" ht="24" customHeight="1">
      <c r="A34" s="7" t="s">
        <v>38</v>
      </c>
      <c r="B34" s="95" t="s">
        <v>17</v>
      </c>
      <c r="C34" s="93">
        <v>0</v>
      </c>
      <c r="D34" s="96"/>
    </row>
    <row r="35" spans="1:4" s="10" customFormat="1" ht="24" customHeight="1">
      <c r="A35" s="7" t="s">
        <v>39</v>
      </c>
      <c r="B35" s="95" t="s">
        <v>17</v>
      </c>
      <c r="C35" s="93">
        <v>900</v>
      </c>
      <c r="D35" s="96"/>
    </row>
    <row r="36" spans="1:4" s="10" customFormat="1" ht="24" customHeight="1">
      <c r="A36" s="12" t="s">
        <v>40</v>
      </c>
      <c r="B36" s="95" t="s">
        <v>17</v>
      </c>
      <c r="C36" s="93">
        <v>1</v>
      </c>
      <c r="D36" s="96"/>
    </row>
    <row r="37" spans="1:4" s="10" customFormat="1" ht="24" customHeight="1">
      <c r="A37" s="7" t="s">
        <v>41</v>
      </c>
      <c r="B37" s="95" t="s">
        <v>17</v>
      </c>
      <c r="C37" s="93">
        <v>0</v>
      </c>
      <c r="D37" s="96"/>
    </row>
    <row r="38" spans="1:4" s="10" customFormat="1" ht="24" customHeight="1">
      <c r="A38" s="7" t="s">
        <v>42</v>
      </c>
      <c r="B38" s="95" t="s">
        <v>17</v>
      </c>
      <c r="C38" s="93">
        <v>100</v>
      </c>
      <c r="D38" s="96"/>
    </row>
    <row r="39" spans="1:4" s="10" customFormat="1" ht="24" customHeight="1">
      <c r="A39" s="7" t="s">
        <v>43</v>
      </c>
      <c r="B39" s="95" t="s">
        <v>17</v>
      </c>
      <c r="C39" s="93">
        <v>1</v>
      </c>
      <c r="D39" s="96"/>
    </row>
    <row r="40" spans="1:4" s="10" customFormat="1" ht="24" customHeight="1">
      <c r="A40" s="7" t="s">
        <v>44</v>
      </c>
      <c r="B40" s="95" t="s">
        <v>45</v>
      </c>
      <c r="C40" s="93">
        <v>0</v>
      </c>
      <c r="D40" s="96"/>
    </row>
    <row r="41" spans="1:4" s="10" customFormat="1" ht="24" customHeight="1">
      <c r="A41" s="7" t="s">
        <v>46</v>
      </c>
      <c r="B41" s="95" t="s">
        <v>47</v>
      </c>
      <c r="C41" s="93">
        <v>0</v>
      </c>
      <c r="D41" s="96"/>
    </row>
    <row r="42" spans="1:4" s="10" customFormat="1" ht="24" customHeight="1">
      <c r="A42" s="7"/>
      <c r="B42" s="95" t="s">
        <v>48</v>
      </c>
      <c r="C42" s="93">
        <v>0</v>
      </c>
      <c r="D42" s="96"/>
    </row>
    <row r="43" spans="1:4" s="10" customFormat="1" ht="24" customHeight="1">
      <c r="A43" s="13"/>
      <c r="B43" s="101"/>
      <c r="C43" s="102"/>
      <c r="D43" s="103"/>
    </row>
    <row r="44" spans="1:4" s="10" customFormat="1" ht="20.25" customHeight="1">
      <c r="A44" s="14" t="s">
        <v>49</v>
      </c>
      <c r="B44" s="104"/>
      <c r="C44" s="105"/>
      <c r="D44" s="106"/>
    </row>
    <row r="45" spans="1:4" s="10" customFormat="1" ht="20.25" customHeight="1">
      <c r="A45" s="7" t="s">
        <v>50</v>
      </c>
      <c r="B45" s="107" t="s">
        <v>17</v>
      </c>
      <c r="C45" s="93">
        <v>0</v>
      </c>
      <c r="D45" s="96"/>
    </row>
    <row r="46" spans="1:4" s="10" customFormat="1" ht="20.25" customHeight="1">
      <c r="A46" s="7" t="s">
        <v>51</v>
      </c>
      <c r="B46" s="107" t="s">
        <v>17</v>
      </c>
      <c r="C46" s="93">
        <v>0</v>
      </c>
      <c r="D46" s="96"/>
    </row>
    <row r="47" spans="1:4" s="10" customFormat="1" ht="20.25" customHeight="1">
      <c r="A47" s="15" t="s">
        <v>52</v>
      </c>
      <c r="B47" s="108" t="s">
        <v>17</v>
      </c>
      <c r="C47" s="109">
        <v>0</v>
      </c>
      <c r="D47" s="110"/>
    </row>
    <row r="48" spans="1:4" s="10" customFormat="1" ht="20.25" customHeight="1">
      <c r="A48" s="15" t="s">
        <v>53</v>
      </c>
      <c r="B48" s="108" t="s">
        <v>20</v>
      </c>
      <c r="C48" s="109">
        <v>0</v>
      </c>
      <c r="D48" s="110"/>
    </row>
    <row r="49" spans="1:4" s="10" customFormat="1" ht="20.25" customHeight="1">
      <c r="A49" s="15"/>
      <c r="B49" s="108" t="s">
        <v>17</v>
      </c>
      <c r="C49" s="109">
        <v>0</v>
      </c>
      <c r="D49" s="110"/>
    </row>
    <row r="50" spans="1:4" s="10" customFormat="1" ht="20.25" customHeight="1">
      <c r="A50" s="15" t="s">
        <v>54</v>
      </c>
      <c r="B50" s="108" t="s">
        <v>17</v>
      </c>
      <c r="C50" s="109">
        <v>0</v>
      </c>
      <c r="D50" s="110"/>
    </row>
    <row r="51" spans="1:4" s="10" customFormat="1" ht="20.25" customHeight="1">
      <c r="A51" s="15" t="s">
        <v>55</v>
      </c>
      <c r="B51" s="108"/>
      <c r="C51" s="109"/>
      <c r="D51" s="110"/>
    </row>
    <row r="52" spans="1:4" s="10" customFormat="1" ht="20.25" customHeight="1">
      <c r="A52" s="15" t="s">
        <v>56</v>
      </c>
      <c r="B52" s="108" t="s">
        <v>17</v>
      </c>
      <c r="C52" s="109">
        <v>0</v>
      </c>
      <c r="D52" s="110"/>
    </row>
    <row r="53" spans="1:4" s="10" customFormat="1" ht="20.25" customHeight="1">
      <c r="A53" s="15" t="s">
        <v>57</v>
      </c>
      <c r="B53" s="108"/>
      <c r="C53" s="109"/>
      <c r="D53" s="110"/>
    </row>
    <row r="54" spans="1:4" s="10" customFormat="1" ht="20.25" customHeight="1">
      <c r="A54" s="15" t="s">
        <v>58</v>
      </c>
      <c r="B54" s="108" t="s">
        <v>59</v>
      </c>
      <c r="C54" s="109">
        <v>0</v>
      </c>
      <c r="D54" s="110"/>
    </row>
    <row r="55" spans="1:4" s="10" customFormat="1" ht="20.25" customHeight="1">
      <c r="A55" s="15"/>
      <c r="B55" s="108" t="s">
        <v>60</v>
      </c>
      <c r="C55" s="109">
        <v>0</v>
      </c>
      <c r="D55" s="110"/>
    </row>
    <row r="56" spans="1:4" s="10" customFormat="1" ht="20.25" customHeight="1">
      <c r="A56" s="15" t="s">
        <v>61</v>
      </c>
      <c r="B56" s="108" t="s">
        <v>17</v>
      </c>
      <c r="C56" s="109">
        <v>0</v>
      </c>
      <c r="D56" s="110"/>
    </row>
    <row r="57" spans="1:4" s="10" customFormat="1" ht="20.25" customHeight="1">
      <c r="A57" s="15" t="s">
        <v>62</v>
      </c>
      <c r="B57" s="15"/>
      <c r="C57" s="111"/>
      <c r="D57" s="110"/>
    </row>
    <row r="58" spans="1:4" s="10" customFormat="1" ht="20.25" customHeight="1">
      <c r="A58" s="15" t="s">
        <v>63</v>
      </c>
      <c r="B58" s="108" t="s">
        <v>17</v>
      </c>
      <c r="C58" s="111">
        <v>0</v>
      </c>
      <c r="D58" s="110"/>
    </row>
    <row r="59" spans="1:4" s="10" customFormat="1" ht="20.25" customHeight="1">
      <c r="A59" s="15" t="s">
        <v>64</v>
      </c>
      <c r="B59" s="108" t="s">
        <v>17</v>
      </c>
      <c r="C59" s="109">
        <v>100</v>
      </c>
      <c r="D59" s="110"/>
    </row>
    <row r="60" spans="1:4" s="10" customFormat="1" ht="20.25" customHeight="1">
      <c r="A60" s="7" t="s">
        <v>65</v>
      </c>
      <c r="B60" s="95" t="s">
        <v>25</v>
      </c>
      <c r="C60" s="93">
        <v>0</v>
      </c>
      <c r="D60" s="96"/>
    </row>
    <row r="61" spans="1:4" s="10" customFormat="1" ht="20.25" customHeight="1">
      <c r="A61" s="7" t="s">
        <v>66</v>
      </c>
      <c r="B61" s="95"/>
      <c r="C61" s="93"/>
      <c r="D61" s="96"/>
    </row>
    <row r="62" spans="1:4" s="10" customFormat="1" ht="20.25" customHeight="1">
      <c r="A62" s="7"/>
      <c r="B62" s="95"/>
      <c r="C62" s="93"/>
      <c r="D62" s="96"/>
    </row>
    <row r="63" spans="1:4" s="10" customFormat="1" ht="20.25" customHeight="1">
      <c r="A63" s="6" t="s">
        <v>67</v>
      </c>
      <c r="B63" s="95"/>
      <c r="C63" s="93"/>
      <c r="D63" s="94"/>
    </row>
    <row r="64" spans="1:4" s="10" customFormat="1" ht="20.25" customHeight="1">
      <c r="A64" s="7" t="s">
        <v>68</v>
      </c>
      <c r="B64" s="95" t="s">
        <v>17</v>
      </c>
      <c r="C64" s="93">
        <v>5000</v>
      </c>
      <c r="D64" s="112"/>
    </row>
    <row r="65" spans="1:4" s="10" customFormat="1" ht="20.25" customHeight="1">
      <c r="A65" s="7" t="s">
        <v>69</v>
      </c>
      <c r="B65" s="95"/>
      <c r="C65" s="93"/>
      <c r="D65" s="96"/>
    </row>
    <row r="66" spans="1:4" s="10" customFormat="1" ht="20.25" customHeight="1">
      <c r="A66" s="7" t="s">
        <v>70</v>
      </c>
      <c r="B66" s="95" t="s">
        <v>20</v>
      </c>
      <c r="C66" s="93">
        <v>2</v>
      </c>
      <c r="D66" s="96"/>
    </row>
    <row r="67" spans="1:4" s="10" customFormat="1" ht="20.25" customHeight="1">
      <c r="A67" s="7"/>
      <c r="B67" s="95" t="s">
        <v>17</v>
      </c>
      <c r="C67" s="93">
        <v>20</v>
      </c>
      <c r="D67" s="96"/>
    </row>
    <row r="68" spans="1:4" s="10" customFormat="1" ht="20.25" customHeight="1">
      <c r="A68" s="7" t="s">
        <v>71</v>
      </c>
      <c r="B68" s="95" t="s">
        <v>17</v>
      </c>
      <c r="C68" s="93">
        <v>0</v>
      </c>
      <c r="D68" s="96"/>
    </row>
    <row r="69" spans="1:4" s="10" customFormat="1" ht="20.25" customHeight="1">
      <c r="A69" s="7" t="s">
        <v>72</v>
      </c>
      <c r="B69" s="95"/>
      <c r="C69" s="93"/>
      <c r="D69" s="96"/>
    </row>
    <row r="70" spans="1:4" s="10" customFormat="1" ht="20.25" customHeight="1">
      <c r="A70" s="7" t="s">
        <v>73</v>
      </c>
      <c r="B70" s="95" t="s">
        <v>17</v>
      </c>
      <c r="C70" s="93">
        <v>0</v>
      </c>
      <c r="D70" s="96"/>
    </row>
    <row r="71" spans="1:4" s="10" customFormat="1" ht="20.25" customHeight="1">
      <c r="A71" s="7" t="s">
        <v>74</v>
      </c>
      <c r="B71" s="95" t="s">
        <v>17</v>
      </c>
      <c r="C71" s="93">
        <v>3500</v>
      </c>
      <c r="D71" s="112"/>
    </row>
    <row r="72" spans="1:4" s="10" customFormat="1" ht="20.25" customHeight="1">
      <c r="A72" s="7" t="s">
        <v>75</v>
      </c>
      <c r="B72" s="95" t="s">
        <v>17</v>
      </c>
      <c r="C72" s="93">
        <v>800</v>
      </c>
      <c r="D72" s="112"/>
    </row>
    <row r="73" spans="1:4" s="10" customFormat="1" ht="20.25" customHeight="1">
      <c r="A73" s="7" t="s">
        <v>76</v>
      </c>
      <c r="B73" s="95" t="s">
        <v>17</v>
      </c>
      <c r="C73" s="93">
        <v>0</v>
      </c>
      <c r="D73" s="96"/>
    </row>
    <row r="74" spans="1:4" s="10" customFormat="1" ht="20.25" customHeight="1">
      <c r="A74" s="7" t="s">
        <v>77</v>
      </c>
      <c r="B74" s="95" t="s">
        <v>17</v>
      </c>
      <c r="C74" s="93">
        <v>50</v>
      </c>
      <c r="D74" s="96"/>
    </row>
    <row r="75" spans="1:4" s="10" customFormat="1" ht="20.25" customHeight="1">
      <c r="A75" s="7" t="s">
        <v>78</v>
      </c>
      <c r="B75" s="95" t="s">
        <v>20</v>
      </c>
      <c r="C75" s="93">
        <v>1</v>
      </c>
      <c r="D75" s="96"/>
    </row>
    <row r="76" spans="1:4" s="10" customFormat="1" ht="20.25" customHeight="1">
      <c r="A76" s="7"/>
      <c r="B76" s="95" t="s">
        <v>17</v>
      </c>
      <c r="C76" s="93">
        <v>12</v>
      </c>
      <c r="D76" s="96"/>
    </row>
    <row r="77" spans="1:4" s="10" customFormat="1" ht="20.25" customHeight="1">
      <c r="A77" s="7" t="s">
        <v>79</v>
      </c>
      <c r="B77" s="95" t="s">
        <v>20</v>
      </c>
      <c r="C77" s="93">
        <v>1</v>
      </c>
      <c r="D77" s="96"/>
    </row>
    <row r="78" spans="1:4" s="10" customFormat="1" ht="20.25" customHeight="1">
      <c r="A78" s="7"/>
      <c r="B78" s="95" t="s">
        <v>17</v>
      </c>
      <c r="C78" s="93">
        <v>20</v>
      </c>
      <c r="D78" s="96"/>
    </row>
    <row r="79" spans="1:4" s="10" customFormat="1" ht="20.25" customHeight="1">
      <c r="A79" s="7" t="s">
        <v>80</v>
      </c>
      <c r="B79" s="95" t="s">
        <v>81</v>
      </c>
      <c r="C79" s="93">
        <v>1</v>
      </c>
      <c r="D79" s="96"/>
    </row>
    <row r="80" spans="1:4" s="10" customFormat="1" ht="20.25" customHeight="1">
      <c r="A80" s="7"/>
      <c r="B80" s="95"/>
      <c r="C80" s="93"/>
      <c r="D80" s="96"/>
    </row>
    <row r="81" spans="1:4" s="10" customFormat="1" ht="20.25" customHeight="1">
      <c r="A81" s="14" t="s">
        <v>82</v>
      </c>
      <c r="B81" s="104"/>
      <c r="C81" s="105"/>
      <c r="D81" s="106"/>
    </row>
    <row r="82" spans="1:4" s="10" customFormat="1" ht="20.25" customHeight="1">
      <c r="A82" s="16" t="s">
        <v>83</v>
      </c>
      <c r="B82" s="92"/>
      <c r="C82" s="93"/>
      <c r="D82" s="96"/>
    </row>
    <row r="83" spans="1:4" s="10" customFormat="1" ht="20.25" customHeight="1">
      <c r="A83" s="7" t="s">
        <v>84</v>
      </c>
      <c r="B83" s="107" t="s">
        <v>17</v>
      </c>
      <c r="C83" s="93">
        <v>4150</v>
      </c>
      <c r="D83" s="96"/>
    </row>
    <row r="84" spans="1:4" s="10" customFormat="1" ht="20.25" customHeight="1">
      <c r="A84" s="7" t="s">
        <v>85</v>
      </c>
      <c r="B84" s="107" t="s">
        <v>17</v>
      </c>
      <c r="C84" s="93">
        <v>0</v>
      </c>
      <c r="D84" s="110"/>
    </row>
    <row r="85" spans="1:4" s="10" customFormat="1" ht="20.25" customHeight="1">
      <c r="A85" s="15" t="s">
        <v>86</v>
      </c>
      <c r="B85" s="108" t="s">
        <v>17</v>
      </c>
      <c r="C85" s="109">
        <v>300</v>
      </c>
      <c r="D85" s="110"/>
    </row>
    <row r="86" spans="1:4" s="10" customFormat="1" ht="20.25" customHeight="1">
      <c r="A86" s="15" t="s">
        <v>87</v>
      </c>
      <c r="B86" s="108" t="s">
        <v>17</v>
      </c>
      <c r="C86" s="109">
        <v>0</v>
      </c>
      <c r="D86" s="96"/>
    </row>
    <row r="87" spans="1:4" s="10" customFormat="1" ht="20.25" customHeight="1">
      <c r="A87" s="7" t="s">
        <v>88</v>
      </c>
      <c r="B87" s="107" t="s">
        <v>17</v>
      </c>
      <c r="C87" s="93">
        <v>0</v>
      </c>
      <c r="D87" s="106"/>
    </row>
    <row r="88" spans="1:4" s="10" customFormat="1" ht="20.25" customHeight="1">
      <c r="A88" s="17" t="s">
        <v>89</v>
      </c>
      <c r="B88" s="113" t="s">
        <v>60</v>
      </c>
      <c r="C88" s="105">
        <v>0</v>
      </c>
      <c r="D88" s="106"/>
    </row>
    <row r="89" spans="1:4" s="10" customFormat="1" ht="20.25" customHeight="1">
      <c r="A89" s="17" t="s">
        <v>90</v>
      </c>
      <c r="B89" s="113" t="s">
        <v>17</v>
      </c>
      <c r="C89" s="105">
        <v>0</v>
      </c>
      <c r="D89" s="106"/>
    </row>
    <row r="90" spans="1:4" s="10" customFormat="1" ht="20.25" customHeight="1">
      <c r="A90" s="18" t="s">
        <v>91</v>
      </c>
      <c r="B90" s="114" t="s">
        <v>17</v>
      </c>
      <c r="C90" s="115">
        <v>0</v>
      </c>
      <c r="D90" s="116"/>
    </row>
    <row r="91" spans="1:4" s="10" customFormat="1" ht="20.25" customHeight="1">
      <c r="A91" s="13"/>
      <c r="B91" s="13"/>
      <c r="C91" s="102"/>
      <c r="D91" s="13"/>
    </row>
    <row r="92" spans="1:4" s="10" customFormat="1" ht="22.5" customHeight="1">
      <c r="A92" s="122" t="s">
        <v>92</v>
      </c>
      <c r="B92" s="123"/>
      <c r="C92" s="124"/>
      <c r="D92" s="123"/>
    </row>
    <row r="93" spans="1:4" s="10" customFormat="1" ht="22.5" customHeight="1">
      <c r="A93" s="7" t="s">
        <v>93</v>
      </c>
      <c r="B93" s="107" t="s">
        <v>17</v>
      </c>
      <c r="C93" s="93">
        <v>150000</v>
      </c>
      <c r="D93" s="96"/>
    </row>
    <row r="94" spans="1:4" s="10" customFormat="1" ht="22.5" customHeight="1">
      <c r="A94" s="7" t="s">
        <v>94</v>
      </c>
      <c r="B94" s="107" t="s">
        <v>17</v>
      </c>
      <c r="C94" s="93">
        <v>0</v>
      </c>
      <c r="D94" s="110"/>
    </row>
    <row r="95" spans="1:4" s="10" customFormat="1" ht="22.5" customHeight="1">
      <c r="A95" s="7" t="s">
        <v>95</v>
      </c>
      <c r="B95" s="107" t="s">
        <v>96</v>
      </c>
      <c r="C95" s="93">
        <v>0</v>
      </c>
      <c r="D95" s="110"/>
    </row>
    <row r="96" spans="1:4" s="10" customFormat="1" ht="22.5" customHeight="1">
      <c r="A96" s="15" t="s">
        <v>97</v>
      </c>
      <c r="B96" s="108" t="s">
        <v>17</v>
      </c>
      <c r="C96" s="109">
        <v>0</v>
      </c>
      <c r="D96" s="110"/>
    </row>
    <row r="97" spans="1:4" s="10" customFormat="1" ht="22.5" customHeight="1">
      <c r="A97" s="15" t="s">
        <v>98</v>
      </c>
      <c r="B97" s="108" t="s">
        <v>17</v>
      </c>
      <c r="C97" s="109">
        <v>200</v>
      </c>
      <c r="D97" s="110"/>
    </row>
    <row r="98" spans="1:4" s="10" customFormat="1" ht="22.5" customHeight="1">
      <c r="A98" s="15" t="s">
        <v>99</v>
      </c>
      <c r="B98" s="108" t="s">
        <v>45</v>
      </c>
      <c r="C98" s="109">
        <v>0</v>
      </c>
      <c r="D98" s="96"/>
    </row>
    <row r="99" spans="1:4" s="10" customFormat="1" ht="22.5" customHeight="1">
      <c r="A99" s="7" t="s">
        <v>100</v>
      </c>
      <c r="B99" s="107" t="s">
        <v>45</v>
      </c>
      <c r="C99" s="93">
        <v>0</v>
      </c>
      <c r="D99" s="106"/>
    </row>
    <row r="100" spans="1:4" s="10" customFormat="1" ht="22.5" customHeight="1">
      <c r="A100" s="7"/>
      <c r="B100" s="7"/>
      <c r="C100" s="117"/>
      <c r="D100" s="7"/>
    </row>
    <row r="101" spans="1:4" s="10" customFormat="1" ht="22.5" customHeight="1">
      <c r="A101" s="6" t="s">
        <v>101</v>
      </c>
      <c r="B101" s="7"/>
      <c r="C101" s="117"/>
      <c r="D101" s="7"/>
    </row>
    <row r="102" spans="1:4" s="10" customFormat="1" ht="22.5" customHeight="1">
      <c r="A102" s="6" t="s">
        <v>102</v>
      </c>
      <c r="B102" s="118" t="s">
        <v>17</v>
      </c>
      <c r="C102" s="119">
        <v>17000</v>
      </c>
      <c r="D102" s="7"/>
    </row>
    <row r="103" spans="1:4" s="10" customFormat="1" ht="22.5" customHeight="1">
      <c r="A103" s="6"/>
      <c r="B103" s="118" t="s">
        <v>103</v>
      </c>
      <c r="C103" s="119">
        <v>17000</v>
      </c>
      <c r="D103" s="7"/>
    </row>
    <row r="104" spans="1:4" s="10" customFormat="1" ht="22.5" customHeight="1">
      <c r="A104" s="7" t="s">
        <v>104</v>
      </c>
      <c r="B104" s="107" t="s">
        <v>17</v>
      </c>
      <c r="C104" s="117">
        <v>17000</v>
      </c>
      <c r="D104" s="7"/>
    </row>
    <row r="105" spans="1:4" s="10" customFormat="1" ht="22.5" customHeight="1">
      <c r="A105" s="7" t="s">
        <v>105</v>
      </c>
      <c r="B105" s="107" t="s">
        <v>103</v>
      </c>
      <c r="C105" s="117">
        <v>17000</v>
      </c>
      <c r="D105" s="7"/>
    </row>
    <row r="106" spans="1:4" s="10" customFormat="1" ht="22.5" customHeight="1">
      <c r="A106" s="7" t="s">
        <v>106</v>
      </c>
      <c r="B106" s="107" t="s">
        <v>103</v>
      </c>
      <c r="C106" s="117">
        <v>0</v>
      </c>
      <c r="D106" s="7"/>
    </row>
    <row r="107" spans="1:4" s="10" customFormat="1" ht="22.5" customHeight="1">
      <c r="A107" s="7"/>
      <c r="B107" s="7"/>
      <c r="C107" s="117"/>
      <c r="D107" s="7"/>
    </row>
    <row r="108" spans="1:4" s="19" customFormat="1" ht="22.5" customHeight="1">
      <c r="A108" s="6" t="s">
        <v>107</v>
      </c>
      <c r="B108" s="118" t="s">
        <v>17</v>
      </c>
      <c r="C108" s="119">
        <v>5000</v>
      </c>
      <c r="D108" s="16"/>
    </row>
    <row r="109" spans="1:4" s="19" customFormat="1" ht="22.5" customHeight="1">
      <c r="A109" s="16"/>
      <c r="B109" s="118" t="s">
        <v>45</v>
      </c>
      <c r="C109" s="119">
        <v>800</v>
      </c>
      <c r="D109" s="16"/>
    </row>
    <row r="110" spans="1:4" s="10" customFormat="1" ht="22.5" customHeight="1">
      <c r="A110" s="7" t="s">
        <v>108</v>
      </c>
      <c r="B110" s="107" t="s">
        <v>17</v>
      </c>
      <c r="C110" s="117">
        <v>5000</v>
      </c>
      <c r="D110" s="7"/>
    </row>
    <row r="111" spans="1:4" s="10" customFormat="1" ht="22.5" customHeight="1">
      <c r="A111" s="7"/>
      <c r="B111" s="107" t="s">
        <v>45</v>
      </c>
      <c r="C111" s="117">
        <v>800</v>
      </c>
      <c r="D111" s="7"/>
    </row>
    <row r="112" spans="1:4" s="10" customFormat="1" ht="22.5" customHeight="1">
      <c r="A112" s="13"/>
      <c r="B112" s="13"/>
      <c r="C112" s="120"/>
      <c r="D112" s="13"/>
    </row>
  </sheetData>
  <mergeCells count="2">
    <mergeCell ref="A2:D2"/>
    <mergeCell ref="A3:D3"/>
  </mergeCells>
  <pageMargins left="1.05" right="0.28999999999999998" top="0.51181102362204722" bottom="0.43307086614173229" header="0.51181102362204722" footer="0.23622047244094491"/>
  <pageSetup paperSize="9" scale="80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1" zoomScaleNormal="90" zoomScaleSheetLayoutView="100" workbookViewId="0">
      <selection activeCell="D144" sqref="D144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166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163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150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49" t="s">
        <v>3</v>
      </c>
      <c r="G5" s="188" t="s">
        <v>165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164</v>
      </c>
      <c r="G6" s="189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151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152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153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154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155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155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ต.ค.54!G13+พ.ย.54!G13+ธ.ค.54!G13+ม.ค.55!G13+ก.พ.55!G13+มี.ค.55!G13+เม.ย.55!G13+พ.ค.55!G13+มิ.ย.55!G13</f>
        <v>1</v>
      </c>
      <c r="G13" s="155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ต.ค.54!G14+พ.ย.54!G14+ธ.ค.54!G14+ม.ค.55!G14+ก.พ.55!G14+มี.ค.55!G14+เม.ย.55!G14+พ.ค.55!G14+มิ.ย.55!G14</f>
        <v>20</v>
      </c>
      <c r="G14" s="155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ต.ค.54!G15+พ.ย.54!G15+ธ.ค.54!G15+ม.ค.55!G15+ก.พ.55!G15+มี.ค.55!G15+เม.ย.55!G15+พ.ค.55!G15+มิ.ย.55!G15</f>
        <v>1</v>
      </c>
      <c r="G15" s="155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ต.ค.54!G16+พ.ย.54!G16+ธ.ค.54!G16+ม.ค.55!G16+ก.พ.55!G16+มี.ค.55!G16+เม.ย.55!G16+พ.ค.55!G16+มิ.ย.55!G16</f>
        <v>25</v>
      </c>
      <c r="G16" s="155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155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155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ต.ค.54!G19+พ.ย.54!G19+ธ.ค.54!G19+ม.ค.55!G19+ก.พ.55!G19+มี.ค.55!G19+เม.ย.55!G19+พ.ค.55!G19+มิ.ย.55!G19</f>
        <v>15</v>
      </c>
      <c r="G19" s="155">
        <v>5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155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156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152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157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154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ต.ค.54!G25+พ.ย.54!G25+ธ.ค.54!G25+ม.ค.55!G25+ก.พ.55!G25+มี.ค.55!G25+เม.ย.55!G25+พ.ค.55!G25+มิ.ย.55!G25</f>
        <v>810</v>
      </c>
      <c r="G25" s="155">
        <v>92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ต.ค.54!G26+พ.ย.54!G26+ธ.ค.54!G26+ม.ค.55!G26+ก.พ.55!G26+มี.ค.55!G26+เม.ย.55!G26+พ.ค.55!G26+มิ.ย.55!G26</f>
        <v>1446</v>
      </c>
      <c r="G26" s="155">
        <v>186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ต.ค.54!G27+พ.ย.54!G27+ธ.ค.54!G27+ม.ค.55!G27+ก.พ.55!G27+มี.ค.55!G27+เม.ย.55!G27+พ.ค.55!G27+มิ.ย.55!G27</f>
        <v>2172</v>
      </c>
      <c r="G27" s="155">
        <v>299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ต.ค.54!G28+พ.ย.54!G28+ธ.ค.54!G28+ม.ค.55!G28+ก.พ.55!G28+มี.ค.55!G28+เม.ย.55!G28+พ.ค.55!G28+มิ.ย.55!G28</f>
        <v>1778</v>
      </c>
      <c r="G28" s="155">
        <v>269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ต.ค.54!G29+พ.ย.54!G29+ธ.ค.54!G29+ม.ค.55!G29+ก.พ.55!G29+มี.ค.55!G29+เม.ย.55!G29+พ.ค.55!G29+มิ.ย.55!G29</f>
        <v>7162</v>
      </c>
      <c r="G29" s="155">
        <v>908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ต.ค.54!G30+พ.ย.54!G30+ธ.ค.54!G30+ม.ค.55!G30+ก.พ.55!G30+มี.ค.55!G30+เม.ย.55!G30+พ.ค.55!G30+มิ.ย.55!G30</f>
        <v>3783</v>
      </c>
      <c r="G30" s="155">
        <v>551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ต.ค.54!G31+พ.ย.54!G31+ธ.ค.54!G31+ม.ค.55!G31+ก.พ.55!G31+มี.ค.55!G31+เม.ย.55!G31+พ.ค.55!G31+มิ.ย.55!G31</f>
        <v>325</v>
      </c>
      <c r="G31" s="155">
        <v>20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ต.ค.54!G32+พ.ย.54!G32+ธ.ค.54!G32+ม.ค.55!G32+ก.พ.55!G32+มี.ค.55!G32+เม.ย.55!G32+พ.ค.55!G32+มิ.ย.55!G32</f>
        <v>64</v>
      </c>
      <c r="G32" s="155">
        <v>11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ต.ค.54!G33+พ.ย.54!G33+ธ.ค.54!G33+ม.ค.55!G33+ก.พ.55!G33+มี.ค.55!G33+เม.ย.55!G33+พ.ค.55!G33+มิ.ย.55!G33</f>
        <v>8</v>
      </c>
      <c r="G33" s="155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ต.ค.54!G34+พ.ย.54!G34+ธ.ค.54!G34+ม.ค.55!G34+ก.พ.55!G34+มี.ค.55!G34+เม.ย.55!G34+พ.ค.55!G34+มิ.ย.55!G34</f>
        <v>0</v>
      </c>
      <c r="G34" s="155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ต.ค.54!G35+พ.ย.54!G35+ธ.ค.54!G35+ม.ค.55!G35+ก.พ.55!G35+มี.ค.55!G35+เม.ย.55!G35+พ.ค.55!G35+มิ.ย.55!G35</f>
        <v>0</v>
      </c>
      <c r="G35" s="155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155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ต.ค.54!G37+พ.ย.54!G37+ธ.ค.54!G37+ม.ค.55!G37+ก.พ.55!G37+มี.ค.55!G37+เม.ย.55!G37+พ.ค.55!G37+มิ.ย.55!G37</f>
        <v>151</v>
      </c>
      <c r="G37" s="155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ต.ค.54!G38+พ.ย.54!G38+ธ.ค.54!G38+ม.ค.55!G38+ก.พ.55!G38+มี.ค.55!G38+เม.ย.55!G38+พ.ค.55!G38+มิ.ย.55!G38</f>
        <v>31</v>
      </c>
      <c r="G38" s="155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ต.ค.54!G39+พ.ย.54!G39+ธ.ค.54!G39+ม.ค.55!G39+ก.พ.55!G39+มี.ค.55!G39+เม.ย.55!G39+พ.ค.55!G39+มิ.ย.55!G39</f>
        <v>33</v>
      </c>
      <c r="G39" s="155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155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ต.ค.54!G41+พ.ย.54!G41+ธ.ค.54!G41+ม.ค.55!G41+ก.พ.55!G41+มี.ค.55!G41+เม.ย.55!G41+พ.ค.55!G41+มิ.ย.55!G41</f>
        <v>1276</v>
      </c>
      <c r="G41" s="155">
        <v>135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ต.ค.54!G42+พ.ย.54!G42+ธ.ค.54!G42+ม.ค.55!G42+ก.พ.55!G42+มี.ค.55!G42+เม.ย.55!G42+พ.ค.55!G42+มิ.ย.55!G42</f>
        <v>783</v>
      </c>
      <c r="G42" s="155">
        <v>150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ต.ค.54!G43+พ.ย.54!G43+ธ.ค.54!G43+ม.ค.55!G43+ก.พ.55!G43+มี.ค.55!G43+เม.ย.55!G43+พ.ค.55!G43+มิ.ย.55!G43</f>
        <v>744</v>
      </c>
      <c r="G43" s="155">
        <v>142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ต.ค.54!G44+พ.ย.54!G44+ธ.ค.54!G44+ม.ค.55!G44+ก.พ.55!G44+มี.ค.55!G44+เม.ย.55!G44+พ.ค.55!G44+มิ.ย.55!G44</f>
        <v>39</v>
      </c>
      <c r="G44" s="155">
        <v>8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ต.ค.54!G45+พ.ย.54!G45+ธ.ค.54!G45+ม.ค.55!G45+ก.พ.55!G45+มี.ค.55!G45+เม.ย.55!G45+พ.ค.55!G45+มิ.ย.55!G45</f>
        <v>0</v>
      </c>
      <c r="G45" s="155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ต.ค.54!G46+พ.ย.54!G46+ธ.ค.54!G46+ม.ค.55!G46+ก.พ.55!G46+มี.ค.55!G46+เม.ย.55!G46+พ.ค.55!G46+มิ.ย.55!G46</f>
        <v>0</v>
      </c>
      <c r="G46" s="155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ต.ค.54!G47+พ.ย.54!G47+ธ.ค.54!G47+ม.ค.55!G47+ก.พ.55!G47+มี.ค.55!G47+เม.ย.55!G47+พ.ค.55!G47+มิ.ย.55!G47</f>
        <v>0</v>
      </c>
      <c r="G47" s="155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ต.ค.54!G48+พ.ย.54!G48+ธ.ค.54!G48+ม.ค.55!G48+ก.พ.55!G48+มี.ค.55!G48+เม.ย.55!G48+พ.ค.55!G48+มิ.ย.55!G48</f>
        <v>653</v>
      </c>
      <c r="G48" s="155">
        <v>66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ต.ค.54!G49+พ.ย.54!G49+ธ.ค.54!G49+ม.ค.55!G49+ก.พ.55!G49+มี.ค.55!G49+เม.ย.55!G49+พ.ค.55!G49+มิ.ย.55!G49</f>
        <v>623</v>
      </c>
      <c r="G49" s="158">
        <v>69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59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ต.ค.54!G51+พ.ย.54!G51+ธ.ค.54!G51+ม.ค.55!G51+ก.พ.55!G51+มี.ค.55!G51+เม.ย.55!G51+พ.ค.55!G51+มิ.ย.55!G51</f>
        <v>0</v>
      </c>
      <c r="G51" s="155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ต.ค.54!G52+พ.ย.54!G52+ธ.ค.54!G52+ม.ค.55!G52+ก.พ.55!G52+มี.ค.55!G52+เม.ย.55!G52+พ.ค.55!G52+มิ.ย.55!G52</f>
        <v>937</v>
      </c>
      <c r="G52" s="155">
        <v>162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ต.ค.54!G53+พ.ย.54!G53+ธ.ค.54!G53+ม.ค.55!G53+ก.พ.55!G53+มี.ค.55!G53+เม.ย.55!G53+พ.ค.55!G53+มิ.ย.55!G53</f>
        <v>1</v>
      </c>
      <c r="G53" s="155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ต.ค.54!G54+พ.ย.54!G54+ธ.ค.54!G54+ม.ค.55!G54+ก.พ.55!G54+มี.ค.55!G54+เม.ย.55!G54+พ.ค.55!G54+มิ.ย.55!G54</f>
        <v>0</v>
      </c>
      <c r="G54" s="155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ต.ค.54!G55+พ.ย.54!G55+ธ.ค.54!G55+ม.ค.55!G55+ก.พ.55!G55+มี.ค.55!G55+เม.ย.55!G55+พ.ค.55!G55+มิ.ย.55!G55</f>
        <v>100</v>
      </c>
      <c r="G55" s="155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ต.ค.54!G56+พ.ย.54!G56+ธ.ค.54!G56+ม.ค.55!G56+ก.พ.55!G56+มี.ค.55!G56+เม.ย.55!G56+พ.ค.55!G56+มิ.ย.55!G56</f>
        <v>1</v>
      </c>
      <c r="G56" s="155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ต.ค.54!G57+พ.ย.54!G57+ธ.ค.54!G57+ม.ค.55!G57+ก.พ.55!G57+มี.ค.55!G57+เม.ย.55!G57+พ.ค.55!G57+มิ.ย.55!G57</f>
        <v>0</v>
      </c>
      <c r="G57" s="155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ต.ค.54!G58+พ.ย.54!G58+ธ.ค.54!G58+ม.ค.55!G58+ก.พ.55!G58+มี.ค.55!G58+เม.ย.55!G58+พ.ค.55!G58+มิ.ย.55!G58</f>
        <v>0</v>
      </c>
      <c r="G58" s="155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ต.ค.54!G59+พ.ย.54!G59+ธ.ค.54!G59+ม.ค.55!G59+ก.พ.55!G59+มี.ค.55!G59+เม.ย.55!G59+พ.ค.55!G59+มิ.ย.55!G59</f>
        <v>0</v>
      </c>
      <c r="G59" s="155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154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ต.ค.54!G61+พ.ย.54!G61+ธ.ค.54!G61+ม.ค.55!G61+ก.พ.55!G61+มี.ค.55!G61+เม.ย.55!G61+พ.ค.55!G61+มิ.ย.55!G61</f>
        <v>0</v>
      </c>
      <c r="G61" s="155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ต.ค.54!G62+พ.ย.54!G62+ธ.ค.54!G62+ม.ค.55!G62+ก.พ.55!G62+มี.ค.55!G62+เม.ย.55!G62+พ.ค.55!G62+มิ.ย.55!G62</f>
        <v>0</v>
      </c>
      <c r="G62" s="155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ต.ค.54!G63+พ.ย.54!G63+ธ.ค.54!G63+ม.ค.55!G63+ก.พ.55!G63+มี.ค.55!G63+เม.ย.55!G63+พ.ค.55!G63+มิ.ย.55!G63</f>
        <v>38</v>
      </c>
      <c r="G63" s="160">
        <v>4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ต.ค.54!G64+พ.ย.54!G64+ธ.ค.54!G64+ม.ค.55!G64+ก.พ.55!G64+มี.ค.55!G64+เม.ย.55!G64+พ.ค.55!G64+มิ.ย.55!G64</f>
        <v>0</v>
      </c>
      <c r="G64" s="160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ต.ค.54!G65+พ.ย.54!G65+ธ.ค.54!G65+ม.ค.55!G65+ก.พ.55!G65+มี.ค.55!G65+เม.ย.55!G65+พ.ค.55!G65+มิ.ย.55!G65</f>
        <v>0</v>
      </c>
      <c r="G65" s="160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ต.ค.54!G66+พ.ย.54!G66+ธ.ค.54!G66+ม.ค.55!G66+ก.พ.55!G66+มี.ค.55!G66+เม.ย.55!G66+พ.ค.55!G66+มิ.ย.55!G66</f>
        <v>0</v>
      </c>
      <c r="G66" s="160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160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ต.ค.54!G68+พ.ย.54!G68+ธ.ค.54!G68+ม.ค.55!G68+ก.พ.55!G68+มี.ค.55!G68+เม.ย.55!G68+พ.ค.55!G68+มิ.ย.55!G68</f>
        <v>0</v>
      </c>
      <c r="G68" s="160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160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ต.ค.54!G70+พ.ย.54!G70+ธ.ค.54!G70+ม.ค.55!G70+ก.พ.55!G70+มี.ค.55!G70+เม.ย.55!G70+พ.ค.55!G70+มิ.ย.55!G70</f>
        <v>0</v>
      </c>
      <c r="G70" s="160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ต.ค.54!G71+พ.ย.54!G71+ธ.ค.54!G71+ม.ค.55!G71+ก.พ.55!G71+มี.ค.55!G71+เม.ย.55!G71+พ.ค.55!G71+มิ.ย.55!G71</f>
        <v>0</v>
      </c>
      <c r="G71" s="160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ต.ค.54!G72+พ.ย.54!G72+ธ.ค.54!G72+ม.ค.55!G72+ก.พ.55!G72+มี.ค.55!G72+เม.ย.55!G72+พ.ค.55!G72+มิ.ย.55!G72</f>
        <v>0</v>
      </c>
      <c r="G72" s="160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161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ต.ค.54!G74+พ.ย.54!G74+ธ.ค.54!G74+ม.ค.55!G74+ก.พ.55!G74+มี.ค.55!G74+เม.ย.55!G74+พ.ค.55!G74+มิ.ย.55!G74</f>
        <v>0</v>
      </c>
      <c r="G74" s="160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ต.ค.54!G75+พ.ย.54!G75+ธ.ค.54!G75+ม.ค.55!G75+ก.พ.55!G75+มี.ค.55!G75+เม.ย.55!G75+พ.ค.55!G75+มิ.ย.55!G75</f>
        <v>106</v>
      </c>
      <c r="G75" s="160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ต.ค.54!G76+พ.ย.54!G76+ธ.ค.54!G76+ม.ค.55!G76+ก.พ.55!G76+มี.ค.55!G76+เม.ย.55!G76+พ.ค.55!G76+มิ.ย.55!G76</f>
        <v>0</v>
      </c>
      <c r="G76" s="155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155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ต.ค.54!G78+พ.ย.54!G78+ธ.ค.54!G78+ม.ค.55!G78+ก.พ.55!G78+มี.ค.55!G78+เม.ย.55!G78+พ.ค.55!G78+มิ.ย.55!G78</f>
        <v>9</v>
      </c>
      <c r="G78" s="155">
        <v>1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155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ต.ค.54!G80+พ.ย.54!G80+ธ.ค.54!G80+ม.ค.55!G80+ก.พ.55!G80+มี.ค.55!G80+เม.ย.55!G80+พ.ค.55!G80+มิ.ย.55!G80</f>
        <v>4957</v>
      </c>
      <c r="G80" s="155">
        <v>175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155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ต.ค.54!G82+พ.ย.54!G82+ธ.ค.54!G82+ม.ค.55!G82+ก.พ.55!G82+มี.ค.55!G82+เม.ย.55!G82+พ.ค.55!G82+มิ.ย.55!G82</f>
        <v>1</v>
      </c>
      <c r="G82" s="155">
        <v>1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ต.ค.54!G83+พ.ย.54!G83+ธ.ค.54!G83+ม.ค.55!G83+ก.พ.55!G83+มี.ค.55!G83+เม.ย.55!G83+พ.ค.55!G83+มิ.ย.55!G83</f>
        <v>10</v>
      </c>
      <c r="G83" s="155">
        <v>10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ต.ค.54!G84+พ.ย.54!G84+ธ.ค.54!G84+ม.ค.55!G84+ก.พ.55!G84+มี.ค.55!G84+เม.ย.55!G84+พ.ค.55!G84+มิ.ย.55!G84</f>
        <v>0</v>
      </c>
      <c r="G84" s="155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155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ต.ค.54!G86+พ.ย.54!G86+ธ.ค.54!G86+ม.ค.55!G86+ก.พ.55!G86+มี.ค.55!G86+เม.ย.55!G86+พ.ค.55!G86+มิ.ย.55!G86</f>
        <v>0</v>
      </c>
      <c r="G86" s="155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ต.ค.54!G87+พ.ย.54!G87+ธ.ค.54!G87+ม.ค.55!G87+ก.พ.55!G87+มี.ค.55!G87+เม.ย.55!G87+พ.ค.55!G87+มิ.ย.55!G87</f>
        <v>3444</v>
      </c>
      <c r="G87" s="155">
        <v>369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ต.ค.54!G88+พ.ย.54!G88+ธ.ค.54!G88+ม.ค.55!G88+ก.พ.55!G88+มี.ค.55!G88+เม.ย.55!G88+พ.ค.55!G88+มิ.ย.55!G88</f>
        <v>550</v>
      </c>
      <c r="G88" s="155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ต.ค.54!G89+พ.ย.54!G89+ธ.ค.54!G89+ม.ค.55!G89+ก.พ.55!G89+มี.ค.55!G89+เม.ย.55!G89+พ.ค.55!G89+มิ.ย.55!G89</f>
        <v>0</v>
      </c>
      <c r="G89" s="155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ต.ค.54!G90+พ.ย.54!G90+ธ.ค.54!G90+ม.ค.55!G90+ก.พ.55!G90+มี.ค.55!G90+เม.ย.55!G90+พ.ค.55!G90+มิ.ย.55!G90</f>
        <v>0</v>
      </c>
      <c r="G90" s="155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ต.ค.54!G91+พ.ย.54!G91+ธ.ค.54!G91+ม.ค.55!G91+ก.พ.55!G91+มี.ค.55!G91+เม.ย.55!G91+พ.ค.55!G91+มิ.ย.55!G91</f>
        <v>1</v>
      </c>
      <c r="G91" s="155">
        <v>1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ต.ค.54!G92+พ.ย.54!G92+ธ.ค.54!G92+ม.ค.55!G92+ก.พ.55!G92+มี.ค.55!G92+เม.ย.55!G92+พ.ค.55!G92+มิ.ย.55!G92</f>
        <v>12</v>
      </c>
      <c r="G92" s="155">
        <v>12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ต.ค.54!G93+พ.ย.54!G93+ธ.ค.54!G93+ม.ค.55!G93+ก.พ.55!G93+มี.ค.55!G93+เม.ย.55!G93+พ.ค.55!G93+มิ.ย.55!G93</f>
        <v>1</v>
      </c>
      <c r="G93" s="155">
        <v>1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ต.ค.54!G94+พ.ย.54!G94+ธ.ค.54!G94+ม.ค.55!G94+ก.พ.55!G94+มี.ค.55!G94+เม.ย.55!G94+พ.ค.55!G94+มิ.ย.55!G94</f>
        <v>20</v>
      </c>
      <c r="G94" s="155">
        <v>20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ต.ค.54!G95+พ.ย.54!G95+ธ.ค.54!G95+ม.ค.55!G95+ก.พ.55!G95+มี.ค.55!G95+เม.ย.55!G95+พ.ค.55!G95+มิ.ย.55!G95</f>
        <v>1</v>
      </c>
      <c r="G95" s="155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158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62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154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ต.ค.54!G99+พ.ย.54!G99+ธ.ค.54!G99+ม.ค.55!G99+ก.พ.55!G99+มี.ค.55!G99+เม.ย.55!G99+พ.ค.55!G99+มิ.ย.55!G99</f>
        <v>4210</v>
      </c>
      <c r="G99" s="155">
        <v>144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ต.ค.54!G100+พ.ย.54!G100+ธ.ค.54!G100+ม.ค.55!G100+ก.พ.55!G100+มี.ค.55!G100+เม.ย.55!G100+พ.ค.55!G100+มิ.ย.55!G100</f>
        <v>0</v>
      </c>
      <c r="G100" s="160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ต.ค.54!G101+พ.ย.54!G101+ธ.ค.54!G101+ม.ค.55!G101+ก.พ.55!G101+มี.ค.55!G101+เม.ย.55!G101+พ.ค.55!G101+มิ.ย.55!G101</f>
        <v>318</v>
      </c>
      <c r="G101" s="160">
        <v>118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ต.ค.54!G102+พ.ย.54!G102+ธ.ค.54!G102+ม.ค.55!G102+ก.พ.55!G102+มี.ค.55!G102+เม.ย.55!G102+พ.ค.55!G102+มิ.ย.55!G102</f>
        <v>0</v>
      </c>
      <c r="G102" s="160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ต.ค.54!G103+พ.ย.54!G103+ธ.ค.54!G103+ม.ค.55!G103+ก.พ.55!G103+มี.ค.55!G103+เม.ย.55!G103+พ.ค.55!G103+มิ.ย.55!G103</f>
        <v>0</v>
      </c>
      <c r="G103" s="160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ต.ค.54!G104+พ.ย.54!G104+ธ.ค.54!G104+ม.ค.55!G104+ก.พ.55!G104+มี.ค.55!G104+เม.ย.55!G104+พ.ค.55!G104+มิ.ย.55!G104</f>
        <v>0</v>
      </c>
      <c r="G104" s="160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ต.ค.54!G105+พ.ย.54!G105+ธ.ค.54!G105+ม.ค.55!G105+ก.พ.55!G105+มี.ค.55!G105+เม.ย.55!G105+พ.ค.55!G105+มิ.ย.55!G105</f>
        <v>0</v>
      </c>
      <c r="G105" s="160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ต.ค.54!G106+พ.ย.54!G106+ธ.ค.54!G106+ม.ค.55!G106+ก.พ.55!G106+มี.ค.55!G106+เม.ย.55!G106+พ.ค.55!G106+มิ.ย.55!G106</f>
        <v>0</v>
      </c>
      <c r="G106" s="160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16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16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ต.ค.54!G109+พ.ย.54!G109+ธ.ค.54!G109+ม.ค.55!G109+ก.พ.55!G109+มี.ค.55!G109+เม.ย.55!G109+พ.ค.55!G109+มิ.ย.55!G109</f>
        <v>159005</v>
      </c>
      <c r="G109" s="155">
        <v>3551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ต.ค.54!G110+พ.ย.54!G110+ธ.ค.54!G110+ม.ค.55!G110+ก.พ.55!G110+มี.ค.55!G110+เม.ย.55!G110+พ.ค.55!G110+มิ.ย.55!G110</f>
        <v>0</v>
      </c>
      <c r="G110" s="160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ต.ค.54!G111+พ.ย.54!G111+ธ.ค.54!G111+ม.ค.55!G111+ก.พ.55!G111+มี.ค.55!G111+เม.ย.55!G111+พ.ค.55!G111+มิ.ย.55!G111</f>
        <v>0</v>
      </c>
      <c r="G111" s="160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ต.ค.54!G112+พ.ย.54!G112+ธ.ค.54!G112+ม.ค.55!G112+ก.พ.55!G112+มี.ค.55!G112+เม.ย.55!G112+พ.ค.55!G112+มิ.ย.55!G112</f>
        <v>0</v>
      </c>
      <c r="G112" s="160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ต.ค.54!G113+พ.ย.54!G113+ธ.ค.54!G113+ม.ค.55!G113+ก.พ.55!G113+มี.ค.55!G113+เม.ย.55!G113+พ.ค.55!G113+มิ.ย.55!G113</f>
        <v>266</v>
      </c>
      <c r="G113" s="160">
        <v>87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ต.ค.54!G114+พ.ย.54!G114+ธ.ค.54!G114+ม.ค.55!G114+ก.พ.55!G114+มี.ค.55!G114+เม.ย.55!G114+พ.ค.55!G114+มิ.ย.55!G114</f>
        <v>0</v>
      </c>
      <c r="G114" s="160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ต.ค.54!G115+พ.ย.54!G115+ธ.ค.54!G115+ม.ค.55!G115+ก.พ.55!G115+มี.ค.55!G115+เม.ย.55!G115+พ.ค.55!G115+มิ.ย.55!G115</f>
        <v>0</v>
      </c>
      <c r="G115" s="160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16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16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164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164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ต.ค.54!G120+พ.ย.54!G120+ธ.ค.54!G120+ม.ค.55!G120+ก.พ.55!G120+มี.ค.55!G120+เม.ย.55!G120+พ.ค.55!G120+มิ.ย.55!G120</f>
        <v>13662</v>
      </c>
      <c r="G120" s="155">
        <v>2284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ต.ค.54!G121+พ.ย.54!G121+ธ.ค.54!G121+ม.ค.55!G121+ก.พ.55!G121+มี.ค.55!G121+เม.ย.55!G121+พ.ค.55!G121+มิ.ย.55!G121</f>
        <v>13662</v>
      </c>
      <c r="G121" s="155">
        <v>2284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ต.ค.54!G122+พ.ย.54!G122+ธ.ค.54!G122+ม.ค.55!G122+ก.พ.55!G122+มี.ค.55!G122+เม.ย.55!G122+พ.ค.55!G122+มิ.ย.55!G122</f>
        <v>9521</v>
      </c>
      <c r="G122" s="155">
        <v>1687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ต.ค.54!G123+พ.ย.54!G123+ธ.ค.54!G123+ม.ค.55!G123+ก.พ.55!G123+มี.ค.55!G123+เม.ย.55!G123+พ.ค.55!G123+มิ.ย.55!G123</f>
        <v>4967</v>
      </c>
      <c r="G123" s="155">
        <v>729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ต.ค.54!G124+พ.ย.54!G124+ธ.ค.54!G124+ม.ค.55!G124+ก.พ.55!G124+มี.ค.55!G124+เม.ย.55!G124+พ.ค.55!G124+มิ.ย.55!G124</f>
        <v>8616</v>
      </c>
      <c r="G124" s="155">
        <v>1498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ต.ค.54!G125+พ.ย.54!G125+ธ.ค.54!G125+ม.ค.55!G125+ก.พ.55!G125+มี.ค.55!G125+เม.ย.55!G125+พ.ค.55!G125+มิ.ย.55!G125</f>
        <v>905</v>
      </c>
      <c r="G125" s="155">
        <v>189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ต.ค.54!G126+พ.ย.54!G126+ธ.ค.54!G126+ม.ค.55!G126+ก.พ.55!G126+มี.ค.55!G126+เม.ย.55!G126+พ.ค.55!G126+มิ.ย.55!G126</f>
        <v>1077</v>
      </c>
      <c r="G126" s="155">
        <v>75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ต.ค.54!G127+พ.ย.54!G127+ธ.ค.54!G127+ม.ค.55!G127+ก.พ.55!G127+มี.ค.55!G127+เม.ย.55!G127+พ.ค.55!G127+มิ.ย.55!G127</f>
        <v>3</v>
      </c>
      <c r="G127" s="155">
        <v>2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ต.ค.54!G128+พ.ย.54!G128+ธ.ค.54!G128+ม.ค.55!G128+ก.พ.55!G128+มี.ค.55!G128+เม.ย.55!G128+พ.ค.55!G128+มิ.ย.55!G128</f>
        <v>3041</v>
      </c>
      <c r="G128" s="155">
        <v>520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ต.ค.54!G129+พ.ย.54!G129+ธ.ค.54!G129+ม.ค.55!G129+ก.พ.55!G129+มี.ค.55!G129+เม.ย.55!G129+พ.ค.55!G129+มิ.ย.55!G129</f>
        <v>15715700</v>
      </c>
      <c r="G129" s="155">
        <v>2620650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ต.ค.54!G130+พ.ย.54!G130+ธ.ค.54!G130+ม.ค.55!G130+ก.พ.55!G130+มี.ค.55!G130+เม.ย.55!G130+พ.ค.55!G130+มิ.ย.55!G130</f>
        <v>0</v>
      </c>
      <c r="G130" s="155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16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164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164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ต.ค.54!G134+พ.ย.54!G134+ธ.ค.54!G134+ม.ค.55!G134+ก.พ.55!G134+มี.ค.55!G134+เม.ย.55!G134+พ.ค.55!G134+มิ.ย.55!G134</f>
        <v>5793</v>
      </c>
      <c r="G134" s="155">
        <v>961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ต.ค.54!G135+พ.ย.54!G135+ธ.ค.54!G135+ม.ค.55!G135+ก.พ.55!G135+มี.ค.55!G135+เม.ย.55!G135+พ.ค.55!G135+มิ.ย.55!G135</f>
        <v>722</v>
      </c>
      <c r="G135" s="155">
        <v>83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155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ต.ค.54!G137+พ.ย.54!G137+ธ.ค.54!G137+ม.ค.55!G137+ก.พ.55!G137+มี.ค.55!G137+เม.ย.55!G137+พ.ค.55!G137+มิ.ย.55!G137</f>
        <v>77</v>
      </c>
      <c r="G137" s="155">
        <v>6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ต.ค.54!G138+พ.ย.54!G138+ธ.ค.54!G138+ม.ค.55!G138+ก.พ.55!G138+มี.ค.55!G138+เม.ย.55!G138+พ.ค.55!G138+มิ.ย.55!G138</f>
        <v>2</v>
      </c>
      <c r="G138" s="155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ต.ค.54!G139+พ.ย.54!G139+ธ.ค.54!G139+ม.ค.55!G139+ก.พ.55!G139+มี.ค.55!G139+เม.ย.55!G139+พ.ค.55!G139+มิ.ย.55!G139</f>
        <v>24</v>
      </c>
      <c r="G139" s="155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ต.ค.54!G140+พ.ย.54!G140+ธ.ค.54!G140+ม.ค.55!G140+ก.พ.55!G140+มี.ค.55!G140+เม.ย.55!G140+พ.ค.55!G140+มิ.ย.55!G140</f>
        <v>0</v>
      </c>
      <c r="G140" s="155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160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165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64" zoomScaleNormal="90" zoomScaleSheetLayoutView="100" workbookViewId="0">
      <selection activeCell="G5" sqref="G5:G6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166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67" t="s">
        <v>3</v>
      </c>
      <c r="G5" s="173" t="s">
        <v>168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167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ต.ค.54!G13+พ.ย.54!G13+ธ.ค.54!G13+ม.ค.55!G13+ก.พ.55!G13+มี.ค.55!G13+เม.ย.55!G13+พ.ค.55!G13+มิ.ย.55!G13+ก.ค.55!G13</f>
        <v>1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ต.ค.54!G14+พ.ย.54!G14+ธ.ค.54!G14+ม.ค.55!G14+ก.พ.55!G14+มี.ค.55!G14+เม.ย.55!G14+พ.ค.55!G14+มิ.ย.55!G14+ก.ค.55!G14</f>
        <v>20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ต.ค.54!G15+พ.ย.54!G15+ธ.ค.54!G15+ม.ค.55!G15+ก.พ.55!G15+มี.ค.55!G15+เม.ย.55!G15+พ.ค.55!G15+มิ.ย.55!G15+ก.ค.55!G15</f>
        <v>1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ต.ค.54!G16+พ.ย.54!G16+ธ.ค.54!G16+ม.ค.55!G16+ก.พ.55!G16+มี.ค.55!G16+เม.ย.55!G16+พ.ค.55!G16+มิ.ย.55!G16+ก.ค.55!G16</f>
        <v>25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ต.ค.54!G19+พ.ย.54!G19+ธ.ค.54!G19+ม.ค.55!G19+ก.พ.55!G19+มี.ค.55!G19+เม.ย.55!G19+พ.ค.55!G19+มิ.ย.55!G19+ก.ค.55!G19</f>
        <v>15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ต.ค.54!G25+พ.ย.54!G25+ธ.ค.54!G25+ม.ค.55!G25+ก.พ.55!G25+มี.ค.55!G25+เม.ย.55!G25+พ.ค.55!G25+มิ.ย.55!G25+ก.ค.55!G25</f>
        <v>903</v>
      </c>
      <c r="G25" s="54">
        <v>93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ต.ค.54!G26+พ.ย.54!G26+ธ.ค.54!G26+ม.ค.55!G26+ก.พ.55!G26+มี.ค.55!G26+เม.ย.55!G26+พ.ค.55!G26+มิ.ย.55!G26+ก.ค.55!G26</f>
        <v>1564</v>
      </c>
      <c r="G26" s="54">
        <v>118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ต.ค.54!G27+พ.ย.54!G27+ธ.ค.54!G27+ม.ค.55!G27+ก.พ.55!G27+มี.ค.55!G27+เม.ย.55!G27+พ.ค.55!G27+มิ.ย.55!G27+ก.ค.55!G27</f>
        <v>2307</v>
      </c>
      <c r="G27" s="54">
        <v>135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ต.ค.54!G28+พ.ย.54!G28+ธ.ค.54!G28+ม.ค.55!G28+ก.พ.55!G28+มี.ค.55!G28+เม.ย.55!G28+พ.ค.55!G28+มิ.ย.55!G28+ก.ค.55!G28</f>
        <v>1936</v>
      </c>
      <c r="G28" s="54">
        <v>158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ต.ค.54!G29+พ.ย.54!G29+ธ.ค.54!G29+ม.ค.55!G29+ก.พ.55!G29+มี.ค.55!G29+เม.ย.55!G29+พ.ค.55!G29+มิ.ย.55!G29+ก.ค.55!G29</f>
        <v>7861</v>
      </c>
      <c r="G29" s="54">
        <v>699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ต.ค.54!G30+พ.ย.54!G30+ธ.ค.54!G30+ม.ค.55!G30+ก.พ.55!G30+มี.ค.55!G30+เม.ย.55!G30+พ.ค.55!G30+มิ.ย.55!G30+ก.ค.55!G30</f>
        <v>4119</v>
      </c>
      <c r="G30" s="54">
        <v>336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ต.ค.54!G31+พ.ย.54!G31+ธ.ค.54!G31+ม.ค.55!G31+ก.พ.55!G31+มี.ค.55!G31+เม.ย.55!G31+พ.ค.55!G31+มิ.ย.55!G31+ก.ค.55!G31</f>
        <v>345</v>
      </c>
      <c r="G31" s="54">
        <v>20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ต.ค.54!G32+พ.ย.54!G32+ธ.ค.54!G32+ม.ค.55!G32+ก.พ.55!G32+มี.ค.55!G32+เม.ย.55!G32+พ.ค.55!G32+มิ.ย.55!G32+ก.ค.55!G32</f>
        <v>64</v>
      </c>
      <c r="G32" s="54">
        <v>0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ต.ค.54!G33+พ.ย.54!G33+ธ.ค.54!G33+ม.ค.55!G33+ก.พ.55!G33+มี.ค.55!G33+เม.ย.55!G33+พ.ค.55!G33+มิ.ย.55!G33+ก.ค.55!G33</f>
        <v>8</v>
      </c>
      <c r="G33" s="54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ต.ค.54!G34+พ.ย.54!G34+ธ.ค.54!G34+ม.ค.55!G34+ก.พ.55!G34+มี.ค.55!G34+เม.ย.55!G34+พ.ค.55!G34+มิ.ย.55!G34+ก.ค.55!G34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ต.ค.54!G35+พ.ย.54!G35+ธ.ค.54!G35+ม.ค.55!G35+ก.พ.55!G35+มี.ค.55!G35+เม.ย.55!G35+พ.ค.55!G35+มิ.ย.55!G35+ก.ค.55!G35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ต.ค.54!G37+พ.ย.54!G37+ธ.ค.54!G37+ม.ค.55!G37+ก.พ.55!G37+มี.ค.55!G37+เม.ย.55!G37+พ.ค.55!G37+มิ.ย.55!G37+ก.ค.55!G37</f>
        <v>151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ต.ค.54!G38+พ.ย.54!G38+ธ.ค.54!G38+ม.ค.55!G38+ก.พ.55!G38+มี.ค.55!G38+เม.ย.55!G38+พ.ค.55!G38+มิ.ย.55!G38+ก.ค.55!G38</f>
        <v>31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ต.ค.54!G39+พ.ย.54!G39+ธ.ค.54!G39+ม.ค.55!G39+ก.พ.55!G39+มี.ค.55!G39+เม.ย.55!G39+พ.ค.55!G39+มิ.ย.55!G39+ก.ค.55!G39</f>
        <v>36</v>
      </c>
      <c r="G39" s="54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ต.ค.54!G41+พ.ย.54!G41+ธ.ค.54!G41+ม.ค.55!G41+ก.พ.55!G41+มี.ค.55!G41+เม.ย.55!G41+พ.ค.55!G41+มิ.ย.55!G41+ก.ค.55!G41</f>
        <v>1418</v>
      </c>
      <c r="G41" s="54">
        <v>142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ต.ค.54!G42+พ.ย.54!G42+ธ.ค.54!G42+ม.ค.55!G42+ก.พ.55!G42+มี.ค.55!G42+เม.ย.55!G42+พ.ค.55!G42+มิ.ย.55!G42+ก.ค.55!G42</f>
        <v>883</v>
      </c>
      <c r="G42" s="54">
        <v>100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ต.ค.54!G43+พ.ย.54!G43+ธ.ค.54!G43+ม.ค.55!G43+ก.พ.55!G43+มี.ค.55!G43+เม.ย.55!G43+พ.ค.55!G43+มิ.ย.55!G43+ก.ค.55!G43</f>
        <v>840</v>
      </c>
      <c r="G43" s="54">
        <v>96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ต.ค.54!G44+พ.ย.54!G44+ธ.ค.54!G44+ม.ค.55!G44+ก.พ.55!G44+มี.ค.55!G44+เม.ย.55!G44+พ.ค.55!G44+มิ.ย.55!G44+ก.ค.55!G44</f>
        <v>43</v>
      </c>
      <c r="G44" s="54">
        <v>4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ต.ค.54!G45+พ.ย.54!G45+ธ.ค.54!G45+ม.ค.55!G45+ก.พ.55!G45+มี.ค.55!G45+เม.ย.55!G45+พ.ค.55!G45+มิ.ย.55!G45+ก.ค.55!G45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ต.ค.54!G46+พ.ย.54!G46+ธ.ค.54!G46+ม.ค.55!G46+ก.พ.55!G46+มี.ค.55!G46+เม.ย.55!G46+พ.ค.55!G46+มิ.ย.55!G46+ก.ค.55!G46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ต.ค.54!G47+พ.ย.54!G47+ธ.ค.54!G47+ม.ค.55!G47+ก.พ.55!G47+มี.ค.55!G47+เม.ย.55!G47+พ.ค.55!G47+มิ.ย.55!G47+ก.ค.55!G47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ต.ค.54!G48+พ.ย.54!G48+ธ.ค.54!G48+ม.ค.55!G48+ก.พ.55!G48+มี.ค.55!G48+เม.ย.55!G48+พ.ค.55!G48+มิ.ย.55!G48+ก.ค.55!G48</f>
        <v>729</v>
      </c>
      <c r="G48" s="54">
        <v>76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ต.ค.54!G49+พ.ย.54!G49+ธ.ค.54!G49+ม.ค.55!G49+ก.พ.55!G49+มี.ค.55!G49+เม.ย.55!G49+พ.ค.55!G49+มิ.ย.55!G49+ก.ค.55!G49</f>
        <v>689</v>
      </c>
      <c r="G49" s="60">
        <v>66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ต.ค.54!G51+พ.ย.54!G51+ธ.ค.54!G51+ม.ค.55!G51+ก.พ.55!G51+มี.ค.55!G51+เม.ย.55!G51+พ.ค.55!G51+มิ.ย.55!G51+ก.ค.55!G51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ต.ค.54!G52+พ.ย.54!G52+ธ.ค.54!G52+ม.ค.55!G52+ก.พ.55!G52+มี.ค.55!G52+เม.ย.55!G52+พ.ค.55!G52+มิ.ย.55!G52+ก.ค.55!G52</f>
        <v>937</v>
      </c>
      <c r="G52" s="54">
        <v>0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ต.ค.54!G53+พ.ย.54!G53+ธ.ค.54!G53+ม.ค.55!G53+ก.พ.55!G53+มี.ค.55!G53+เม.ย.55!G53+พ.ค.55!G53+มิ.ย.55!G53+ก.ค.55!G53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ต.ค.54!G54+พ.ย.54!G54+ธ.ค.54!G54+ม.ค.55!G54+ก.พ.55!G54+มี.ค.55!G54+เม.ย.55!G54+พ.ค.55!G54+มิ.ย.55!G54+ก.ค.55!G54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ต.ค.54!G55+พ.ย.54!G55+ธ.ค.54!G55+ม.ค.55!G55+ก.พ.55!G55+มี.ค.55!G55+เม.ย.55!G55+พ.ค.55!G55+มิ.ย.55!G55+ก.ค.55!G55</f>
        <v>100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ต.ค.54!G56+พ.ย.54!G56+ธ.ค.54!G56+ม.ค.55!G56+ก.พ.55!G56+มี.ค.55!G56+เม.ย.55!G56+พ.ค.55!G56+มิ.ย.55!G56+ก.ค.55!G56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ต.ค.54!G57+พ.ย.54!G57+ธ.ค.54!G57+ม.ค.55!G57+ก.พ.55!G57+มี.ค.55!G57+เม.ย.55!G57+พ.ค.55!G57+มิ.ย.55!G57+ก.ค.55!G57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ต.ค.54!G58+พ.ย.54!G58+ธ.ค.54!G58+ม.ค.55!G58+ก.พ.55!G58+มี.ค.55!G58+เม.ย.55!G58+พ.ค.55!G58+มิ.ย.55!G58+ก.ค.55!G58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ต.ค.54!G59+พ.ย.54!G59+ธ.ค.54!G59+ม.ค.55!G59+ก.พ.55!G59+มี.ค.55!G59+เม.ย.55!G59+พ.ค.55!G59+มิ.ย.55!G59+ก.ค.55!G59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ต.ค.54!G61+พ.ย.54!G61+ธ.ค.54!G61+ม.ค.55!G61+ก.พ.55!G61+มี.ค.55!G61+เม.ย.55!G61+พ.ค.55!G61+มิ.ย.55!G61+ก.ค.55!G61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ต.ค.54!G62+พ.ย.54!G62+ธ.ค.54!G62+ม.ค.55!G62+ก.พ.55!G62+มี.ค.55!G62+เม.ย.55!G62+พ.ค.55!G62+มิ.ย.55!G62+ก.ค.55!G62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ต.ค.54!G63+พ.ย.54!G63+ธ.ค.54!G63+ม.ค.55!G63+ก.พ.55!G63+มี.ค.55!G63+เม.ย.55!G63+พ.ค.55!G63+มิ.ย.55!G63+ก.ค.55!G63</f>
        <v>40</v>
      </c>
      <c r="G63" s="66">
        <v>2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ต.ค.54!G64+พ.ย.54!G64+ธ.ค.54!G64+ม.ค.55!G64+ก.พ.55!G64+มี.ค.55!G64+เม.ย.55!G64+พ.ค.55!G64+มิ.ย.55!G64+ก.ค.55!G64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ต.ค.54!G65+พ.ย.54!G65+ธ.ค.54!G65+ม.ค.55!G65+ก.พ.55!G65+มี.ค.55!G65+เม.ย.55!G65+พ.ค.55!G65+มิ.ย.55!G65+ก.ค.55!G65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ต.ค.54!G66+พ.ย.54!G66+ธ.ค.54!G66+ม.ค.55!G66+ก.พ.55!G66+มี.ค.55!G66+เม.ย.55!G66+พ.ค.55!G66+มิ.ย.55!G66+ก.ค.55!G66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ต.ค.54!G68+พ.ย.54!G68+ธ.ค.54!G68+ม.ค.55!G68+ก.พ.55!G68+มี.ค.55!G68+เม.ย.55!G68+พ.ค.55!G68+มิ.ย.55!G68+ก.ค.55!G68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ต.ค.54!G70+พ.ย.54!G70+ธ.ค.54!G70+ม.ค.55!G70+ก.พ.55!G70+มี.ค.55!G70+เม.ย.55!G70+พ.ค.55!G70+มิ.ย.55!G70+ก.ค.55!G70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ต.ค.54!G71+พ.ย.54!G71+ธ.ค.54!G71+ม.ค.55!G71+ก.พ.55!G71+มี.ค.55!G71+เม.ย.55!G71+พ.ค.55!G71+มิ.ย.55!G71+ก.ค.55!G71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ต.ค.54!G72+พ.ย.54!G72+ธ.ค.54!G72+ม.ค.55!G72+ก.พ.55!G72+มี.ค.55!G72+เม.ย.55!G72+พ.ค.55!G72+มิ.ย.55!G72+ก.ค.55!G72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ต.ค.54!G74+พ.ย.54!G74+ธ.ค.54!G74+ม.ค.55!G74+ก.พ.55!G74+มี.ค.55!G74+เม.ย.55!G74+พ.ค.55!G74+มิ.ย.55!G74+ก.ค.55!G74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ต.ค.54!G75+พ.ย.54!G75+ธ.ค.54!G75+ม.ค.55!G75+ก.พ.55!G75+มี.ค.55!G75+เม.ย.55!G75+พ.ค.55!G75+มิ.ย.55!G75+ก.ค.55!G75</f>
        <v>106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ต.ค.54!G76+พ.ย.54!G76+ธ.ค.54!G76+ม.ค.55!G76+ก.พ.55!G76+มี.ค.55!G76+เม.ย.55!G76+พ.ค.55!G76+มิ.ย.55!G76+ก.ค.55!G76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ต.ค.54!G78+พ.ย.54!G78+ธ.ค.54!G78+ม.ค.55!G78+ก.พ.55!G78+มี.ค.55!G78+เม.ย.55!G78+พ.ค.55!G78+มิ.ย.55!G78+ก.ค.55!G78</f>
        <v>10</v>
      </c>
      <c r="G78" s="54">
        <v>1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ต.ค.54!G80+พ.ย.54!G80+ธ.ค.54!G80+ม.ค.55!G80+ก.พ.55!G80+มี.ค.55!G80+เม.ย.55!G80+พ.ค.55!G80+มิ.ย.55!G80+ก.ค.55!G80</f>
        <v>5097</v>
      </c>
      <c r="G80" s="54">
        <v>140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ต.ค.54!G82+พ.ย.54!G82+ธ.ค.54!G82+ม.ค.55!G82+ก.พ.55!G82+มี.ค.55!G82+เม.ย.55!G82+พ.ค.55!G82+มิ.ย.55!G82+ก.ค.55!G82</f>
        <v>1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ต.ค.54!G83+พ.ย.54!G83+ธ.ค.54!G83+ม.ค.55!G83+ก.พ.55!G83+มี.ค.55!G83+เม.ย.55!G83+พ.ค.55!G83+มิ.ย.55!G83+ก.ค.55!G83</f>
        <v>10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ต.ค.54!G84+พ.ย.54!G84+ธ.ค.54!G84+ม.ค.55!G84+ก.พ.55!G84+มี.ค.55!G84+เม.ย.55!G84+พ.ค.55!G84+มิ.ย.55!G84+ก.ค.55!G84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ต.ค.54!G86+พ.ย.54!G86+ธ.ค.54!G86+ม.ค.55!G86+ก.พ.55!G86+มี.ค.55!G86+เม.ย.55!G86+พ.ค.55!G86+มิ.ย.55!G86+ก.ค.55!G86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ต.ค.54!G87+พ.ย.54!G87+ธ.ค.54!G87+ม.ค.55!G87+ก.พ.55!G87+มี.ค.55!G87+เม.ย.55!G87+พ.ค.55!G87+มิ.ย.55!G87+ก.ค.55!G87</f>
        <v>3705</v>
      </c>
      <c r="G87" s="54">
        <v>261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ต.ค.54!G88+พ.ย.54!G88+ธ.ค.54!G88+ม.ค.55!G88+ก.พ.55!G88+มี.ค.55!G88+เม.ย.55!G88+พ.ค.55!G88+มิ.ย.55!G88+ก.ค.55!G88</f>
        <v>808</v>
      </c>
      <c r="G88" s="54">
        <v>258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ต.ค.54!G89+พ.ย.54!G89+ธ.ค.54!G89+ม.ค.55!G89+ก.พ.55!G89+มี.ค.55!G89+เม.ย.55!G89+พ.ค.55!G89+มิ.ย.55!G89+ก.ค.55!G89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ต.ค.54!G90+พ.ย.54!G90+ธ.ค.54!G90+ม.ค.55!G90+ก.พ.55!G90+มี.ค.55!G90+เม.ย.55!G90+พ.ค.55!G90+มิ.ย.55!G90+ก.ค.55!G90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ต.ค.54!G91+พ.ย.54!G91+ธ.ค.54!G91+ม.ค.55!G91+ก.พ.55!G91+มี.ค.55!G91+เม.ย.55!G91+พ.ค.55!G91+มิ.ย.55!G91+ก.ค.55!G91</f>
        <v>1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ต.ค.54!G92+พ.ย.54!G92+ธ.ค.54!G92+ม.ค.55!G92+ก.พ.55!G92+มี.ค.55!G92+เม.ย.55!G92+พ.ค.55!G92+มิ.ย.55!G92+ก.ค.55!G92</f>
        <v>12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ต.ค.54!G93+พ.ย.54!G93+ธ.ค.54!G93+ม.ค.55!G93+ก.พ.55!G93+มี.ค.55!G93+เม.ย.55!G93+พ.ค.55!G93+มิ.ย.55!G93+ก.ค.55!G93</f>
        <v>1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ต.ค.54!G94+พ.ย.54!G94+ธ.ค.54!G94+ม.ค.55!G94+ก.พ.55!G94+มี.ค.55!G94+เม.ย.55!G94+พ.ค.55!G94+มิ.ย.55!G94+ก.ค.55!G94</f>
        <v>20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ต.ค.54!G95+พ.ย.54!G95+ธ.ค.54!G95+ม.ค.55!G95+ก.พ.55!G95+มี.ค.55!G95+เม.ย.55!G95+พ.ค.55!G95+มิ.ย.55!G95+ก.ค.55!G95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ต.ค.54!G99+พ.ย.54!G99+ธ.ค.54!G99+ม.ค.55!G99+ก.พ.55!G99+มี.ค.55!G99+เม.ย.55!G99+พ.ค.55!G99+มิ.ย.55!G99+ก.ค.55!G99</f>
        <v>4280</v>
      </c>
      <c r="G99" s="54">
        <v>70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ต.ค.54!G100+พ.ย.54!G100+ธ.ค.54!G100+ม.ค.55!G100+ก.พ.55!G100+มี.ค.55!G100+เม.ย.55!G100+พ.ค.55!G100+มิ.ย.55!G100+ก.ค.55!G100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ต.ค.54!G101+พ.ย.54!G101+ธ.ค.54!G101+ม.ค.55!G101+ก.พ.55!G101+มี.ค.55!G101+เม.ย.55!G101+พ.ค.55!G101+มิ.ย.55!G101+ก.ค.55!G101</f>
        <v>318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ต.ค.54!G102+พ.ย.54!G102+ธ.ค.54!G102+ม.ค.55!G102+ก.พ.55!G102+มี.ค.55!G102+เม.ย.55!G102+พ.ค.55!G102+มิ.ย.55!G102+ก.ค.55!G102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ต.ค.54!G103+พ.ย.54!G103+ธ.ค.54!G103+ม.ค.55!G103+ก.พ.55!G103+มี.ค.55!G103+เม.ย.55!G103+พ.ค.55!G103+มิ.ย.55!G103+ก.ค.55!G103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ต.ค.54!G104+พ.ย.54!G104+ธ.ค.54!G104+ม.ค.55!G104+ก.พ.55!G104+มี.ค.55!G104+เม.ย.55!G104+พ.ค.55!G104+มิ.ย.55!G104+ก.ค.55!G104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ต.ค.54!G105+พ.ย.54!G105+ธ.ค.54!G105+ม.ค.55!G105+ก.พ.55!G105+มี.ค.55!G105+เม.ย.55!G105+พ.ค.55!G105+มิ.ย.55!G105+ก.ค.55!G105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ต.ค.54!G106+พ.ย.54!G106+ธ.ค.54!G106+ม.ค.55!G106+ก.พ.55!G106+มี.ค.55!G106+เม.ย.55!G106+พ.ค.55!G106+มิ.ย.55!G106+ก.ค.55!G106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ต.ค.54!G109+พ.ย.54!G109+ธ.ค.54!G109+ม.ค.55!G109+ก.พ.55!G109+มี.ค.55!G109+เม.ย.55!G109+พ.ค.55!G109+มิ.ย.55!G109+ก.ค.55!G109</f>
        <v>164906</v>
      </c>
      <c r="G109" s="54">
        <v>5901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ต.ค.54!G110+พ.ย.54!G110+ธ.ค.54!G110+ม.ค.55!G110+ก.พ.55!G110+มี.ค.55!G110+เม.ย.55!G110+พ.ค.55!G110+มิ.ย.55!G110+ก.ค.55!G110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ต.ค.54!G111+พ.ย.54!G111+ธ.ค.54!G111+ม.ค.55!G111+ก.พ.55!G111+มี.ค.55!G111+เม.ย.55!G111+พ.ค.55!G111+มิ.ย.55!G111+ก.ค.55!G111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ต.ค.54!G112+พ.ย.54!G112+ธ.ค.54!G112+ม.ค.55!G112+ก.พ.55!G112+มี.ค.55!G112+เม.ย.55!G112+พ.ค.55!G112+มิ.ย.55!G112+ก.ค.55!G112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ต.ค.54!G113+พ.ย.54!G113+ธ.ค.54!G113+ม.ค.55!G113+ก.พ.55!G113+มี.ค.55!G113+เม.ย.55!G113+พ.ค.55!G113+มิ.ย.55!G113+ก.ค.55!G113</f>
        <v>266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ต.ค.54!G114+พ.ย.54!G114+ธ.ค.54!G114+ม.ค.55!G114+ก.พ.55!G114+มี.ค.55!G114+เม.ย.55!G114+พ.ค.55!G114+มิ.ย.55!G114+ก.ค.55!G114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ต.ค.54!G115+พ.ย.54!G115+ธ.ค.54!G115+ม.ค.55!G115+ก.พ.55!G115+มี.ค.55!G115+เม.ย.55!G115+พ.ค.55!G115+มิ.ย.55!G115+ก.ค.55!G115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ต.ค.54!G120+พ.ย.54!G120+ธ.ค.54!G120+ม.ค.55!G120+ก.พ.55!G120+มี.ค.55!G120+เม.ย.55!G120+พ.ค.55!G120+มิ.ย.55!G120+ก.ค.55!G120</f>
        <v>16939</v>
      </c>
      <c r="G120" s="54">
        <v>3277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ต.ค.54!G121+พ.ย.54!G121+ธ.ค.54!G121+ม.ค.55!G121+ก.พ.55!G121+มี.ค.55!G121+เม.ย.55!G121+พ.ค.55!G121+มิ.ย.55!G121+ก.ค.55!G121</f>
        <v>16939</v>
      </c>
      <c r="G121" s="54">
        <v>3277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ต.ค.54!G122+พ.ย.54!G122+ธ.ค.54!G122+ม.ค.55!G122+ก.พ.55!G122+มี.ค.55!G122+เม.ย.55!G122+พ.ค.55!G122+มิ.ย.55!G122+ก.ค.55!G122</f>
        <v>12075</v>
      </c>
      <c r="G122" s="54">
        <v>2554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ต.ค.54!G123+พ.ย.54!G123+ธ.ค.54!G123+ม.ค.55!G123+ก.พ.55!G123+มี.ค.55!G123+เม.ย.55!G123+พ.ค.55!G123+มิ.ย.55!G123+ก.ค.55!G123</f>
        <v>5952</v>
      </c>
      <c r="G123" s="54">
        <v>985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ต.ค.54!G124+พ.ย.54!G124+ธ.ค.54!G124+ม.ค.55!G124+ก.พ.55!G124+มี.ค.55!G124+เม.ย.55!G124+พ.ค.55!G124+มิ.ย.55!G124+ก.ค.55!G124</f>
        <v>10512</v>
      </c>
      <c r="G124" s="54">
        <v>1896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ต.ค.54!G125+พ.ย.54!G125+ธ.ค.54!G125+ม.ค.55!G125+ก.พ.55!G125+มี.ค.55!G125+เม.ย.55!G125+พ.ค.55!G125+มิ.ย.55!G125+ก.ค.55!G125</f>
        <v>1563</v>
      </c>
      <c r="G125" s="54">
        <v>658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ต.ค.54!G126+พ.ย.54!G126+ธ.ค.54!G126+ม.ค.55!G126+ก.พ.55!G126+มี.ค.55!G126+เม.ย.55!G126+พ.ค.55!G126+มิ.ย.55!G126+ก.ค.55!G126</f>
        <v>1229</v>
      </c>
      <c r="G126" s="54">
        <v>152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ต.ค.54!G127+พ.ย.54!G127+ธ.ค.54!G127+ม.ค.55!G127+ก.พ.55!G127+มี.ค.55!G127+เม.ย.55!G127+พ.ค.55!G127+มิ.ย.55!G127+ก.ค.55!G127</f>
        <v>4</v>
      </c>
      <c r="G127" s="54">
        <v>1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ต.ค.54!G128+พ.ย.54!G128+ธ.ค.54!G128+ม.ค.55!G128+ก.พ.55!G128+มี.ค.55!G128+เม.ย.55!G128+พ.ค.55!G128+มิ.ย.55!G128+ก.ค.55!G128</f>
        <v>3611</v>
      </c>
      <c r="G128" s="54">
        <v>570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ต.ค.54!G129+พ.ย.54!G129+ธ.ค.54!G129+ม.ค.55!G129+ก.พ.55!G129+มี.ค.55!G129+เม.ย.55!G129+พ.ค.55!G129+มิ.ย.55!G129+ก.ค.55!G129</f>
        <v>19421800</v>
      </c>
      <c r="G129" s="54">
        <v>3706100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ต.ค.54!G130+พ.ย.54!G130+ธ.ค.54!G130+ม.ค.55!G130+ก.พ.55!G130+มี.ค.55!G130+เม.ย.55!G130+พ.ค.55!G130+มิ.ย.55!G130+ก.ค.55!G130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ต.ค.54!G134+พ.ย.54!G134+ธ.ค.54!G134+ม.ค.55!G134+ก.พ.55!G134+มี.ค.55!G134+เม.ย.55!G134+พ.ค.55!G134+มิ.ย.55!G134+ก.ค.55!G134</f>
        <v>5997</v>
      </c>
      <c r="G134" s="54">
        <v>204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ต.ค.54!G135+พ.ย.54!G135+ธ.ค.54!G135+ม.ค.55!G135+ก.พ.55!G135+มี.ค.55!G135+เม.ย.55!G135+พ.ค.55!G135+มิ.ย.55!G135+ก.ค.55!G135</f>
        <v>906</v>
      </c>
      <c r="G135" s="54">
        <v>184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ต.ค.54!G137+พ.ย.54!G137+ธ.ค.54!G137+ม.ค.55!G137+ก.พ.55!G137+มี.ค.55!G137+เม.ย.55!G137+พ.ค.55!G137+มิ.ย.55!G137+ก.ค.55!G137</f>
        <v>261</v>
      </c>
      <c r="G137" s="54">
        <v>184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ต.ค.54!G138+พ.ย.54!G138+ธ.ค.54!G138+ม.ค.55!G138+ก.พ.55!G138+มี.ค.55!G138+เม.ย.55!G138+พ.ค.55!G138+มิ.ย.55!G138+ก.ค.55!G138</f>
        <v>4</v>
      </c>
      <c r="G138" s="54">
        <v>2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ต.ค.54!G139+พ.ย.54!G139+ธ.ค.54!G139+ม.ค.55!G139+ก.พ.55!G139+มี.ค.55!G139+เม.ย.55!G139+พ.ค.55!G139+มิ.ย.55!G139+ก.ค.55!G139</f>
        <v>24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ต.ค.54!G140+พ.ย.54!G140+ธ.ค.54!G140+ม.ค.55!G140+ก.พ.55!G140+มี.ค.55!G140+เม.ย.55!G140+พ.ค.55!G140+มิ.ย.55!G140+ก.ค.55!G140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6" zoomScaleNormal="90" zoomScaleSheetLayoutView="100" workbookViewId="0">
      <selection activeCell="H35" sqref="H35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171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68" t="s">
        <v>3</v>
      </c>
      <c r="G5" s="173" t="s">
        <v>169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170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ต.ค.54!G13+พ.ย.54!G13+ธ.ค.54!G13+ม.ค.55!G13+ก.พ.55!G13+มี.ค.55!G13+เม.ย.55!G13+พ.ค.55!G13+มิ.ย.55!G13+ก.ค.55!G13+ส.ค.55!G13</f>
        <v>1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ต.ค.54!G14+พ.ย.54!G14+ธ.ค.54!G14+ม.ค.55!G14+ก.พ.55!G14+มี.ค.55!G14+เม.ย.55!G14+พ.ค.55!G14+มิ.ย.55!G14+ก.ค.55!G14+ส.ค.55!G14</f>
        <v>20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ต.ค.54!G15+พ.ย.54!G15+ธ.ค.54!G15+ม.ค.55!G15+ก.พ.55!G15+มี.ค.55!G15+เม.ย.55!G15+พ.ค.55!G15+มิ.ย.55!G15+ก.ค.55!G15+ส.ค.55!G15</f>
        <v>1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ต.ค.54!G16+พ.ย.54!G16+ธ.ค.54!G16+ม.ค.55!G16+ก.พ.55!G16+มี.ค.55!G16+เม.ย.55!G16+พ.ค.55!G16+มิ.ย.55!G16+ก.ค.55!G16+ส.ค.55!G16</f>
        <v>25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ต.ค.54!G19+พ.ย.54!G19+ธ.ค.54!G19+ม.ค.55!G19+ก.พ.55!G19+มี.ค.55!G19+เม.ย.55!G19+พ.ค.55!G19+มิ.ย.55!G19+ก.ค.55!G19+ส.ค.55!G19</f>
        <v>19</v>
      </c>
      <c r="G19" s="54">
        <v>4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ต.ค.54!G25+พ.ย.54!G25+ธ.ค.54!G25+ม.ค.55!G25+ก.พ.55!G25+มี.ค.55!G25+เม.ย.55!G25+พ.ค.55!G25+มิ.ย.55!G25+ก.ค.55!G25+ส.ค.55!G25</f>
        <v>1011</v>
      </c>
      <c r="G25" s="54">
        <v>108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ต.ค.54!G26+พ.ย.54!G26+ธ.ค.54!G26+ม.ค.55!G26+ก.พ.55!G26+มี.ค.55!G26+เม.ย.55!G26+พ.ค.55!G26+มิ.ย.55!G26+ก.ค.55!G26+ส.ค.55!G26</f>
        <v>1659</v>
      </c>
      <c r="G26" s="54">
        <v>95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ต.ค.54!G27+พ.ย.54!G27+ธ.ค.54!G27+ม.ค.55!G27+ก.พ.55!G27+มี.ค.55!G27+เม.ย.55!G27+พ.ค.55!G27+มิ.ย.55!G27+ก.ค.55!G27+ส.ค.55!G27</f>
        <v>2558</v>
      </c>
      <c r="G27" s="54">
        <v>251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ต.ค.54!G28+พ.ย.54!G28+ธ.ค.54!G28+ม.ค.55!G28+ก.พ.55!G28+มี.ค.55!G28+เม.ย.55!G28+พ.ค.55!G28+มิ.ย.55!G28+ก.ค.55!G28+ส.ค.55!G28</f>
        <v>2166</v>
      </c>
      <c r="G28" s="54">
        <v>230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ต.ค.54!G29+พ.ย.54!G29+ธ.ค.54!G29+ม.ค.55!G29+ก.พ.55!G29+มี.ค.55!G29+เม.ย.55!G29+พ.ค.55!G29+มิ.ย.55!G29+ก.ค.55!G29+ส.ค.55!G29</f>
        <v>8528</v>
      </c>
      <c r="G29" s="54">
        <v>667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ต.ค.54!G30+พ.ย.54!G30+ธ.ค.54!G30+ม.ค.55!G30+ก.พ.55!G30+มี.ค.55!G30+เม.ย.55!G30+พ.ค.55!G30+มิ.ย.55!G30+ก.ค.55!G30+ส.ค.55!G30</f>
        <v>4425</v>
      </c>
      <c r="G30" s="54">
        <v>306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ต.ค.54!G31+พ.ย.54!G31+ธ.ค.54!G31+ม.ค.55!G31+ก.พ.55!G31+มี.ค.55!G31+เม.ย.55!G31+พ.ค.55!G31+มิ.ย.55!G31+ก.ค.55!G31+ส.ค.55!G31</f>
        <v>365</v>
      </c>
      <c r="G31" s="54">
        <v>20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ต.ค.54!G32+พ.ย.54!G32+ธ.ค.54!G32+ม.ค.55!G32+ก.พ.55!G32+มี.ค.55!G32+เม.ย.55!G32+พ.ค.55!G32+มิ.ย.55!G32+ก.ค.55!G32+ส.ค.55!G32</f>
        <v>64</v>
      </c>
      <c r="G32" s="54">
        <v>0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ต.ค.54!G33+พ.ย.54!G33+ธ.ค.54!G33+ม.ค.55!G33+ก.พ.55!G33+มี.ค.55!G33+เม.ย.55!G33+พ.ค.55!G33+มิ.ย.55!G33+ก.ค.55!G33+ส.ค.55!G33</f>
        <v>13</v>
      </c>
      <c r="G33" s="54">
        <v>5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ต.ค.54!G34+พ.ย.54!G34+ธ.ค.54!G34+ม.ค.55!G34+ก.พ.55!G34+มี.ค.55!G34+เม.ย.55!G34+พ.ค.55!G34+มิ.ย.55!G34+ก.ค.55!G34+ส.ค.55!G34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ต.ค.54!G35+พ.ย.54!G35+ธ.ค.54!G35+ม.ค.55!G35+ก.พ.55!G35+มี.ค.55!G35+เม.ย.55!G35+พ.ค.55!G35+มิ.ย.55!G35+ก.ค.55!G35+ส.ค.55!G35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ต.ค.54!G37+พ.ย.54!G37+ธ.ค.54!G37+ม.ค.55!G37+ก.พ.55!G37+มี.ค.55!G37+เม.ย.55!G37+พ.ค.55!G37+มิ.ย.55!G37+ก.ค.55!G37+ส.ค.55!G37</f>
        <v>151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ต.ค.54!G38+พ.ย.54!G38+ธ.ค.54!G38+ม.ค.55!G38+ก.พ.55!G38+มี.ค.55!G38+เม.ย.55!G38+พ.ค.55!G38+มิ.ย.55!G38+ก.ค.55!G38+ส.ค.55!G38</f>
        <v>31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ต.ค.54!G39+พ.ย.54!G39+ธ.ค.54!G39+ม.ค.55!G39+ก.พ.55!G39+มี.ค.55!G39+เม.ย.55!G39+พ.ค.55!G39+มิ.ย.55!G39+ก.ค.55!G39+ส.ค.55!G39</f>
        <v>39</v>
      </c>
      <c r="G39" s="54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ต.ค.54!G41+พ.ย.54!G41+ธ.ค.54!G41+ม.ค.55!G41+ก.พ.55!G41+มี.ค.55!G41+เม.ย.55!G41+พ.ค.55!G41+มิ.ย.55!G41+ก.ค.55!G41+ส.ค.55!G41</f>
        <v>1541</v>
      </c>
      <c r="G41" s="54">
        <v>123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ต.ค.54!G42+พ.ย.54!G42+ธ.ค.54!G42+ม.ค.55!G42+ก.พ.55!G42+มี.ค.55!G42+เม.ย.55!G42+พ.ค.55!G42+มิ.ย.55!G42+ก.ค.55!G42+ส.ค.55!G42</f>
        <v>976</v>
      </c>
      <c r="G42" s="54">
        <v>93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ต.ค.54!G43+พ.ย.54!G43+ธ.ค.54!G43+ม.ค.55!G43+ก.พ.55!G43+มี.ค.55!G43+เม.ย.55!G43+พ.ค.55!G43+มิ.ย.55!G43+ก.ค.55!G43+ส.ค.55!G43</f>
        <v>926</v>
      </c>
      <c r="G43" s="54">
        <v>86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ต.ค.54!G44+พ.ย.54!G44+ธ.ค.54!G44+ม.ค.55!G44+ก.พ.55!G44+มี.ค.55!G44+เม.ย.55!G44+พ.ค.55!G44+มิ.ย.55!G44+ก.ค.55!G44+ส.ค.55!G44</f>
        <v>50</v>
      </c>
      <c r="G44" s="54">
        <v>7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ต.ค.54!G45+พ.ย.54!G45+ธ.ค.54!G45+ม.ค.55!G45+ก.พ.55!G45+มี.ค.55!G45+เม.ย.55!G45+พ.ค.55!G45+มิ.ย.55!G45+ก.ค.55!G45+ส.ค.55!G45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ต.ค.54!G46+พ.ย.54!G46+ธ.ค.54!G46+ม.ค.55!G46+ก.พ.55!G46+มี.ค.55!G46+เม.ย.55!G46+พ.ค.55!G46+มิ.ย.55!G46+ก.ค.55!G46+ส.ค.55!G46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ต.ค.54!G47+พ.ย.54!G47+ธ.ค.54!G47+ม.ค.55!G47+ก.พ.55!G47+มี.ค.55!G47+เม.ย.55!G47+พ.ค.55!G47+มิ.ย.55!G47+ก.ค.55!G47+ส.ค.55!G47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ต.ค.54!G48+พ.ย.54!G48+ธ.ค.54!G48+ม.ค.55!G48+ก.พ.55!G48+มี.ค.55!G48+เม.ย.55!G48+พ.ค.55!G48+มิ.ย.55!G48+ก.ค.55!G48+ส.ค.55!G48</f>
        <v>810</v>
      </c>
      <c r="G48" s="54">
        <v>81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ต.ค.54!G49+พ.ย.54!G49+ธ.ค.54!G49+ม.ค.55!G49+ก.พ.55!G49+มี.ค.55!G49+เม.ย.55!G49+พ.ค.55!G49+มิ.ย.55!G49+ก.ค.55!G49+ส.ค.55!G49</f>
        <v>731</v>
      </c>
      <c r="G49" s="60">
        <v>42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ต.ค.54!G51+พ.ย.54!G51+ธ.ค.54!G51+ม.ค.55!G51+ก.พ.55!G51+มี.ค.55!G51+เม.ย.55!G51+พ.ค.55!G51+มิ.ย.55!G51+ก.ค.55!G51+ส.ค.55!G51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ต.ค.54!G52+พ.ย.54!G52+ธ.ค.54!G52+ม.ค.55!G52+ก.พ.55!G52+มี.ค.55!G52+เม.ย.55!G52+พ.ค.55!G52+มิ.ย.55!G52+ก.ค.55!G52+ส.ค.55!G52</f>
        <v>937</v>
      </c>
      <c r="G52" s="54">
        <v>0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ต.ค.54!G53+พ.ย.54!G53+ธ.ค.54!G53+ม.ค.55!G53+ก.พ.55!G53+มี.ค.55!G53+เม.ย.55!G53+พ.ค.55!G53+มิ.ย.55!G53+ก.ค.55!G53+ส.ค.55!G53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ต.ค.54!G54+พ.ย.54!G54+ธ.ค.54!G54+ม.ค.55!G54+ก.พ.55!G54+มี.ค.55!G54+เม.ย.55!G54+พ.ค.55!G54+มิ.ย.55!G54+ก.ค.55!G54+ส.ค.55!G54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ต.ค.54!G55+พ.ย.54!G55+ธ.ค.54!G55+ม.ค.55!G55+ก.พ.55!G55+มี.ค.55!G55+เม.ย.55!G55+พ.ค.55!G55+มิ.ย.55!G55+ก.ค.55!G55+ส.ค.55!G55</f>
        <v>100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ต.ค.54!G56+พ.ย.54!G56+ธ.ค.54!G56+ม.ค.55!G56+ก.พ.55!G56+มี.ค.55!G56+เม.ย.55!G56+พ.ค.55!G56+มิ.ย.55!G56+ก.ค.55!G56+ส.ค.55!G56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ต.ค.54!G57+พ.ย.54!G57+ธ.ค.54!G57+ม.ค.55!G57+ก.พ.55!G57+มี.ค.55!G57+เม.ย.55!G57+พ.ค.55!G57+มิ.ย.55!G57+ก.ค.55!G57+ส.ค.55!G57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ต.ค.54!G58+พ.ย.54!G58+ธ.ค.54!G58+ม.ค.55!G58+ก.พ.55!G58+มี.ค.55!G58+เม.ย.55!G58+พ.ค.55!G58+มิ.ย.55!G58+ก.ค.55!G58+ส.ค.55!G58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ต.ค.54!G59+พ.ย.54!G59+ธ.ค.54!G59+ม.ค.55!G59+ก.พ.55!G59+มี.ค.55!G59+เม.ย.55!G59+พ.ค.55!G59+มิ.ย.55!G59+ก.ค.55!G59+ส.ค.55!G59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ต.ค.54!G61+พ.ย.54!G61+ธ.ค.54!G61+ม.ค.55!G61+ก.พ.55!G61+มี.ค.55!G61+เม.ย.55!G61+พ.ค.55!G61+มิ.ย.55!G61+ก.ค.55!G61+ส.ค.55!G61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ต.ค.54!G62+พ.ย.54!G62+ธ.ค.54!G62+ม.ค.55!G62+ก.พ.55!G62+มี.ค.55!G62+เม.ย.55!G62+พ.ค.55!G62+มิ.ย.55!G62+ก.ค.55!G62+ส.ค.55!G62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ต.ค.54!G63+พ.ย.54!G63+ธ.ค.54!G63+ม.ค.55!G63+ก.พ.55!G63+มี.ค.55!G63+เม.ย.55!G63+พ.ค.55!G63+มิ.ย.55!G63+ก.ค.55!G63+ส.ค.55!G63</f>
        <v>46</v>
      </c>
      <c r="G63" s="66">
        <v>6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ต.ค.54!G64+พ.ย.54!G64+ธ.ค.54!G64+ม.ค.55!G64+ก.พ.55!G64+มี.ค.55!G64+เม.ย.55!G64+พ.ค.55!G64+มิ.ย.55!G64+ก.ค.55!G64+ส.ค.55!G64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ต.ค.54!G65+พ.ย.54!G65+ธ.ค.54!G65+ม.ค.55!G65+ก.พ.55!G65+มี.ค.55!G65+เม.ย.55!G65+พ.ค.55!G65+มิ.ย.55!G65+ก.ค.55!G65+ส.ค.55!G65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ต.ค.54!G66+พ.ย.54!G66+ธ.ค.54!G66+ม.ค.55!G66+ก.พ.55!G66+มี.ค.55!G66+เม.ย.55!G66+พ.ค.55!G66+มิ.ย.55!G66+ก.ค.55!G66+ส.ค.55!G66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ต.ค.54!G68+พ.ย.54!G68+ธ.ค.54!G68+ม.ค.55!G68+ก.พ.55!G68+มี.ค.55!G68+เม.ย.55!G68+พ.ค.55!G68+มิ.ย.55!G68+ก.ค.55!G68+ส.ค.55!G68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ต.ค.54!G70+พ.ย.54!G70+ธ.ค.54!G70+ม.ค.55!G70+ก.พ.55!G70+มี.ค.55!G70+เม.ย.55!G70+พ.ค.55!G70+มิ.ย.55!G70+ก.ค.55!G70+ส.ค.55!G70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ต.ค.54!G71+พ.ย.54!G71+ธ.ค.54!G71+ม.ค.55!G71+ก.พ.55!G71+มี.ค.55!G71+เม.ย.55!G71+พ.ค.55!G71+มิ.ย.55!G71+ก.ค.55!G71+ส.ค.55!G71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ต.ค.54!G72+พ.ย.54!G72+ธ.ค.54!G72+ม.ค.55!G72+ก.พ.55!G72+มี.ค.55!G72+เม.ย.55!G72+พ.ค.55!G72+มิ.ย.55!G72+ก.ค.55!G72+ส.ค.55!G72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ต.ค.54!G74+พ.ย.54!G74+ธ.ค.54!G74+ม.ค.55!G74+ก.พ.55!G74+มี.ค.55!G74+เม.ย.55!G74+พ.ค.55!G74+มิ.ย.55!G74+ก.ค.55!G74+ส.ค.55!G74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ต.ค.54!G75+พ.ย.54!G75+ธ.ค.54!G75+ม.ค.55!G75+ก.พ.55!G75+มี.ค.55!G75+เม.ย.55!G75+พ.ค.55!G75+มิ.ย.55!G75+ก.ค.55!G75+ส.ค.55!G75</f>
        <v>106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ต.ค.54!G76+พ.ย.54!G76+ธ.ค.54!G76+ม.ค.55!G76+ก.พ.55!G76+มี.ค.55!G76+เม.ย.55!G76+พ.ค.55!G76+มิ.ย.55!G76+ก.ค.55!G76+ส.ค.55!G76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ต.ค.54!G78+พ.ย.54!G78+ธ.ค.54!G78+ม.ค.55!G78+ก.พ.55!G78+มี.ค.55!G78+เม.ย.55!G78+พ.ค.55!G78+มิ.ย.55!G78+ก.ค.55!G78+ส.ค.55!G78</f>
        <v>12</v>
      </c>
      <c r="G78" s="54">
        <v>2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ต.ค.54!G80+พ.ย.54!G80+ธ.ค.54!G80+ม.ค.55!G80+ก.พ.55!G80+มี.ค.55!G80+เม.ย.55!G80+พ.ค.55!G80+มิ.ย.55!G80+ก.ค.55!G80+ส.ค.55!G80</f>
        <v>5167</v>
      </c>
      <c r="G80" s="54">
        <v>70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ต.ค.54!G82+พ.ย.54!G82+ธ.ค.54!G82+ม.ค.55!G82+ก.พ.55!G82+มี.ค.55!G82+เม.ย.55!G82+พ.ค.55!G82+มิ.ย.55!G82+ก.ค.55!G82+ส.ค.55!G82</f>
        <v>2</v>
      </c>
      <c r="G82" s="54">
        <v>1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ต.ค.54!G83+พ.ย.54!G83+ธ.ค.54!G83+ม.ค.55!G83+ก.พ.55!G83+มี.ค.55!G83+เม.ย.55!G83+พ.ค.55!G83+มิ.ย.55!G83+ก.ค.55!G83+ส.ค.55!G83</f>
        <v>21</v>
      </c>
      <c r="G83" s="54">
        <v>11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ต.ค.54!G84+พ.ย.54!G84+ธ.ค.54!G84+ม.ค.55!G84+ก.พ.55!G84+มี.ค.55!G84+เม.ย.55!G84+พ.ค.55!G84+มิ.ย.55!G84+ก.ค.55!G84+ส.ค.55!G84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ต.ค.54!G86+พ.ย.54!G86+ธ.ค.54!G86+ม.ค.55!G86+ก.พ.55!G86+มี.ค.55!G86+เม.ย.55!G86+พ.ค.55!G86+มิ.ย.55!G86+ก.ค.55!G86+ส.ค.55!G86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ต.ค.54!G87+พ.ย.54!G87+ธ.ค.54!G87+ม.ค.55!G87+ก.พ.55!G87+มี.ค.55!G87+เม.ย.55!G87+พ.ค.55!G87+มิ.ย.55!G87+ก.ค.55!G87+ส.ค.55!G87</f>
        <v>3834</v>
      </c>
      <c r="G87" s="54">
        <v>129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ต.ค.54!G88+พ.ย.54!G88+ธ.ค.54!G88+ม.ค.55!G88+ก.พ.55!G88+มี.ค.55!G88+เม.ย.55!G88+พ.ค.55!G88+มิ.ย.55!G88+ก.ค.55!G88+ส.ค.55!G88</f>
        <v>808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ต.ค.54!G89+พ.ย.54!G89+ธ.ค.54!G89+ม.ค.55!G89+ก.พ.55!G89+มี.ค.55!G89+เม.ย.55!G89+พ.ค.55!G89+มิ.ย.55!G89+ก.ค.55!G89+ส.ค.55!G89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ต.ค.54!G90+พ.ย.54!G90+ธ.ค.54!G90+ม.ค.55!G90+ก.พ.55!G90+มี.ค.55!G90+เม.ย.55!G90+พ.ค.55!G90+มิ.ย.55!G90+ก.ค.55!G90+ส.ค.55!G90</f>
        <v>56</v>
      </c>
      <c r="G90" s="54">
        <v>56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ต.ค.54!G91+พ.ย.54!G91+ธ.ค.54!G91+ม.ค.55!G91+ก.พ.55!G91+มี.ค.55!G91+เม.ย.55!G91+พ.ค.55!G91+มิ.ย.55!G91+ก.ค.55!G91+ส.ค.55!G91</f>
        <v>1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ต.ค.54!G92+พ.ย.54!G92+ธ.ค.54!G92+ม.ค.55!G92+ก.พ.55!G92+มี.ค.55!G92+เม.ย.55!G92+พ.ค.55!G92+มิ.ย.55!G92+ก.ค.55!G92+ส.ค.55!G92</f>
        <v>12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ต.ค.54!G93+พ.ย.54!G93+ธ.ค.54!G93+ม.ค.55!G93+ก.พ.55!G93+มี.ค.55!G93+เม.ย.55!G93+พ.ค.55!G93+มิ.ย.55!G93+ก.ค.55!G93+ส.ค.55!G93</f>
        <v>1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ต.ค.54!G94+พ.ย.54!G94+ธ.ค.54!G94+ม.ค.55!G94+ก.พ.55!G94+มี.ค.55!G94+เม.ย.55!G94+พ.ค.55!G94+มิ.ย.55!G94+ก.ค.55!G94+ส.ค.55!G94</f>
        <v>20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ต.ค.54!G95+พ.ย.54!G95+ธ.ค.54!G95+ม.ค.55!G95+ก.พ.55!G95+มี.ค.55!G95+เม.ย.55!G95+พ.ค.55!G95+มิ.ย.55!G95+ก.ค.55!G95+ส.ค.55!G95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ต.ค.54!G99+พ.ย.54!G99+ธ.ค.54!G99+ม.ค.55!G99+ก.พ.55!G99+มี.ค.55!G99+เม.ย.55!G99+พ.ค.55!G99+มิ.ย.55!G99+ก.ค.55!G99+ส.ค.55!G99</f>
        <v>4380</v>
      </c>
      <c r="G99" s="54">
        <v>100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ต.ค.54!G100+พ.ย.54!G100+ธ.ค.54!G100+ม.ค.55!G100+ก.พ.55!G100+มี.ค.55!G100+เม.ย.55!G100+พ.ค.55!G100+มิ.ย.55!G100+ก.ค.55!G100+ส.ค.55!G100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ต.ค.54!G101+พ.ย.54!G101+ธ.ค.54!G101+ม.ค.55!G101+ก.พ.55!G101+มี.ค.55!G101+เม.ย.55!G101+พ.ค.55!G101+มิ.ย.55!G101+ก.ค.55!G101+ส.ค.55!G101</f>
        <v>318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ต.ค.54!G102+พ.ย.54!G102+ธ.ค.54!G102+ม.ค.55!G102+ก.พ.55!G102+มี.ค.55!G102+เม.ย.55!G102+พ.ค.55!G102+มิ.ย.55!G102+ก.ค.55!G102+ส.ค.55!G102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ต.ค.54!G103+พ.ย.54!G103+ธ.ค.54!G103+ม.ค.55!G103+ก.พ.55!G103+มี.ค.55!G103+เม.ย.55!G103+พ.ค.55!G103+มิ.ย.55!G103+ก.ค.55!G103+ส.ค.55!G103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ต.ค.54!G104+พ.ย.54!G104+ธ.ค.54!G104+ม.ค.55!G104+ก.พ.55!G104+มี.ค.55!G104+เม.ย.55!G104+พ.ค.55!G104+มิ.ย.55!G104+ก.ค.55!G104+ส.ค.55!G104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ต.ค.54!G105+พ.ย.54!G105+ธ.ค.54!G105+ม.ค.55!G105+ก.พ.55!G105+มี.ค.55!G105+เม.ย.55!G105+พ.ค.55!G105+มิ.ย.55!G105+ก.ค.55!G105+ส.ค.55!G105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ต.ค.54!G106+พ.ย.54!G106+ธ.ค.54!G106+ม.ค.55!G106+ก.พ.55!G106+มี.ค.55!G106+เม.ย.55!G106+พ.ค.55!G106+มิ.ย.55!G106+ก.ค.55!G106+ส.ค.55!G106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ต.ค.54!G109+พ.ย.54!G109+ธ.ค.54!G109+ม.ค.55!G109+ก.พ.55!G109+มี.ค.55!G109+เม.ย.55!G109+พ.ค.55!G109+มิ.ย.55!G109+ก.ค.55!G109+ส.ค.55!G109</f>
        <v>169571</v>
      </c>
      <c r="G109" s="54">
        <v>4665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ต.ค.54!G110+พ.ย.54!G110+ธ.ค.54!G110+ม.ค.55!G110+ก.พ.55!G110+มี.ค.55!G110+เม.ย.55!G110+พ.ค.55!G110+มิ.ย.55!G110+ก.ค.55!G110+ส.ค.55!G110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ต.ค.54!G111+พ.ย.54!G111+ธ.ค.54!G111+ม.ค.55!G111+ก.พ.55!G111+มี.ค.55!G111+เม.ย.55!G111+พ.ค.55!G111+มิ.ย.55!G111+ก.ค.55!G111+ส.ค.55!G111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ต.ค.54!G112+พ.ย.54!G112+ธ.ค.54!G112+ม.ค.55!G112+ก.พ.55!G112+มี.ค.55!G112+เม.ย.55!G112+พ.ค.55!G112+มิ.ย.55!G112+ก.ค.55!G112+ส.ค.55!G112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ต.ค.54!G113+พ.ย.54!G113+ธ.ค.54!G113+ม.ค.55!G113+ก.พ.55!G113+มี.ค.55!G113+เม.ย.55!G113+พ.ค.55!G113+มิ.ย.55!G113+ก.ค.55!G113+ส.ค.55!G113</f>
        <v>266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ต.ค.54!G114+พ.ย.54!G114+ธ.ค.54!G114+ม.ค.55!G114+ก.พ.55!G114+มี.ค.55!G114+เม.ย.55!G114+พ.ค.55!G114+มิ.ย.55!G114+ก.ค.55!G114+ส.ค.55!G114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ต.ค.54!G115+พ.ย.54!G115+ธ.ค.54!G115+ม.ค.55!G115+ก.พ.55!G115+มี.ค.55!G115+เม.ย.55!G115+พ.ค.55!G115+มิ.ย.55!G115+ก.ค.55!G115+ส.ค.55!G115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ต.ค.54!G120+พ.ย.54!G120+ธ.ค.54!G120+ม.ค.55!G120+ก.พ.55!G120+มี.ค.55!G120+เม.ย.55!G120+พ.ค.55!G120+มิ.ย.55!G120+ก.ค.55!G120+ส.ค.55!G120</f>
        <v>19701</v>
      </c>
      <c r="G120" s="54">
        <v>2762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ต.ค.54!G121+พ.ย.54!G121+ธ.ค.54!G121+ม.ค.55!G121+ก.พ.55!G121+มี.ค.55!G121+เม.ย.55!G121+พ.ค.55!G121+มิ.ย.55!G121+ก.ค.55!G121+ส.ค.55!G121</f>
        <v>19701</v>
      </c>
      <c r="G121" s="54">
        <v>2762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ต.ค.54!G122+พ.ย.54!G122+ธ.ค.54!G122+ม.ค.55!G122+ก.พ.55!G122+มี.ค.55!G122+เม.ย.55!G122+พ.ค.55!G122+มิ.ย.55!G122+ก.ค.55!G122+ส.ค.55!G122</f>
        <v>14321</v>
      </c>
      <c r="G122" s="54">
        <v>2246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ต.ค.54!G123+พ.ย.54!G123+ธ.ค.54!G123+ม.ค.55!G123+ก.พ.55!G123+มี.ค.55!G123+เม.ย.55!G123+พ.ค.55!G123+มิ.ย.55!G123+ก.ค.55!G123+ส.ค.55!G123</f>
        <v>6823</v>
      </c>
      <c r="G123" s="54">
        <v>871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ต.ค.54!G124+พ.ย.54!G124+ธ.ค.54!G124+ม.ค.55!G124+ก.พ.55!G124+มี.ค.55!G124+เม.ย.55!G124+พ.ค.55!G124+มิ.ย.55!G124+ก.ค.55!G124+ส.ค.55!G124</f>
        <v>12376</v>
      </c>
      <c r="G124" s="54">
        <v>1864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ต.ค.54!G125+พ.ย.54!G125+ธ.ค.54!G125+ม.ค.55!G125+ก.พ.55!G125+มี.ค.55!G125+เม.ย.55!G125+พ.ค.55!G125+มิ.ย.55!G125+ก.ค.55!G125+ส.ค.55!G125</f>
        <v>1945</v>
      </c>
      <c r="G125" s="54">
        <v>382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ต.ค.54!G126+พ.ย.54!G126+ธ.ค.54!G126+ม.ค.55!G126+ก.พ.55!G126+มี.ค.55!G126+เม.ย.55!G126+พ.ค.55!G126+มิ.ย.55!G126+ก.ค.55!G126+ส.ค.55!G126</f>
        <v>1357</v>
      </c>
      <c r="G126" s="54">
        <v>128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ต.ค.54!G127+พ.ย.54!G127+ธ.ค.54!G127+ม.ค.55!G127+ก.พ.55!G127+มี.ค.55!G127+เม.ย.55!G127+พ.ค.55!G127+มิ.ย.55!G127+ก.ค.55!G127+ส.ค.55!G127</f>
        <v>4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ต.ค.54!G128+พ.ย.54!G128+ธ.ค.54!G128+ม.ค.55!G128+ก.พ.55!G128+มี.ค.55!G128+เม.ย.55!G128+พ.ค.55!G128+มิ.ย.55!G128+ก.ค.55!G128+ส.ค.55!G128</f>
        <v>3999</v>
      </c>
      <c r="G128" s="54">
        <v>388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ต.ค.54!G129+พ.ย.54!G129+ธ.ค.54!G129+ม.ค.55!G129+ก.พ.55!G129+มี.ค.55!G129+เม.ย.55!G129+พ.ค.55!G129+มิ.ย.55!G129+ก.ค.55!G129+ส.ค.55!G129</f>
        <v>22959775</v>
      </c>
      <c r="G129" s="54">
        <v>3537975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ต.ค.54!G130+พ.ย.54!G130+ธ.ค.54!G130+ม.ค.55!G130+ก.พ.55!G130+มี.ค.55!G130+เม.ย.55!G130+พ.ค.55!G130+มิ.ย.55!G130+ก.ค.55!G130+ส.ค.55!G130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ต.ค.54!G134+พ.ย.54!G134+ธ.ค.54!G134+ม.ค.55!G134+ก.พ.55!G134+มี.ค.55!G134+เม.ย.55!G134+พ.ค.55!G134+มิ.ย.55!G134+ก.ค.55!G134+ส.ค.55!G134</f>
        <v>5997</v>
      </c>
      <c r="G134" s="54">
        <v>0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ต.ค.54!G135+พ.ย.54!G135+ธ.ค.54!G135+ม.ค.55!G135+ก.พ.55!G135+มี.ค.55!G135+เม.ย.55!G135+พ.ค.55!G135+มิ.ย.55!G135+ก.ค.55!G135+ส.ค.55!G135</f>
        <v>906</v>
      </c>
      <c r="G135" s="54">
        <v>0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ต.ค.54!G137+พ.ย.54!G137+ธ.ค.54!G137+ม.ค.55!G137+ก.พ.55!G137+มี.ค.55!G137+เม.ย.55!G137+พ.ค.55!G137+มิ.ย.55!G137+ก.ค.55!G137+ส.ค.55!G137</f>
        <v>261</v>
      </c>
      <c r="G137" s="54">
        <v>0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ต.ค.54!G138+พ.ย.54!G138+ธ.ค.54!G138+ม.ค.55!G138+ก.พ.55!G138+มี.ค.55!G138+เม.ย.55!G138+พ.ค.55!G138+มิ.ย.55!G138+ก.ค.55!G138+ส.ค.55!G138</f>
        <v>4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ต.ค.54!G139+พ.ย.54!G139+ธ.ค.54!G139+ม.ค.55!G139+ก.พ.55!G139+มี.ค.55!G139+เม.ย.55!G139+พ.ค.55!G139+มิ.ย.55!G139+ก.ค.55!G139+ส.ค.55!G139</f>
        <v>24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ต.ค.54!G140+พ.ย.54!G140+ธ.ค.54!G140+ม.ค.55!G140+ก.พ.55!G140+มี.ค.55!G140+เม.ย.55!G140+พ.ค.55!G140+มิ.ย.55!G140+ก.ค.55!G140+ส.ค.55!G140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tabSelected="1" view="pageBreakPreview" zoomScaleNormal="90" zoomScaleSheetLayoutView="100" workbookViewId="0">
      <selection activeCell="A37" sqref="A37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172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69" t="s">
        <v>3</v>
      </c>
      <c r="G5" s="173" t="s">
        <v>174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173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ต.ค.54!G13+พ.ย.54!G13+ธ.ค.54!G13+ม.ค.55!G13+ก.พ.55!G13+มี.ค.55!G13+เม.ย.55!G13+พ.ค.55!G13+มิ.ย.55!G13+ก.ค.55!G13+ส.ค.55!G13+ก.ย.55!G13</f>
        <v>1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ต.ค.54!G14+พ.ย.54!G14+ธ.ค.54!G14+ม.ค.55!G14+ก.พ.55!G14+มี.ค.55!G14+เม.ย.55!G14+พ.ค.55!G14+มิ.ย.55!G14+ก.ค.55!G14+ส.ค.55!G14+ก.ย.55!G14</f>
        <v>20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ต.ค.54!G15+พ.ย.54!G15+ธ.ค.54!G15+ม.ค.55!G15+ก.พ.55!G15+มี.ค.55!G15+เม.ย.55!G15+พ.ค.55!G15+มิ.ย.55!G15+ก.ค.55!G15+ส.ค.55!G15+ก.ย.55!G15</f>
        <v>1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ต.ค.54!G16+พ.ย.54!G16+ธ.ค.54!G16+ม.ค.55!G16+ก.พ.55!G16+มี.ค.55!G16+เม.ย.55!G16+พ.ค.55!G16+มิ.ย.55!G16+ก.ค.55!G16+ส.ค.55!G16+ก.ย.55!G16</f>
        <v>25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ต.ค.54!G19+พ.ย.54!G19+ธ.ค.54!G19+ม.ค.55!G19+ก.พ.55!G19+มี.ค.55!G19+เม.ย.55!G19+พ.ค.55!G19+มิ.ย.55!G19+ก.ค.55!G19+ส.ค.55!G19+ก.ย.55!G19</f>
        <v>19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ต.ค.54!G25+พ.ย.54!G25+ธ.ค.54!G25+ม.ค.55!G25+ก.พ.55!G25+มี.ค.55!G25+เม.ย.55!G25+พ.ค.55!G25+มิ.ย.55!G25+ก.ค.55!G25+ส.ค.55!G25+ก.ย.55!G25</f>
        <v>1035</v>
      </c>
      <c r="G25" s="54">
        <v>24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ต.ค.54!G26+พ.ย.54!G26+ธ.ค.54!G26+ม.ค.55!G26+ก.พ.55!G26+มี.ค.55!G26+เม.ย.55!G26+พ.ค.55!G26+มิ.ย.55!G26+ก.ค.55!G26+ส.ค.55!G26+ก.ย.55!G26</f>
        <v>1751</v>
      </c>
      <c r="G26" s="54">
        <v>92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ต.ค.54!G27+พ.ย.54!G27+ธ.ค.54!G27+ม.ค.55!G27+ก.พ.55!G27+มี.ค.55!G27+เม.ย.55!G27+พ.ค.55!G27+มิ.ย.55!G27+ก.ค.55!G27+ส.ค.55!G27+ก.ย.55!G27</f>
        <v>2782</v>
      </c>
      <c r="G27" s="54">
        <v>224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ต.ค.54!G28+พ.ย.54!G28+ธ.ค.54!G28+ม.ค.55!G28+ก.พ.55!G28+มี.ค.55!G28+เม.ย.55!G28+พ.ค.55!G28+มิ.ย.55!G28+ก.ค.55!G28+ส.ค.55!G28+ก.ย.55!G28</f>
        <v>2332</v>
      </c>
      <c r="G28" s="54">
        <v>166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ต.ค.54!G29+พ.ย.54!G29+ธ.ค.54!G29+ม.ค.55!G29+ก.พ.55!G29+มี.ค.55!G29+เม.ย.55!G29+พ.ค.55!G29+มิ.ย.55!G29+ก.ค.55!G29+ส.ค.55!G29+ก.ย.55!G29</f>
        <v>9172</v>
      </c>
      <c r="G29" s="54">
        <v>644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ต.ค.54!G30+พ.ย.54!G30+ธ.ค.54!G30+ม.ค.55!G30+ก.พ.55!G30+มี.ค.55!G30+เม.ย.55!G30+พ.ค.55!G30+มิ.ย.55!G30+ก.ค.55!G30+ส.ค.55!G30+ก.ย.55!G30</f>
        <v>4724</v>
      </c>
      <c r="G30" s="54">
        <v>299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ต.ค.54!G31+พ.ย.54!G31+ธ.ค.54!G31+ม.ค.55!G31+ก.พ.55!G31+มี.ค.55!G31+เม.ย.55!G31+พ.ค.55!G31+มิ.ย.55!G31+ก.ค.55!G31+ส.ค.55!G31+ก.ย.55!G31</f>
        <v>365</v>
      </c>
      <c r="G31" s="54">
        <v>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ต.ค.54!G32+พ.ย.54!G32+ธ.ค.54!G32+ม.ค.55!G32+ก.พ.55!G32+มี.ค.55!G32+เม.ย.55!G32+พ.ค.55!G32+มิ.ย.55!G32+ก.ค.55!G32+ส.ค.55!G32+ก.ย.55!G32</f>
        <v>64</v>
      </c>
      <c r="G32" s="54">
        <v>0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ต.ค.54!G33+พ.ย.54!G33+ธ.ค.54!G33+ม.ค.55!G33+ก.พ.55!G33+มี.ค.55!G33+เม.ย.55!G33+พ.ค.55!G33+มิ.ย.55!G33+ก.ค.55!G33+ส.ค.55!G33+ก.ย.55!G33</f>
        <v>13</v>
      </c>
      <c r="G33" s="54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ต.ค.54!G34+พ.ย.54!G34+ธ.ค.54!G34+ม.ค.55!G34+ก.พ.55!G34+มี.ค.55!G34+เม.ย.55!G34+พ.ค.55!G34+มิ.ย.55!G34+ก.ค.55!G34+ส.ค.55!G34+ก.ย.55!G34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ต.ค.54!G35+พ.ย.54!G35+ธ.ค.54!G35+ม.ค.55!G35+ก.พ.55!G35+มี.ค.55!G35+เม.ย.55!G35+พ.ค.55!G35+มิ.ย.55!G35+ก.ค.55!G35+ส.ค.55!G35+ก.ย.55!G35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ต.ค.54!G37+พ.ย.54!G37+ธ.ค.54!G37+ม.ค.55!G37+ก.พ.55!G37+มี.ค.55!G37+เม.ย.55!G37+พ.ค.55!G37+มิ.ย.55!G37+ก.ค.55!G37+ส.ค.55!G37+ก.ย.55!G37</f>
        <v>151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ต.ค.54!G38+พ.ย.54!G38+ธ.ค.54!G38+ม.ค.55!G38+ก.พ.55!G38+มี.ค.55!G38+เม.ย.55!G38+พ.ค.55!G38+มิ.ย.55!G38+ก.ค.55!G38+ส.ค.55!G38+ก.ย.55!G38</f>
        <v>31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ต.ค.54!G39+พ.ย.54!G39+ธ.ค.54!G39+ม.ค.55!G39+ก.พ.55!G39+มี.ค.55!G39+เม.ย.55!G39+พ.ค.55!G39+มิ.ย.55!G39+ก.ค.55!G39+ส.ค.55!G39+ก.ย.55!G39</f>
        <v>40</v>
      </c>
      <c r="G39" s="54">
        <v>1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ต.ค.54!G41+พ.ย.54!G41+ธ.ค.54!G41+ม.ค.55!G41+ก.พ.55!G41+มี.ค.55!G41+เม.ย.55!G41+พ.ค.55!G41+มิ.ย.55!G41+ก.ค.55!G41+ส.ค.55!G41+ก.ย.55!G41</f>
        <v>1673</v>
      </c>
      <c r="G41" s="54">
        <v>132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ต.ค.54!G42+พ.ย.54!G42+ธ.ค.54!G42+ม.ค.55!G42+ก.พ.55!G42+มี.ค.55!G42+เม.ย.55!G42+พ.ค.55!G42+มิ.ย.55!G42+ก.ค.55!G42+ส.ค.55!G42+ก.ย.55!G42</f>
        <v>1128</v>
      </c>
      <c r="G42" s="54">
        <v>152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ต.ค.54!G43+พ.ย.54!G43+ธ.ค.54!G43+ม.ค.55!G43+ก.พ.55!G43+มี.ค.55!G43+เม.ย.55!G43+พ.ค.55!G43+มิ.ย.55!G43+ก.ค.55!G43+ส.ค.55!G43+ก.ย.55!G43</f>
        <v>1070</v>
      </c>
      <c r="G43" s="54">
        <v>144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ต.ค.54!G44+พ.ย.54!G44+ธ.ค.54!G44+ม.ค.55!G44+ก.พ.55!G44+มี.ค.55!G44+เม.ย.55!G44+พ.ค.55!G44+มิ.ย.55!G44+ก.ค.55!G44+ส.ค.55!G44+ก.ย.55!G44</f>
        <v>58</v>
      </c>
      <c r="G44" s="54">
        <v>8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ต.ค.54!G45+พ.ย.54!G45+ธ.ค.54!G45+ม.ค.55!G45+ก.พ.55!G45+มี.ค.55!G45+เม.ย.55!G45+พ.ค.55!G45+มิ.ย.55!G45+ก.ค.55!G45+ส.ค.55!G45+ก.ย.55!G45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ต.ค.54!G46+พ.ย.54!G46+ธ.ค.54!G46+ม.ค.55!G46+ก.พ.55!G46+มี.ค.55!G46+เม.ย.55!G46+พ.ค.55!G46+มิ.ย.55!G46+ก.ค.55!G46+ส.ค.55!G46+ก.ย.55!G46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ต.ค.54!G47+พ.ย.54!G47+ธ.ค.54!G47+ม.ค.55!G47+ก.พ.55!G47+มี.ค.55!G47+เม.ย.55!G47+พ.ค.55!G47+มิ.ย.55!G47+ก.ค.55!G47+ส.ค.55!G47+ก.ย.55!G47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ต.ค.54!G48+พ.ย.54!G48+ธ.ค.54!G48+ม.ค.55!G48+ก.พ.55!G48+มี.ค.55!G48+เม.ย.55!G48+พ.ค.55!G48+มิ.ย.55!G48+ก.ค.55!G48+ส.ค.55!G48+ก.ย.55!G48</f>
        <v>880</v>
      </c>
      <c r="G48" s="54">
        <v>70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ต.ค.54!G49+พ.ย.54!G49+ธ.ค.54!G49+ม.ค.55!G49+ก.พ.55!G49+มี.ค.55!G49+เม.ย.55!G49+พ.ค.55!G49+มิ.ย.55!G49+ก.ค.55!G49+ส.ค.55!G49+ก.ย.55!G49</f>
        <v>793</v>
      </c>
      <c r="G49" s="60">
        <v>62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ต.ค.54!G51+พ.ย.54!G51+ธ.ค.54!G51+ม.ค.55!G51+ก.พ.55!G51+มี.ค.55!G51+เม.ย.55!G51+พ.ค.55!G51+มิ.ย.55!G51+ก.ค.55!G51+ส.ค.55!G51+ก.ย.55!G51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ต.ค.54!G52+พ.ย.54!G52+ธ.ค.54!G52+ม.ค.55!G52+ก.พ.55!G52+มี.ค.55!G52+เม.ย.55!G52+พ.ค.55!G52+มิ.ย.55!G52+ก.ค.55!G52+ส.ค.55!G52+ก.ย.55!G52</f>
        <v>937</v>
      </c>
      <c r="G52" s="54">
        <v>0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ต.ค.54!G53+พ.ย.54!G53+ธ.ค.54!G53+ม.ค.55!G53+ก.พ.55!G53+มี.ค.55!G53+เม.ย.55!G53+พ.ค.55!G53+มิ.ย.55!G53+ก.ค.55!G53+ส.ค.55!G53+ก.ย.55!G53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ต.ค.54!G54+พ.ย.54!G54+ธ.ค.54!G54+ม.ค.55!G54+ก.พ.55!G54+มี.ค.55!G54+เม.ย.55!G54+พ.ค.55!G54+มิ.ย.55!G54+ก.ค.55!G54+ส.ค.55!G54+ก.ย.55!G54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ต.ค.54!G55+พ.ย.54!G55+ธ.ค.54!G55+ม.ค.55!G55+ก.พ.55!G55+มี.ค.55!G55+เม.ย.55!G55+พ.ค.55!G55+มิ.ย.55!G55+ก.ค.55!G55+ส.ค.55!G55+ก.ย.55!G55</f>
        <v>100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ต.ค.54!G56+พ.ย.54!G56+ธ.ค.54!G56+ม.ค.55!G56+ก.พ.55!G56+มี.ค.55!G56+เม.ย.55!G56+พ.ค.55!G56+มิ.ย.55!G56+ก.ค.55!G56+ส.ค.55!G56+ก.ย.55!G56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ต.ค.54!G57+พ.ย.54!G57+ธ.ค.54!G57+ม.ค.55!G57+ก.พ.55!G57+มี.ค.55!G57+เม.ย.55!G57+พ.ค.55!G57+มิ.ย.55!G57+ก.ค.55!G57+ส.ค.55!G57+ก.ย.55!G57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ต.ค.54!G58+พ.ย.54!G58+ธ.ค.54!G58+ม.ค.55!G58+ก.พ.55!G58+มี.ค.55!G58+เม.ย.55!G58+พ.ค.55!G58+มิ.ย.55!G58+ก.ค.55!G58+ส.ค.55!G58+ก.ย.55!G58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ต.ค.54!G59+พ.ย.54!G59+ธ.ค.54!G59+ม.ค.55!G59+ก.พ.55!G59+มี.ค.55!G59+เม.ย.55!G59+พ.ค.55!G59+มิ.ย.55!G59+ก.ค.55!G59+ส.ค.55!G59+ก.ย.55!G59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ต.ค.54!G61+พ.ย.54!G61+ธ.ค.54!G61+ม.ค.55!G61+ก.พ.55!G61+มี.ค.55!G61+เม.ย.55!G61+พ.ค.55!G61+มิ.ย.55!G61+ก.ค.55!G61+ส.ค.55!G61+ก.ย.55!G61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ต.ค.54!G62+พ.ย.54!G62+ธ.ค.54!G62+ม.ค.55!G62+ก.พ.55!G62+มี.ค.55!G62+เม.ย.55!G62+พ.ค.55!G62+มิ.ย.55!G62+ก.ค.55!G62+ส.ค.55!G62+ก.ย.55!G62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ต.ค.54!G63+พ.ย.54!G63+ธ.ค.54!G63+ม.ค.55!G63+ก.พ.55!G63+มี.ค.55!G63+เม.ย.55!G63+พ.ค.55!G63+มิ.ย.55!G63+ก.ค.55!G63+ส.ค.55!G63+ก.ย.55!G63</f>
        <v>50</v>
      </c>
      <c r="G63" s="66">
        <v>4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ต.ค.54!G64+พ.ย.54!G64+ธ.ค.54!G64+ม.ค.55!G64+ก.พ.55!G64+มี.ค.55!G64+เม.ย.55!G64+พ.ค.55!G64+มิ.ย.55!G64+ก.ค.55!G64+ส.ค.55!G64+ก.ย.55!G64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ต.ค.54!G65+พ.ย.54!G65+ธ.ค.54!G65+ม.ค.55!G65+ก.พ.55!G65+มี.ค.55!G65+เม.ย.55!G65+พ.ค.55!G65+มิ.ย.55!G65+ก.ค.55!G65+ส.ค.55!G65+ก.ย.55!G65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ต.ค.54!G66+พ.ย.54!G66+ธ.ค.54!G66+ม.ค.55!G66+ก.พ.55!G66+มี.ค.55!G66+เม.ย.55!G66+พ.ค.55!G66+มิ.ย.55!G66+ก.ค.55!G66+ส.ค.55!G66+ก.ย.55!G66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ต.ค.54!G68+พ.ย.54!G68+ธ.ค.54!G68+ม.ค.55!G68+ก.พ.55!G68+มี.ค.55!G68+เม.ย.55!G68+พ.ค.55!G68+มิ.ย.55!G68+ก.ค.55!G68+ส.ค.55!G68+ก.ย.55!G68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ต.ค.54!G70+พ.ย.54!G70+ธ.ค.54!G70+ม.ค.55!G70+ก.พ.55!G70+มี.ค.55!G70+เม.ย.55!G70+พ.ค.55!G70+มิ.ย.55!G70+ก.ค.55!G70+ส.ค.55!G70+ก.ย.55!G70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ต.ค.54!G71+พ.ย.54!G71+ธ.ค.54!G71+ม.ค.55!G71+ก.พ.55!G71+มี.ค.55!G71+เม.ย.55!G71+พ.ค.55!G71+มิ.ย.55!G71+ก.ค.55!G71+ส.ค.55!G71+ก.ย.55!G71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ต.ค.54!G72+พ.ย.54!G72+ธ.ค.54!G72+ม.ค.55!G72+ก.พ.55!G72+มี.ค.55!G72+เม.ย.55!G72+พ.ค.55!G72+มิ.ย.55!G72+ก.ค.55!G72+ส.ค.55!G72+ก.ย.55!G72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ต.ค.54!G74+พ.ย.54!G74+ธ.ค.54!G74+ม.ค.55!G74+ก.พ.55!G74+มี.ค.55!G74+เม.ย.55!G74+พ.ค.55!G74+มิ.ย.55!G74+ก.ค.55!G74+ส.ค.55!G74+ก.ย.55!G74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ต.ค.54!G75+พ.ย.54!G75+ธ.ค.54!G75+ม.ค.55!G75+ก.พ.55!G75+มี.ค.55!G75+เม.ย.55!G75+พ.ค.55!G75+มิ.ย.55!G75+ก.ค.55!G75+ส.ค.55!G75+ก.ย.55!G75</f>
        <v>106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ต.ค.54!G76+พ.ย.54!G76+ธ.ค.54!G76+ม.ค.55!G76+ก.พ.55!G76+มี.ค.55!G76+เม.ย.55!G76+พ.ค.55!G76+มิ.ย.55!G76+ก.ค.55!G76+ส.ค.55!G76+ก.ย.55!G76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ต.ค.54!G78+พ.ย.54!G78+ธ.ค.54!G78+ม.ค.55!G78+ก.พ.55!G78+มี.ค.55!G78+เม.ย.55!G78+พ.ค.55!G78+มิ.ย.55!G78+ก.ค.55!G78+ส.ค.55!G78+ก.ย.55!G78</f>
        <v>12</v>
      </c>
      <c r="G78" s="54">
        <v>0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ต.ค.54!G80+พ.ย.54!G80+ธ.ค.54!G80+ม.ค.55!G80+ก.พ.55!G80+มี.ค.55!G80+เม.ย.55!G80+พ.ค.55!G80+มิ.ย.55!G80+ก.ค.55!G80+ส.ค.55!G80+ก.ย.55!G80</f>
        <v>5167</v>
      </c>
      <c r="G80" s="54">
        <v>0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ต.ค.54!G82+พ.ย.54!G82+ธ.ค.54!G82+ม.ค.55!G82+ก.พ.55!G82+มี.ค.55!G82+เม.ย.55!G82+พ.ค.55!G82+มิ.ย.55!G82+ก.ค.55!G82+ส.ค.55!G82+ก.ย.55!G82</f>
        <v>2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ต.ค.54!G83+พ.ย.54!G83+ธ.ค.54!G83+ม.ค.55!G83+ก.พ.55!G83+มี.ค.55!G83+เม.ย.55!G83+พ.ค.55!G83+มิ.ย.55!G83+ก.ค.55!G83+ส.ค.55!G83+ก.ย.55!G83</f>
        <v>21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ต.ค.54!G84+พ.ย.54!G84+ธ.ค.54!G84+ม.ค.55!G84+ก.พ.55!G84+มี.ค.55!G84+เม.ย.55!G84+พ.ค.55!G84+มิ.ย.55!G84+ก.ค.55!G84+ส.ค.55!G84+ก.ย.55!G84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ต.ค.54!G86+พ.ย.54!G86+ธ.ค.54!G86+ม.ค.55!G86+ก.พ.55!G86+มี.ค.55!G86+เม.ย.55!G86+พ.ค.55!G86+มิ.ย.55!G86+ก.ค.55!G86+ส.ค.55!G86+ก.ย.55!G86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ต.ค.54!G87+พ.ย.54!G87+ธ.ค.54!G87+ม.ค.55!G87+ก.พ.55!G87+มี.ค.55!G87+เม.ย.55!G87+พ.ค.55!G87+มิ.ย.55!G87+ก.ค.55!G87+ส.ค.55!G87+ก.ย.55!G87</f>
        <v>3834</v>
      </c>
      <c r="G87" s="54">
        <v>0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ต.ค.54!G88+พ.ย.54!G88+ธ.ค.54!G88+ม.ค.55!G88+ก.พ.55!G88+มี.ค.55!G88+เม.ย.55!G88+พ.ค.55!G88+มิ.ย.55!G88+ก.ค.55!G88+ส.ค.55!G88+ก.ย.55!G88</f>
        <v>808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ต.ค.54!G89+พ.ย.54!G89+ธ.ค.54!G89+ม.ค.55!G89+ก.พ.55!G89+มี.ค.55!G89+เม.ย.55!G89+พ.ค.55!G89+มิ.ย.55!G89+ก.ค.55!G89+ส.ค.55!G89+ก.ย.55!G89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ต.ค.54!G90+พ.ย.54!G90+ธ.ค.54!G90+ม.ค.55!G90+ก.พ.55!G90+มี.ค.55!G90+เม.ย.55!G90+พ.ค.55!G90+มิ.ย.55!G90+ก.ค.55!G90+ส.ค.55!G90+ก.ย.55!G90</f>
        <v>56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ต.ค.54!G91+พ.ย.54!G91+ธ.ค.54!G91+ม.ค.55!G91+ก.พ.55!G91+มี.ค.55!G91+เม.ย.55!G91+พ.ค.55!G91+มิ.ย.55!G91+ก.ค.55!G91+ส.ค.55!G91+ก.ย.55!G91</f>
        <v>1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ต.ค.54!G92+พ.ย.54!G92+ธ.ค.54!G92+ม.ค.55!G92+ก.พ.55!G92+มี.ค.55!G92+เม.ย.55!G92+พ.ค.55!G92+มิ.ย.55!G92+ก.ค.55!G92+ส.ค.55!G92+ก.ย.55!G92</f>
        <v>12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ต.ค.54!G93+พ.ย.54!G93+ธ.ค.54!G93+ม.ค.55!G93+ก.พ.55!G93+มี.ค.55!G93+เม.ย.55!G93+พ.ค.55!G93+มิ.ย.55!G93+ก.ค.55!G93+ส.ค.55!G93+ก.ย.55!G93</f>
        <v>1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ต.ค.54!G94+พ.ย.54!G94+ธ.ค.54!G94+ม.ค.55!G94+ก.พ.55!G94+มี.ค.55!G94+เม.ย.55!G94+พ.ค.55!G94+มิ.ย.55!G94+ก.ค.55!G94+ส.ค.55!G94+ก.ย.55!G94</f>
        <v>20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ต.ค.54!G95+พ.ย.54!G95+ธ.ค.54!G95+ม.ค.55!G95+ก.พ.55!G95+มี.ค.55!G95+เม.ย.55!G95+พ.ค.55!G95+มิ.ย.55!G95+ก.ค.55!G95+ส.ค.55!G95+ก.ย.55!G95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ต.ค.54!G99+พ.ย.54!G99+ธ.ค.54!G99+ม.ค.55!G99+ก.พ.55!G99+มี.ค.55!G99+เม.ย.55!G99+พ.ค.55!G99+มิ.ย.55!G99+ก.ค.55!G99+ส.ค.55!G99+ก.ย.55!G99</f>
        <v>4530</v>
      </c>
      <c r="G99" s="54">
        <v>150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ต.ค.54!G100+พ.ย.54!G100+ธ.ค.54!G100+ม.ค.55!G100+ก.พ.55!G100+มี.ค.55!G100+เม.ย.55!G100+พ.ค.55!G100+มิ.ย.55!G100+ก.ค.55!G100+ส.ค.55!G100+ก.ย.55!G100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ต.ค.54!G101+พ.ย.54!G101+ธ.ค.54!G101+ม.ค.55!G101+ก.พ.55!G101+มี.ค.55!G101+เม.ย.55!G101+พ.ค.55!G101+มิ.ย.55!G101+ก.ค.55!G101+ส.ค.55!G101+ก.ย.55!G101</f>
        <v>318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ต.ค.54!G102+พ.ย.54!G102+ธ.ค.54!G102+ม.ค.55!G102+ก.พ.55!G102+มี.ค.55!G102+เม.ย.55!G102+พ.ค.55!G102+มิ.ย.55!G102+ก.ค.55!G102+ส.ค.55!G102+ก.ย.55!G102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ต.ค.54!G103+พ.ย.54!G103+ธ.ค.54!G103+ม.ค.55!G103+ก.พ.55!G103+มี.ค.55!G103+เม.ย.55!G103+พ.ค.55!G103+มิ.ย.55!G103+ก.ค.55!G103+ส.ค.55!G103+ก.ย.55!G103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ต.ค.54!G104+พ.ย.54!G104+ธ.ค.54!G104+ม.ค.55!G104+ก.พ.55!G104+มี.ค.55!G104+เม.ย.55!G104+พ.ค.55!G104+มิ.ย.55!G104+ก.ค.55!G104+ส.ค.55!G104+ก.ย.55!G104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ต.ค.54!G105+พ.ย.54!G105+ธ.ค.54!G105+ม.ค.55!G105+ก.พ.55!G105+มี.ค.55!G105+เม.ย.55!G105+พ.ค.55!G105+มิ.ย.55!G105+ก.ค.55!G105+ส.ค.55!G105+ก.ย.55!G105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ต.ค.54!G106+พ.ย.54!G106+ธ.ค.54!G106+ม.ค.55!G106+ก.พ.55!G106+มี.ค.55!G106+เม.ย.55!G106+พ.ค.55!G106+มิ.ย.55!G106+ก.ค.55!G106+ส.ค.55!G106+ก.ย.55!G106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ต.ค.54!G109+พ.ย.54!G109+ธ.ค.54!G109+ม.ค.55!G109+ก.พ.55!G109+มี.ค.55!G109+เม.ย.55!G109+พ.ค.55!G109+มิ.ย.55!G109+ก.ค.55!G109+ส.ค.55!G109+ก.ย.55!G109</f>
        <v>176671</v>
      </c>
      <c r="G109" s="54">
        <v>7100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ต.ค.54!G110+พ.ย.54!G110+ธ.ค.54!G110+ม.ค.55!G110+ก.พ.55!G110+มี.ค.55!G110+เม.ย.55!G110+พ.ค.55!G110+มิ.ย.55!G110+ก.ค.55!G110+ส.ค.55!G110+ก.ย.55!G110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ต.ค.54!G111+พ.ย.54!G111+ธ.ค.54!G111+ม.ค.55!G111+ก.พ.55!G111+มี.ค.55!G111+เม.ย.55!G111+พ.ค.55!G111+มิ.ย.55!G111+ก.ค.55!G111+ส.ค.55!G111+ก.ย.55!G111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ต.ค.54!G112+พ.ย.54!G112+ธ.ค.54!G112+ม.ค.55!G112+ก.พ.55!G112+มี.ค.55!G112+เม.ย.55!G112+พ.ค.55!G112+มิ.ย.55!G112+ก.ค.55!G112+ส.ค.55!G112+ก.ย.55!G112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ต.ค.54!G113+พ.ย.54!G113+ธ.ค.54!G113+ม.ค.55!G113+ก.พ.55!G113+มี.ค.55!G113+เม.ย.55!G113+พ.ค.55!G113+มิ.ย.55!G113+ก.ค.55!G113+ส.ค.55!G113+ก.ย.55!G113</f>
        <v>266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ต.ค.54!G114+พ.ย.54!G114+ธ.ค.54!G114+ม.ค.55!G114+ก.พ.55!G114+มี.ค.55!G114+เม.ย.55!G114+พ.ค.55!G114+มิ.ย.55!G114+ก.ค.55!G114+ส.ค.55!G114+ก.ย.55!G114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ต.ค.54!G115+พ.ย.54!G115+ธ.ค.54!G115+ม.ค.55!G115+ก.พ.55!G115+มี.ค.55!G115+เม.ย.55!G115+พ.ค.55!G115+มิ.ย.55!G115+ก.ค.55!G115+ส.ค.55!G115+ก.ย.55!G115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ต.ค.54!G120+พ.ย.54!G120+ธ.ค.54!G120+ม.ค.55!G120+ก.พ.55!G120+มี.ค.55!G120+เม.ย.55!G120+พ.ค.55!G120+มิ.ย.55!G120+ก.ค.55!G120+ส.ค.55!G120+ก.ย.55!G120</f>
        <v>21629</v>
      </c>
      <c r="G120" s="54">
        <v>1928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ต.ค.54!G121+พ.ย.54!G121+ธ.ค.54!G121+ม.ค.55!G121+ก.พ.55!G121+มี.ค.55!G121+เม.ย.55!G121+พ.ค.55!G121+มิ.ย.55!G121+ก.ค.55!G121+ส.ค.55!G121+ก.ย.55!G121</f>
        <v>21629</v>
      </c>
      <c r="G121" s="54">
        <v>1928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ต.ค.54!G122+พ.ย.54!G122+ธ.ค.54!G122+ม.ค.55!G122+ก.พ.55!G122+มี.ค.55!G122+เม.ย.55!G122+พ.ค.55!G122+มิ.ย.55!G122+ก.ค.55!G122+ส.ค.55!G122+ก.ย.55!G122</f>
        <v>15844</v>
      </c>
      <c r="G122" s="54">
        <v>1523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ต.ค.54!G123+พ.ย.54!G123+ธ.ค.54!G123+ม.ค.55!G123+ก.พ.55!G123+มี.ค.55!G123+เม.ย.55!G123+พ.ค.55!G123+มิ.ย.55!G123+ก.ค.55!G123+ส.ค.55!G123+ก.ย.55!G123</f>
        <v>7471</v>
      </c>
      <c r="G123" s="54">
        <v>648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ต.ค.54!G124+พ.ย.54!G124+ธ.ค.54!G124+ม.ค.55!G124+ก.พ.55!G124+มี.ค.55!G124+เม.ย.55!G124+พ.ค.55!G124+มิ.ย.55!G124+ก.ค.55!G124+ส.ค.55!G124+ก.ย.55!G124</f>
        <v>13480</v>
      </c>
      <c r="G124" s="54">
        <v>1104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ต.ค.54!G125+พ.ย.54!G125+ธ.ค.54!G125+ม.ค.55!G125+ก.พ.55!G125+มี.ค.55!G125+เม.ย.55!G125+พ.ค.55!G125+มิ.ย.55!G125+ก.ค.55!G125+ส.ค.55!G125+ก.ย.55!G125</f>
        <v>2364</v>
      </c>
      <c r="G125" s="54">
        <v>419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ต.ค.54!G126+พ.ย.54!G126+ธ.ค.54!G126+ม.ค.55!G126+ก.พ.55!G126+มี.ค.55!G126+เม.ย.55!G126+พ.ค.55!G126+มิ.ย.55!G126+ก.ค.55!G126+ส.ค.55!G126+ก.ย.55!G126</f>
        <v>1471</v>
      </c>
      <c r="G126" s="54">
        <v>114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ต.ค.54!G127+พ.ย.54!G127+ธ.ค.54!G127+ม.ค.55!G127+ก.พ.55!G127+มี.ค.55!G127+เม.ย.55!G127+พ.ค.55!G127+มิ.ย.55!G127+ก.ค.55!G127+ส.ค.55!G127+ก.ย.55!G127</f>
        <v>4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ต.ค.54!G128+พ.ย.54!G128+ธ.ค.54!G128+ม.ค.55!G128+ก.พ.55!G128+มี.ค.55!G128+เม.ย.55!G128+พ.ค.55!G128+มิ.ย.55!G128+ก.ค.55!G128+ส.ค.55!G128+ก.ย.55!G128</f>
        <v>4290</v>
      </c>
      <c r="G128" s="54">
        <v>291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ต.ค.54!G129+พ.ย.54!G129+ธ.ค.54!G129+ม.ค.55!G129+ก.พ.55!G129+มี.ค.55!G129+เม.ย.55!G129+พ.ค.55!G129+มิ.ย.55!G129+ก.ค.55!G129+ส.ค.55!G129+ก.ย.55!G129</f>
        <v>25176275</v>
      </c>
      <c r="G129" s="54">
        <v>2216500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ต.ค.54!G130+พ.ย.54!G130+ธ.ค.54!G130+ม.ค.55!G130+ก.พ.55!G130+มี.ค.55!G130+เม.ย.55!G130+พ.ค.55!G130+มิ.ย.55!G130+ก.ค.55!G130+ส.ค.55!G130+ก.ย.55!G130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ต.ค.54!G134+พ.ย.54!G134+ธ.ค.54!G134+ม.ค.55!G134+ก.พ.55!G134+มี.ค.55!G134+เม.ย.55!G134+พ.ค.55!G134+มิ.ย.55!G134+ก.ค.55!G134+ส.ค.55!G134+ก.ย.55!G134</f>
        <v>5997</v>
      </c>
      <c r="G134" s="54">
        <v>0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ต.ค.54!G135+พ.ย.54!G135+ธ.ค.54!G135+ม.ค.55!G135+ก.พ.55!G135+มี.ค.55!G135+เม.ย.55!G135+พ.ค.55!G135+มิ.ย.55!G135+ก.ค.55!G135+ส.ค.55!G135+ก.ย.55!G135</f>
        <v>906</v>
      </c>
      <c r="G135" s="54">
        <v>0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ต.ค.54!G137+พ.ย.54!G137+ธ.ค.54!G137+ม.ค.55!G137+ก.พ.55!G137+มี.ค.55!G137+เม.ย.55!G137+พ.ค.55!G137+มิ.ย.55!G137+ก.ค.55!G137+ส.ค.55!G137+ก.ย.55!G137</f>
        <v>261</v>
      </c>
      <c r="G137" s="54">
        <v>0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ต.ค.54!G138+พ.ย.54!G138+ธ.ค.54!G138+ม.ค.55!G138+ก.พ.55!G138+มี.ค.55!G138+เม.ย.55!G138+พ.ค.55!G138+มิ.ย.55!G138+ก.ค.55!G138+ส.ค.55!G138+ก.ย.55!G138</f>
        <v>4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ต.ค.54!G139+พ.ย.54!G139+ธ.ค.54!G139+ม.ค.55!G139+ก.พ.55!G139+มี.ค.55!G139+เม.ย.55!G139+พ.ค.55!G139+มิ.ย.55!G139+ก.ค.55!G139+ส.ค.55!G139+ก.ย.55!G139</f>
        <v>24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ต.ค.54!G140+พ.ย.54!G140+ธ.ค.54!G140+ม.ค.55!G140+ก.พ.55!G140+มี.ค.55!G140+เม.ย.55!G140+พ.ค.55!G140+มิ.ย.55!G140+ก.ค.55!G140+ส.ค.55!G140+ก.ย.55!G140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E49"/>
  <sheetViews>
    <sheetView workbookViewId="0">
      <selection activeCell="L57" sqref="L57"/>
    </sheetView>
  </sheetViews>
  <sheetFormatPr defaultRowHeight="12.75"/>
  <sheetData>
    <row r="49" spans="5:5">
      <c r="E49" t="s">
        <v>9</v>
      </c>
    </row>
  </sheetData>
  <phoneticPr fontId="19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18" zoomScaleNormal="90" zoomScaleSheetLayoutView="100" workbookViewId="0">
      <selection activeCell="M137" sqref="M137"/>
    </sheetView>
  </sheetViews>
  <sheetFormatPr defaultColWidth="83.140625" defaultRowHeight="21"/>
  <cols>
    <col min="1" max="1" width="72.42578125" style="20" customWidth="1"/>
    <col min="2" max="3" width="6.7109375" style="144" bestFit="1" customWidth="1"/>
    <col min="4" max="4" width="7.140625" style="20" bestFit="1" customWidth="1"/>
    <col min="5" max="5" width="8.42578125" style="43" bestFit="1" customWidth="1"/>
    <col min="6" max="7" width="8.85546875" style="43" customWidth="1"/>
    <col min="8" max="8" width="8" style="36" bestFit="1" customWidth="1"/>
    <col min="9" max="54" width="5.7109375" style="20" customWidth="1"/>
    <col min="55" max="16384" width="83.140625" style="20"/>
  </cols>
  <sheetData>
    <row r="1" spans="1:8" s="1" customFormat="1" ht="19.5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19.5" customHeight="1">
      <c r="A2" s="172" t="s">
        <v>7</v>
      </c>
      <c r="B2" s="172"/>
      <c r="C2" s="172"/>
      <c r="D2" s="172"/>
      <c r="E2" s="172"/>
      <c r="F2" s="172"/>
      <c r="G2" s="172"/>
      <c r="H2" s="172"/>
    </row>
    <row r="3" spans="1:8" s="1" customFormat="1" ht="19.5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1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39" t="s">
        <v>4</v>
      </c>
      <c r="B5" s="182" t="s">
        <v>8</v>
      </c>
      <c r="C5" s="183"/>
      <c r="D5" s="180" t="s">
        <v>12</v>
      </c>
      <c r="E5" s="176" t="s">
        <v>0</v>
      </c>
      <c r="F5" s="42" t="s">
        <v>3</v>
      </c>
      <c r="G5" s="173" t="s">
        <v>127</v>
      </c>
      <c r="H5" s="178" t="s">
        <v>2</v>
      </c>
    </row>
    <row r="6" spans="1:8" s="1" customFormat="1" ht="20.25" customHeight="1">
      <c r="A6" s="40"/>
      <c r="B6" s="145" t="s">
        <v>147</v>
      </c>
      <c r="C6" s="145" t="s">
        <v>148</v>
      </c>
      <c r="D6" s="181"/>
      <c r="E6" s="177"/>
      <c r="F6" s="38" t="s">
        <v>127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>
        <f t="shared" ref="F11:F20" si="0">G11</f>
        <v>0</v>
      </c>
      <c r="G11" s="54">
        <v>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>
        <f t="shared" si="0"/>
        <v>0</v>
      </c>
      <c r="G12" s="54">
        <v>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 t="shared" si="0"/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 t="shared" si="0"/>
        <v>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 t="shared" si="0"/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 t="shared" si="0"/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>
        <f t="shared" si="0"/>
        <v>0</v>
      </c>
      <c r="G17" s="54">
        <v>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>
        <f t="shared" si="0"/>
        <v>0</v>
      </c>
      <c r="G18" s="54">
        <v>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 t="shared" si="0"/>
        <v>0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>
        <f t="shared" si="0"/>
        <v>0</v>
      </c>
      <c r="G20" s="54">
        <v>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 t="shared" ref="F25:F78" si="1">G25</f>
        <v>71</v>
      </c>
      <c r="G25" s="54">
        <v>71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 t="shared" si="1"/>
        <v>98</v>
      </c>
      <c r="G26" s="54">
        <v>98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 t="shared" si="1"/>
        <v>103</v>
      </c>
      <c r="G27" s="54">
        <v>103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 t="shared" si="1"/>
        <v>109</v>
      </c>
      <c r="G28" s="54">
        <v>109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 t="shared" si="1"/>
        <v>684</v>
      </c>
      <c r="G29" s="54">
        <v>684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 t="shared" si="1"/>
        <v>275</v>
      </c>
      <c r="G30" s="54">
        <v>275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 t="shared" si="1"/>
        <v>0</v>
      </c>
      <c r="G31" s="54">
        <v>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 t="shared" si="1"/>
        <v>0</v>
      </c>
      <c r="G32" s="54">
        <v>0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 t="shared" si="1"/>
        <v>0</v>
      </c>
      <c r="G33" s="54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 t="shared" si="1"/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 t="shared" si="1"/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 t="shared" si="1"/>
        <v>0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 t="shared" si="1"/>
        <v>0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 t="shared" si="1"/>
        <v>0</v>
      </c>
      <c r="G39" s="54">
        <v>0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 t="shared" si="1"/>
        <v>151</v>
      </c>
      <c r="G41" s="54">
        <v>151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 t="shared" si="1"/>
        <v>54</v>
      </c>
      <c r="G42" s="54">
        <f>G43+G44</f>
        <v>54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 t="shared" si="1"/>
        <v>53</v>
      </c>
      <c r="G43" s="54">
        <v>53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 t="shared" si="1"/>
        <v>1</v>
      </c>
      <c r="G44" s="54">
        <v>1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 t="shared" si="1"/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 t="shared" si="1"/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 t="shared" si="1"/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 t="shared" si="1"/>
        <v>78</v>
      </c>
      <c r="G48" s="54">
        <v>78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 t="shared" si="1"/>
        <v>73</v>
      </c>
      <c r="G49" s="60">
        <v>73</v>
      </c>
      <c r="H49" s="27"/>
    </row>
    <row r="50" spans="1:8" s="10" customFormat="1" ht="21" customHeight="1">
      <c r="A50" s="17" t="s">
        <v>37</v>
      </c>
      <c r="B50" s="140"/>
      <c r="C50" s="140"/>
      <c r="D50" s="61"/>
      <c r="E50" s="62"/>
      <c r="F50" s="62"/>
      <c r="G50" s="62"/>
      <c r="H50" s="63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 t="shared" si="1"/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 t="shared" si="1"/>
        <v>1</v>
      </c>
      <c r="G52" s="54">
        <v>1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 t="shared" si="1"/>
        <v>1</v>
      </c>
      <c r="G53" s="54">
        <v>1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 t="shared" si="1"/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 t="shared" si="1"/>
        <v>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 t="shared" si="1"/>
        <v>1</v>
      </c>
      <c r="G56" s="54">
        <v>1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 t="shared" si="1"/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 t="shared" si="1"/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 t="shared" si="1"/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 t="shared" si="1"/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 t="shared" si="1"/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 t="shared" si="1"/>
        <v>3</v>
      </c>
      <c r="G63" s="66">
        <v>3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 t="shared" si="1"/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 t="shared" si="1"/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 t="shared" si="1"/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 t="shared" si="1"/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 t="shared" si="1"/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 t="shared" si="1"/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 t="shared" si="1"/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 t="shared" si="1"/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 t="shared" si="1"/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 t="shared" si="1"/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 t="shared" si="1"/>
        <v>3</v>
      </c>
      <c r="G78" s="54">
        <v>3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 t="shared" ref="F80:F95" si="2">G80</f>
        <v>343</v>
      </c>
      <c r="G80" s="54">
        <v>343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 t="shared" si="2"/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 t="shared" si="2"/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 t="shared" si="2"/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 t="shared" si="2"/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 t="shared" si="2"/>
        <v>0</v>
      </c>
      <c r="G87" s="54">
        <v>0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 t="shared" si="2"/>
        <v>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 t="shared" si="2"/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 t="shared" si="2"/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 t="shared" si="2"/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 t="shared" si="2"/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 t="shared" si="2"/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 t="shared" si="2"/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 t="shared" si="2"/>
        <v>1</v>
      </c>
      <c r="G95" s="54">
        <v>1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4" t="s">
        <v>82</v>
      </c>
      <c r="B97" s="141"/>
      <c r="C97" s="141"/>
      <c r="D97" s="69"/>
      <c r="E97" s="70"/>
      <c r="F97" s="70"/>
      <c r="G97" s="70"/>
      <c r="H97" s="28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 t="shared" ref="F99:F106" si="3">G99</f>
        <v>0</v>
      </c>
      <c r="G99" s="54">
        <v>0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 t="shared" si="3"/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 t="shared" si="3"/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 t="shared" si="3"/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 t="shared" si="3"/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 t="shared" si="3"/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 t="shared" si="3"/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 t="shared" si="3"/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 t="shared" ref="F109:F115" si="4">G109</f>
        <v>0</v>
      </c>
      <c r="G109" s="54">
        <v>0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 t="shared" si="4"/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 t="shared" si="4"/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 t="shared" si="4"/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 t="shared" si="4"/>
        <v>0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 t="shared" si="4"/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 t="shared" si="4"/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 t="shared" ref="F120:F140" si="5">G120</f>
        <v>1745</v>
      </c>
      <c r="G120" s="54">
        <v>1745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 t="shared" si="5"/>
        <v>1745</v>
      </c>
      <c r="G121" s="54">
        <v>1745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 t="shared" si="5"/>
        <v>1432</v>
      </c>
      <c r="G122" s="54">
        <v>1432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 t="shared" si="5"/>
        <v>517</v>
      </c>
      <c r="G123" s="54">
        <v>517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 t="shared" si="5"/>
        <v>1223</v>
      </c>
      <c r="G124" s="54">
        <v>1223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 t="shared" si="5"/>
        <v>209</v>
      </c>
      <c r="G125" s="54">
        <v>209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 t="shared" si="5"/>
        <v>117</v>
      </c>
      <c r="G126" s="54">
        <v>117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 t="shared" si="5"/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 t="shared" si="5"/>
        <v>196</v>
      </c>
      <c r="G128" s="54">
        <v>196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 t="shared" si="5"/>
        <v>1907025</v>
      </c>
      <c r="G129" s="54">
        <v>1907025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 t="shared" si="5"/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 t="shared" si="5"/>
        <v>404</v>
      </c>
      <c r="G134" s="54">
        <v>404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 t="shared" si="5"/>
        <v>52</v>
      </c>
      <c r="G135" s="54">
        <v>52</v>
      </c>
      <c r="H135" s="32"/>
    </row>
    <row r="136" spans="1:8" s="10" customFormat="1" ht="21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 t="shared" si="5"/>
        <v>23</v>
      </c>
      <c r="G137" s="54">
        <v>23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 t="shared" si="5"/>
        <v>0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 t="shared" si="5"/>
        <v>0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 t="shared" si="5"/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8">
    <mergeCell ref="A1:H1"/>
    <mergeCell ref="A2:H2"/>
    <mergeCell ref="G5:G6"/>
    <mergeCell ref="A3:H3"/>
    <mergeCell ref="E5:E6"/>
    <mergeCell ref="H5:H6"/>
    <mergeCell ref="D5:D6"/>
    <mergeCell ref="B5:C5"/>
  </mergeCells>
  <pageMargins left="0.27" right="0.17" top="0.51181102362204722" bottom="0.23622047244094491" header="0.51181102362204722" footer="0.19685039370078741"/>
  <pageSetup paperSize="9" scale="80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4" zoomScaleNormal="90" zoomScaleSheetLayoutView="100" workbookViewId="0">
      <selection activeCell="G139" sqref="G139"/>
    </sheetView>
  </sheetViews>
  <sheetFormatPr defaultColWidth="83.140625" defaultRowHeight="21"/>
  <cols>
    <col min="1" max="1" width="71.5703125" style="20" customWidth="1"/>
    <col min="2" max="3" width="6.7109375" style="144" bestFit="1" customWidth="1"/>
    <col min="4" max="4" width="7.14062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19.5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19.5" customHeight="1">
      <c r="A2" s="172" t="s">
        <v>150</v>
      </c>
      <c r="B2" s="172"/>
      <c r="C2" s="172"/>
      <c r="D2" s="172"/>
      <c r="E2" s="172"/>
      <c r="F2" s="172"/>
      <c r="G2" s="172"/>
      <c r="H2" s="172"/>
    </row>
    <row r="3" spans="1:8" s="1" customFormat="1" ht="19.5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1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39" t="s">
        <v>4</v>
      </c>
      <c r="B5" s="182" t="s">
        <v>8</v>
      </c>
      <c r="C5" s="183"/>
      <c r="D5" s="180" t="s">
        <v>12</v>
      </c>
      <c r="E5" s="176" t="s">
        <v>0</v>
      </c>
      <c r="F5" s="42" t="s">
        <v>3</v>
      </c>
      <c r="G5" s="173" t="s">
        <v>139</v>
      </c>
      <c r="H5" s="178" t="s">
        <v>2</v>
      </c>
    </row>
    <row r="6" spans="1:8" s="1" customFormat="1" ht="20.25" customHeight="1">
      <c r="A6" s="40"/>
      <c r="B6" s="145" t="s">
        <v>147</v>
      </c>
      <c r="C6" s="145" t="s">
        <v>148</v>
      </c>
      <c r="D6" s="181"/>
      <c r="E6" s="177"/>
      <c r="F6" s="77" t="s">
        <v>140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>
        <f>ต.ค.54!G11+พ.ย.54!G11</f>
        <v>0</v>
      </c>
      <c r="G11" s="54">
        <v>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>
        <f>ต.ค.54!G12+พ.ย.54!G12</f>
        <v>0</v>
      </c>
      <c r="G12" s="54">
        <v>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</f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</f>
        <v>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>
        <f>ต.ค.54!G17+พ.ย.54!G17</f>
        <v>0</v>
      </c>
      <c r="G17" s="54">
        <v>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>
        <f>ต.ค.54!G18+พ.ย.54!G18</f>
        <v>0</v>
      </c>
      <c r="G18" s="54">
        <v>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</f>
        <v>0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>
        <f>ต.ค.54!G20+พ.ย.54!G20</f>
        <v>0</v>
      </c>
      <c r="G20" s="54">
        <v>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</f>
        <v>159</v>
      </c>
      <c r="G25" s="54">
        <v>88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</f>
        <v>265</v>
      </c>
      <c r="G26" s="54">
        <v>167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</f>
        <v>330</v>
      </c>
      <c r="G27" s="54">
        <v>227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</f>
        <v>276</v>
      </c>
      <c r="G28" s="54">
        <v>167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</f>
        <v>1546</v>
      </c>
      <c r="G29" s="54">
        <v>862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</f>
        <v>677</v>
      </c>
      <c r="G30" s="54">
        <v>402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</f>
        <v>80</v>
      </c>
      <c r="G31" s="54">
        <v>80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</f>
        <v>4</v>
      </c>
      <c r="G32" s="54">
        <v>4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</f>
        <v>1</v>
      </c>
      <c r="G33" s="54">
        <v>1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</f>
        <v>0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</f>
        <v>0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</f>
        <v>4</v>
      </c>
      <c r="G39" s="54">
        <v>4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</f>
        <v>315</v>
      </c>
      <c r="G41" s="54">
        <v>164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</f>
        <v>133</v>
      </c>
      <c r="G42" s="54">
        <f>G43+G44</f>
        <v>79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</f>
        <v>129</v>
      </c>
      <c r="G43" s="54">
        <v>76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</f>
        <v>4</v>
      </c>
      <c r="G44" s="54">
        <v>3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</f>
        <v>159</v>
      </c>
      <c r="G48" s="54">
        <v>81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</f>
        <v>156</v>
      </c>
      <c r="G49" s="60">
        <v>83</v>
      </c>
      <c r="H49" s="27"/>
    </row>
    <row r="50" spans="1:8" s="10" customFormat="1" ht="21" customHeight="1">
      <c r="A50" s="17" t="s">
        <v>37</v>
      </c>
      <c r="B50" s="140"/>
      <c r="C50" s="140"/>
      <c r="D50" s="61"/>
      <c r="E50" s="62"/>
      <c r="F50" s="62"/>
      <c r="G50" s="62"/>
      <c r="H50" s="63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</f>
        <v>113</v>
      </c>
      <c r="G52" s="54">
        <v>112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</f>
        <v>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</f>
        <v>5</v>
      </c>
      <c r="G63" s="66">
        <v>2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</f>
        <v>3</v>
      </c>
      <c r="G78" s="54">
        <v>0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</f>
        <v>1353</v>
      </c>
      <c r="G80" s="54">
        <v>1010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</f>
        <v>446</v>
      </c>
      <c r="G87" s="54">
        <v>446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</f>
        <v>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4" t="s">
        <v>82</v>
      </c>
      <c r="B97" s="141"/>
      <c r="C97" s="141"/>
      <c r="D97" s="69"/>
      <c r="E97" s="70"/>
      <c r="F97" s="70"/>
      <c r="G97" s="70"/>
      <c r="H97" s="28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</f>
        <v>586</v>
      </c>
      <c r="G99" s="54">
        <v>586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</f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</f>
        <v>14441</v>
      </c>
      <c r="G109" s="54">
        <v>14441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</f>
        <v>0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</f>
        <v>3167</v>
      </c>
      <c r="G120" s="54">
        <v>1422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</f>
        <v>3167</v>
      </c>
      <c r="G121" s="54">
        <v>1422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</f>
        <v>2393</v>
      </c>
      <c r="G122" s="54">
        <v>961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</f>
        <v>989</v>
      </c>
      <c r="G123" s="54">
        <v>472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</f>
        <v>1964</v>
      </c>
      <c r="G124" s="54">
        <v>741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</f>
        <v>429</v>
      </c>
      <c r="G125" s="54">
        <v>220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</f>
        <v>252</v>
      </c>
      <c r="G126" s="54">
        <v>135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</f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</f>
        <v>522</v>
      </c>
      <c r="G128" s="54">
        <v>326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</f>
        <v>3410675</v>
      </c>
      <c r="G129" s="54">
        <v>1503650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</f>
        <v>734</v>
      </c>
      <c r="G134" s="54">
        <v>330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</f>
        <v>121</v>
      </c>
      <c r="G135" s="54">
        <v>69</v>
      </c>
      <c r="H135" s="32"/>
    </row>
    <row r="136" spans="1:8" s="10" customFormat="1" ht="21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</f>
        <v>32</v>
      </c>
      <c r="G137" s="54">
        <v>9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</f>
        <v>1</v>
      </c>
      <c r="G138" s="54">
        <v>1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</f>
        <v>0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8">
    <mergeCell ref="A1:H1"/>
    <mergeCell ref="A2:H2"/>
    <mergeCell ref="A3:H3"/>
    <mergeCell ref="D5:D6"/>
    <mergeCell ref="E5:E6"/>
    <mergeCell ref="G5:G6"/>
    <mergeCell ref="H5:H6"/>
    <mergeCell ref="B5:C5"/>
  </mergeCells>
  <pageMargins left="0.22" right="0.15748031496062992" top="0.51181102362204722" bottom="0.23622047244094491" header="0.51181102362204722" footer="0.19685039370078741"/>
  <pageSetup paperSize="9" scale="80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7" zoomScaleNormal="90" zoomScaleSheetLayoutView="100" workbookViewId="0">
      <selection activeCell="G137" sqref="G137"/>
    </sheetView>
  </sheetViews>
  <sheetFormatPr defaultColWidth="83.140625" defaultRowHeight="21"/>
  <cols>
    <col min="1" max="1" width="71.28515625" style="20" customWidth="1"/>
    <col min="2" max="3" width="6.7109375" style="144" bestFit="1" customWidth="1"/>
    <col min="4" max="4" width="7.14062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19.5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19.5" customHeight="1">
      <c r="A2" s="172" t="s">
        <v>151</v>
      </c>
      <c r="B2" s="172"/>
      <c r="C2" s="172"/>
      <c r="D2" s="172"/>
      <c r="E2" s="172"/>
      <c r="F2" s="172"/>
      <c r="G2" s="172"/>
      <c r="H2" s="172"/>
    </row>
    <row r="3" spans="1:8" s="1" customFormat="1" ht="19.5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1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39" t="s">
        <v>4</v>
      </c>
      <c r="B5" s="182" t="s">
        <v>8</v>
      </c>
      <c r="C5" s="183"/>
      <c r="D5" s="180" t="s">
        <v>12</v>
      </c>
      <c r="E5" s="176" t="s">
        <v>0</v>
      </c>
      <c r="F5" s="42" t="s">
        <v>3</v>
      </c>
      <c r="G5" s="173" t="s">
        <v>142</v>
      </c>
      <c r="H5" s="178" t="s">
        <v>2</v>
      </c>
    </row>
    <row r="6" spans="1:8" s="1" customFormat="1" ht="20.25" customHeight="1">
      <c r="A6" s="40"/>
      <c r="B6" s="145" t="s">
        <v>147</v>
      </c>
      <c r="C6" s="145" t="s">
        <v>148</v>
      </c>
      <c r="D6" s="181"/>
      <c r="E6" s="177"/>
      <c r="F6" s="77" t="s">
        <v>141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>
        <f>ต.ค.54!G11+พ.ย.54!G11+ธ.ค.54!G11</f>
        <v>0</v>
      </c>
      <c r="G11" s="54">
        <v>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>
        <f>ต.ค.54!G12+พ.ย.54!G12+ธ.ค.54!G12</f>
        <v>0</v>
      </c>
      <c r="G12" s="54">
        <v>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</f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</f>
        <v>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>
        <f>ต.ค.54!G17+พ.ย.54!G17+ธ.ค.54!G17</f>
        <v>0</v>
      </c>
      <c r="G17" s="54">
        <v>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>
        <f>ต.ค.54!G18+พ.ย.54!G18+ธ.ค.54!G18</f>
        <v>0</v>
      </c>
      <c r="G18" s="54">
        <v>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</f>
        <v>0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>
        <f>ต.ค.54!G20+พ.ย.54!G20+ธ.ค.54!G20</f>
        <v>0</v>
      </c>
      <c r="G20" s="54">
        <v>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</f>
        <v>267</v>
      </c>
      <c r="G25" s="54">
        <v>108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</f>
        <v>349</v>
      </c>
      <c r="G26" s="54">
        <v>84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</f>
        <v>500</v>
      </c>
      <c r="G27" s="54">
        <v>170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</f>
        <v>409</v>
      </c>
      <c r="G28" s="54">
        <v>133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</f>
        <v>2225</v>
      </c>
      <c r="G29" s="54">
        <v>679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</f>
        <v>993</v>
      </c>
      <c r="G30" s="54">
        <v>316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</f>
        <v>125</v>
      </c>
      <c r="G31" s="54">
        <v>45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</f>
        <v>6</v>
      </c>
      <c r="G32" s="54">
        <v>2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</f>
        <v>1</v>
      </c>
      <c r="G33" s="54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</f>
        <v>0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</f>
        <v>0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</f>
        <v>15</v>
      </c>
      <c r="G39" s="54">
        <v>11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</f>
        <v>408</v>
      </c>
      <c r="G41" s="54">
        <v>93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</f>
        <v>189</v>
      </c>
      <c r="G42" s="54">
        <f>G43+G44</f>
        <v>56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</f>
        <v>181</v>
      </c>
      <c r="G43" s="54">
        <v>52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</f>
        <v>8</v>
      </c>
      <c r="G44" s="54">
        <v>4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</f>
        <v>210</v>
      </c>
      <c r="G48" s="54">
        <v>51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54">
        <f>ต.ค.54!G49+พ.ย.54!G49+ธ.ค.54!G49</f>
        <v>198</v>
      </c>
      <c r="G49" s="60">
        <v>42</v>
      </c>
      <c r="H49" s="27"/>
    </row>
    <row r="50" spans="1:8" s="10" customFormat="1" ht="21" customHeight="1">
      <c r="A50" s="17" t="s">
        <v>37</v>
      </c>
      <c r="B50" s="140"/>
      <c r="C50" s="140"/>
      <c r="D50" s="61"/>
      <c r="E50" s="62"/>
      <c r="F50" s="62"/>
      <c r="G50" s="62"/>
      <c r="H50" s="63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</f>
        <v>181</v>
      </c>
      <c r="G52" s="54">
        <v>68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</f>
        <v>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</f>
        <v>8</v>
      </c>
      <c r="G63" s="66">
        <v>3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</f>
        <v>4</v>
      </c>
      <c r="G78" s="54">
        <v>1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</f>
        <v>2590</v>
      </c>
      <c r="G80" s="54">
        <v>1237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ต.ค.54!G86+ธ.ค.54!G86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</f>
        <v>894</v>
      </c>
      <c r="G87" s="54">
        <v>448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</f>
        <v>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4" t="s">
        <v>82</v>
      </c>
      <c r="B97" s="141"/>
      <c r="C97" s="141"/>
      <c r="D97" s="69"/>
      <c r="E97" s="70"/>
      <c r="F97" s="70"/>
      <c r="G97" s="70"/>
      <c r="H97" s="28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</f>
        <v>1277</v>
      </c>
      <c r="G99" s="54">
        <v>691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</f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</f>
        <v>22221</v>
      </c>
      <c r="G109" s="54">
        <v>7780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</f>
        <v>179</v>
      </c>
      <c r="G113" s="66">
        <v>179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</f>
        <v>3954</v>
      </c>
      <c r="G120" s="54">
        <v>787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</f>
        <v>3954</v>
      </c>
      <c r="G121" s="54">
        <v>787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</f>
        <v>2858</v>
      </c>
      <c r="G122" s="54">
        <v>465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</f>
        <v>1335</v>
      </c>
      <c r="G123" s="54">
        <v>346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</f>
        <v>2422</v>
      </c>
      <c r="G124" s="54">
        <v>458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</f>
        <v>436</v>
      </c>
      <c r="G125" s="54">
        <v>7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</f>
        <v>375</v>
      </c>
      <c r="G126" s="54">
        <v>123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</f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</f>
        <v>721</v>
      </c>
      <c r="G128" s="54">
        <v>199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</f>
        <v>4305550</v>
      </c>
      <c r="G129" s="54">
        <v>894875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</f>
        <v>1172</v>
      </c>
      <c r="G134" s="54">
        <v>438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</f>
        <v>182</v>
      </c>
      <c r="G135" s="54">
        <v>61</v>
      </c>
      <c r="H135" s="32"/>
    </row>
    <row r="136" spans="1:8" s="10" customFormat="1" ht="21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</f>
        <v>33</v>
      </c>
      <c r="G137" s="54">
        <v>1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</f>
        <v>1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</f>
        <v>0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8">
    <mergeCell ref="A1:H1"/>
    <mergeCell ref="A2:H2"/>
    <mergeCell ref="A3:H3"/>
    <mergeCell ref="D5:D6"/>
    <mergeCell ref="E5:E6"/>
    <mergeCell ref="G5:G6"/>
    <mergeCell ref="H5:H6"/>
    <mergeCell ref="B5:C5"/>
  </mergeCells>
  <pageMargins left="0.25" right="0.15748031496062992" top="0.51181102362204722" bottom="0.23622047244094491" header="0.51181102362204722" footer="0.19685039370078741"/>
  <pageSetup paperSize="9" scale="80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97" zoomScaleNormal="90" zoomScaleSheetLayoutView="100" workbookViewId="0">
      <selection activeCell="G137" sqref="G137"/>
    </sheetView>
  </sheetViews>
  <sheetFormatPr defaultColWidth="83.140625" defaultRowHeight="21"/>
  <cols>
    <col min="1" max="1" width="71" style="20" customWidth="1"/>
    <col min="2" max="3" width="6.7109375" style="144" bestFit="1" customWidth="1"/>
    <col min="4" max="4" width="7.14062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19.5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19.5" customHeight="1">
      <c r="A2" s="172" t="s">
        <v>152</v>
      </c>
      <c r="B2" s="172"/>
      <c r="C2" s="172"/>
      <c r="D2" s="172"/>
      <c r="E2" s="172"/>
      <c r="F2" s="172"/>
      <c r="G2" s="172"/>
      <c r="H2" s="172"/>
    </row>
    <row r="3" spans="1:8" s="1" customFormat="1" ht="19.5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1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39" t="s">
        <v>4</v>
      </c>
      <c r="B5" s="182" t="s">
        <v>8</v>
      </c>
      <c r="C5" s="183"/>
      <c r="D5" s="180" t="s">
        <v>12</v>
      </c>
      <c r="E5" s="176" t="s">
        <v>0</v>
      </c>
      <c r="F5" s="42" t="s">
        <v>3</v>
      </c>
      <c r="G5" s="173" t="s">
        <v>144</v>
      </c>
      <c r="H5" s="178" t="s">
        <v>2</v>
      </c>
    </row>
    <row r="6" spans="1:8" s="1" customFormat="1" ht="20.25" customHeight="1">
      <c r="A6" s="40"/>
      <c r="B6" s="145" t="s">
        <v>147</v>
      </c>
      <c r="C6" s="145" t="s">
        <v>148</v>
      </c>
      <c r="D6" s="181"/>
      <c r="E6" s="177"/>
      <c r="F6" s="77" t="s">
        <v>143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>
        <f>ต.ค.54!G11+พ.ย.54!G11+ธ.ค.54!G11+ม.ค.55!G11</f>
        <v>0</v>
      </c>
      <c r="G11" s="54">
        <v>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>
        <f>ต.ค.54!G12+พ.ย.54!G12+ธ.ค.54!G12+ม.ค.55!G12</f>
        <v>0</v>
      </c>
      <c r="G12" s="54">
        <v>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</f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</f>
        <v>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>
        <f>ต.ค.54!G17+พ.ย.54!G17+ธ.ค.54!G17+ม.ค.55!G17</f>
        <v>0</v>
      </c>
      <c r="G17" s="54">
        <v>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>
        <f>ต.ค.54!G18+พ.ย.54!G18+ธ.ค.54!G18+ม.ค.55!G18</f>
        <v>0</v>
      </c>
      <c r="G18" s="54">
        <v>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</f>
        <v>0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>
        <f>ต.ค.54!G20+พ.ย.54!G20+ธ.ค.54!G20+ม.ค.55!G20</f>
        <v>0</v>
      </c>
      <c r="G20" s="54">
        <v>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</f>
        <v>356</v>
      </c>
      <c r="G25" s="54">
        <v>89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</f>
        <v>490</v>
      </c>
      <c r="G26" s="54">
        <v>141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</f>
        <v>664</v>
      </c>
      <c r="G27" s="54">
        <v>164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</f>
        <v>546</v>
      </c>
      <c r="G28" s="54">
        <v>137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</f>
        <v>2883</v>
      </c>
      <c r="G29" s="54">
        <v>658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</f>
        <v>1315</v>
      </c>
      <c r="G30" s="54">
        <v>322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</f>
        <v>180</v>
      </c>
      <c r="G31" s="54">
        <v>55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</f>
        <v>18</v>
      </c>
      <c r="G32" s="54">
        <v>12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</f>
        <v>4</v>
      </c>
      <c r="G33" s="54">
        <v>3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</f>
        <v>2</v>
      </c>
      <c r="G37" s="54">
        <v>2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</f>
        <v>1</v>
      </c>
      <c r="G38" s="54">
        <v>1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</f>
        <v>19</v>
      </c>
      <c r="G39" s="54">
        <v>4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</f>
        <v>549</v>
      </c>
      <c r="G41" s="54">
        <v>141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</f>
        <v>269</v>
      </c>
      <c r="G42" s="54">
        <f>G43+G44</f>
        <v>80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</f>
        <v>255</v>
      </c>
      <c r="G43" s="54">
        <v>74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</f>
        <v>14</v>
      </c>
      <c r="G44" s="54">
        <v>6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</f>
        <v>286</v>
      </c>
      <c r="G48" s="54">
        <v>76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54">
        <f>ต.ค.54!G49+พ.ย.54!G49+ธ.ค.54!G49+ม.ค.55!G49</f>
        <v>263</v>
      </c>
      <c r="G49" s="60">
        <v>65</v>
      </c>
      <c r="H49" s="27"/>
    </row>
    <row r="50" spans="1:8" s="10" customFormat="1" ht="21" customHeight="1">
      <c r="A50" s="17" t="s">
        <v>37</v>
      </c>
      <c r="B50" s="140"/>
      <c r="C50" s="140"/>
      <c r="D50" s="61"/>
      <c r="E50" s="62"/>
      <c r="F50" s="62"/>
      <c r="G50" s="62"/>
      <c r="H50" s="63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</f>
        <v>182</v>
      </c>
      <c r="G52" s="54">
        <v>1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</f>
        <v>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</f>
        <v>12</v>
      </c>
      <c r="G63" s="66">
        <v>4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</f>
        <v>5</v>
      </c>
      <c r="G78" s="54">
        <v>1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</f>
        <v>3345</v>
      </c>
      <c r="G80" s="54">
        <v>755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</f>
        <v>1401</v>
      </c>
      <c r="G87" s="54">
        <v>507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</f>
        <v>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4" t="s">
        <v>82</v>
      </c>
      <c r="B97" s="141"/>
      <c r="C97" s="141"/>
      <c r="D97" s="69"/>
      <c r="E97" s="70"/>
      <c r="F97" s="70"/>
      <c r="G97" s="70"/>
      <c r="H97" s="28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</f>
        <v>1985</v>
      </c>
      <c r="G99" s="54">
        <v>708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</f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</f>
        <v>90088</v>
      </c>
      <c r="G109" s="54">
        <v>67867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</f>
        <v>179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</f>
        <v>4604</v>
      </c>
      <c r="G120" s="54">
        <v>650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</f>
        <v>4604</v>
      </c>
      <c r="G121" s="54">
        <v>650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</f>
        <v>3160</v>
      </c>
      <c r="G122" s="54">
        <v>302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</f>
        <v>1625</v>
      </c>
      <c r="G123" s="54">
        <v>290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</f>
        <v>2693</v>
      </c>
      <c r="G124" s="54">
        <v>271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</f>
        <v>467</v>
      </c>
      <c r="G125" s="54">
        <v>31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</f>
        <v>454</v>
      </c>
      <c r="G126" s="54">
        <v>79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</f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</f>
        <v>990</v>
      </c>
      <c r="G128" s="54">
        <v>269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</f>
        <v>4846250</v>
      </c>
      <c r="G129" s="54">
        <v>540700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</f>
        <v>1772</v>
      </c>
      <c r="G134" s="54">
        <v>600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</f>
        <v>280</v>
      </c>
      <c r="G135" s="54">
        <v>98</v>
      </c>
      <c r="H135" s="32"/>
    </row>
    <row r="136" spans="1:8" s="10" customFormat="1" ht="21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</f>
        <v>39</v>
      </c>
      <c r="G137" s="54">
        <v>6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</f>
        <v>1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</f>
        <v>0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8">
    <mergeCell ref="A1:H1"/>
    <mergeCell ref="A2:H2"/>
    <mergeCell ref="A3:H3"/>
    <mergeCell ref="D5:D6"/>
    <mergeCell ref="E5:E6"/>
    <mergeCell ref="G5:G6"/>
    <mergeCell ref="H5:H6"/>
    <mergeCell ref="B5:C5"/>
  </mergeCells>
  <pageMargins left="0.25" right="0.15748031496062992" top="0.51181102362204722" bottom="0.23622047244094491" header="0.51181102362204722" footer="0.19685039370078741"/>
  <pageSetup paperSize="9" scale="80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9" zoomScaleNormal="90" zoomScaleSheetLayoutView="100" workbookViewId="0">
      <selection activeCell="G34" sqref="G34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153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78" t="s">
        <v>3</v>
      </c>
      <c r="G5" s="173" t="s">
        <v>146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145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</f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</f>
        <v>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</f>
        <v>0</v>
      </c>
      <c r="G19" s="54">
        <v>0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</f>
        <v>445</v>
      </c>
      <c r="G25" s="54">
        <v>89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</f>
        <v>670</v>
      </c>
      <c r="G26" s="54">
        <v>180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</f>
        <v>899</v>
      </c>
      <c r="G27" s="54">
        <v>235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</f>
        <v>739</v>
      </c>
      <c r="G28" s="54">
        <v>193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</f>
        <v>3648</v>
      </c>
      <c r="G29" s="54">
        <v>765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</f>
        <v>1772</v>
      </c>
      <c r="G30" s="54">
        <v>457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</f>
        <v>210</v>
      </c>
      <c r="G31" s="54">
        <v>30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</f>
        <v>23</v>
      </c>
      <c r="G32" s="54">
        <v>5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</f>
        <v>6</v>
      </c>
      <c r="G33" s="54">
        <v>2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</f>
        <v>37</v>
      </c>
      <c r="G37" s="54">
        <v>35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</f>
        <v>16</v>
      </c>
      <c r="G38" s="54">
        <v>15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</f>
        <v>21</v>
      </c>
      <c r="G39" s="54">
        <v>2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</f>
        <v>721</v>
      </c>
      <c r="G41" s="54">
        <v>172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</f>
        <v>342</v>
      </c>
      <c r="G42" s="54">
        <v>73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</f>
        <v>325</v>
      </c>
      <c r="G43" s="54">
        <v>70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</f>
        <v>17</v>
      </c>
      <c r="G44" s="54">
        <v>3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</f>
        <v>368</v>
      </c>
      <c r="G48" s="54">
        <v>82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</f>
        <v>353</v>
      </c>
      <c r="G49" s="60">
        <v>90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</f>
        <v>283</v>
      </c>
      <c r="G52" s="54">
        <v>101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</f>
        <v>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</f>
        <v>18</v>
      </c>
      <c r="G63" s="66">
        <v>6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</f>
        <v>7</v>
      </c>
      <c r="G78" s="54">
        <v>2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</f>
        <v>4026</v>
      </c>
      <c r="G80" s="54">
        <v>681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</f>
        <v>1881</v>
      </c>
      <c r="G87" s="54">
        <v>480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</f>
        <v>550</v>
      </c>
      <c r="G88" s="54">
        <v>550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</f>
        <v>2923</v>
      </c>
      <c r="G99" s="54">
        <v>938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</f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</f>
        <v>139991</v>
      </c>
      <c r="G109" s="54">
        <v>49903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</f>
        <v>179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</f>
        <v>6605</v>
      </c>
      <c r="G120" s="54">
        <v>2001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</f>
        <v>6605</v>
      </c>
      <c r="G121" s="54">
        <v>2001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</f>
        <v>4069</v>
      </c>
      <c r="G122" s="54">
        <v>909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</f>
        <v>2467</v>
      </c>
      <c r="G123" s="54">
        <v>842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</f>
        <v>3558</v>
      </c>
      <c r="G124" s="54">
        <v>865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</f>
        <v>511</v>
      </c>
      <c r="G125" s="54">
        <v>44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</f>
        <v>690</v>
      </c>
      <c r="G126" s="54">
        <v>236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</f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</f>
        <v>1846</v>
      </c>
      <c r="G128" s="54">
        <v>856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</f>
        <v>6598150</v>
      </c>
      <c r="G129" s="54">
        <v>1751900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</f>
        <v>2347</v>
      </c>
      <c r="G134" s="54">
        <v>575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</f>
        <v>378</v>
      </c>
      <c r="G135" s="54">
        <v>98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</f>
        <v>50</v>
      </c>
      <c r="G137" s="54">
        <v>11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</f>
        <v>1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</f>
        <v>0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D5:D6"/>
    <mergeCell ref="E5:E6"/>
    <mergeCell ref="G5:G6"/>
    <mergeCell ref="H5:H6"/>
    <mergeCell ref="B5:C5"/>
    <mergeCell ref="A5:A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4" zoomScaleNormal="90" zoomScaleSheetLayoutView="100" workbookViewId="0">
      <selection activeCell="F138" sqref="F138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154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46" t="s">
        <v>3</v>
      </c>
      <c r="G5" s="173" t="s">
        <v>156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155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</f>
        <v>0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</f>
        <v>20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</f>
        <v>1</v>
      </c>
      <c r="G19" s="54">
        <v>1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</f>
        <v>587</v>
      </c>
      <c r="G25" s="54">
        <v>142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</f>
        <v>923</v>
      </c>
      <c r="G26" s="54">
        <v>253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</f>
        <v>1261</v>
      </c>
      <c r="G27" s="54">
        <v>362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</f>
        <v>1031</v>
      </c>
      <c r="G28" s="54">
        <v>292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</f>
        <v>4523</v>
      </c>
      <c r="G29" s="54">
        <v>875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</f>
        <v>2296</v>
      </c>
      <c r="G30" s="54">
        <v>524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</f>
        <v>240</v>
      </c>
      <c r="G31" s="54">
        <v>30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</f>
        <v>31</v>
      </c>
      <c r="G32" s="54">
        <v>8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</f>
        <v>7</v>
      </c>
      <c r="G33" s="54">
        <v>1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</f>
        <v>118</v>
      </c>
      <c r="G37" s="54">
        <v>81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</f>
        <v>16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</f>
        <v>24</v>
      </c>
      <c r="G39" s="54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</f>
        <v>841</v>
      </c>
      <c r="G41" s="54">
        <v>120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</f>
        <v>437</v>
      </c>
      <c r="G42" s="54">
        <v>95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</f>
        <v>415</v>
      </c>
      <c r="G43" s="54">
        <v>90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</f>
        <v>22</v>
      </c>
      <c r="G44" s="54">
        <v>5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</f>
        <v>432</v>
      </c>
      <c r="G48" s="54">
        <v>64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54">
        <f>ต.ค.54!G49+พ.ย.54!G49+ธ.ค.54!G49+ม.ค.55!G49+ก.พ.55!G49+มี.ค.55!G49</f>
        <v>409</v>
      </c>
      <c r="G49" s="60">
        <v>56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</f>
        <v>447</v>
      </c>
      <c r="G52" s="54">
        <v>164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</f>
        <v>100</v>
      </c>
      <c r="G55" s="54">
        <v>100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</f>
        <v>23</v>
      </c>
      <c r="G63" s="66">
        <v>5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</f>
        <v>7</v>
      </c>
      <c r="G78" s="54">
        <v>0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</f>
        <v>4525</v>
      </c>
      <c r="G80" s="54">
        <v>499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</f>
        <v>2317</v>
      </c>
      <c r="G87" s="54">
        <v>436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</f>
        <v>550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</f>
        <v>3125</v>
      </c>
      <c r="G99" s="54">
        <v>202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</f>
        <v>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</f>
        <v>147602</v>
      </c>
      <c r="G109" s="54">
        <v>7611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</f>
        <v>179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</f>
        <v>9087</v>
      </c>
      <c r="G120" s="54">
        <v>2482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</f>
        <v>9087</v>
      </c>
      <c r="G121" s="54">
        <v>2482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</f>
        <v>6170</v>
      </c>
      <c r="G122" s="54">
        <v>2101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</f>
        <v>3365</v>
      </c>
      <c r="G123" s="54">
        <v>898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</f>
        <v>5545</v>
      </c>
      <c r="G124" s="54">
        <v>1987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</f>
        <v>625</v>
      </c>
      <c r="G125" s="54">
        <v>114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</f>
        <v>803</v>
      </c>
      <c r="G126" s="54">
        <v>113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</f>
        <v>0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</f>
        <v>2094</v>
      </c>
      <c r="G128" s="54">
        <v>248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</f>
        <v>10193600</v>
      </c>
      <c r="G129" s="54">
        <v>3595450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</f>
        <v>3033</v>
      </c>
      <c r="G134" s="54">
        <v>686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</f>
        <v>499</v>
      </c>
      <c r="G135" s="54">
        <v>121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</f>
        <v>50</v>
      </c>
      <c r="G137" s="54">
        <v>0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</f>
        <v>1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</f>
        <v>24</v>
      </c>
      <c r="G139" s="54">
        <v>24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1" zoomScaleNormal="90" zoomScaleSheetLayoutView="100" workbookViewId="0">
      <selection activeCell="G134" sqref="G134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157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47" t="s">
        <v>3</v>
      </c>
      <c r="G5" s="173" t="s">
        <v>158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159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>
        <v>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>
        <v>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</f>
        <v>1</v>
      </c>
      <c r="G13" s="54">
        <v>1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</f>
        <v>20</v>
      </c>
      <c r="G14" s="54">
        <v>20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</f>
        <v>0</v>
      </c>
      <c r="G15" s="54">
        <v>0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</f>
        <v>0</v>
      </c>
      <c r="G16" s="54">
        <v>0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>
        <v>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>
        <v>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</f>
        <v>5</v>
      </c>
      <c r="G19" s="54">
        <v>4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>
        <v>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</f>
        <v>623</v>
      </c>
      <c r="G25" s="54">
        <v>36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</f>
        <v>1107</v>
      </c>
      <c r="G26" s="54">
        <v>184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</f>
        <v>1572</v>
      </c>
      <c r="G27" s="54">
        <v>311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</f>
        <v>1263</v>
      </c>
      <c r="G28" s="54">
        <v>232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</f>
        <v>5325</v>
      </c>
      <c r="G29" s="54">
        <v>802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</f>
        <v>2703</v>
      </c>
      <c r="G30" s="54">
        <v>407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</f>
        <v>275</v>
      </c>
      <c r="G31" s="54">
        <v>35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</f>
        <v>41</v>
      </c>
      <c r="G32" s="54">
        <v>10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</f>
        <v>8</v>
      </c>
      <c r="G33" s="54">
        <v>1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</f>
        <v>151</v>
      </c>
      <c r="G37" s="54">
        <v>33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</f>
        <v>16</v>
      </c>
      <c r="G38" s="54">
        <v>0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</f>
        <v>27</v>
      </c>
      <c r="G39" s="54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</f>
        <v>999</v>
      </c>
      <c r="G41" s="54">
        <v>158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</f>
        <v>526</v>
      </c>
      <c r="G42" s="54">
        <v>89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</f>
        <v>500</v>
      </c>
      <c r="G43" s="54">
        <v>85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</f>
        <v>26</v>
      </c>
      <c r="G44" s="54">
        <v>4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</f>
        <v>519</v>
      </c>
      <c r="G48" s="54">
        <v>87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</f>
        <v>480</v>
      </c>
      <c r="G49" s="60">
        <v>71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</f>
        <v>614</v>
      </c>
      <c r="G52" s="54">
        <v>167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</f>
        <v>100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</f>
        <v>28</v>
      </c>
      <c r="G63" s="66">
        <v>5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</f>
        <v>0</v>
      </c>
      <c r="G75" s="66">
        <v>0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</f>
        <v>8</v>
      </c>
      <c r="G78" s="54">
        <v>1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</f>
        <v>4639</v>
      </c>
      <c r="G80" s="54">
        <v>114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</f>
        <v>2628</v>
      </c>
      <c r="G87" s="54">
        <v>311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</f>
        <v>550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</f>
        <v>4001</v>
      </c>
      <c r="G99" s="54">
        <v>876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</f>
        <v>200</v>
      </c>
      <c r="G101" s="66">
        <v>200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</f>
        <v>153578</v>
      </c>
      <c r="G109" s="54">
        <v>5976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</f>
        <v>179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</f>
        <v>10565</v>
      </c>
      <c r="G120" s="54">
        <v>1478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</f>
        <v>10565</v>
      </c>
      <c r="G121" s="54">
        <v>1478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</f>
        <v>7291</v>
      </c>
      <c r="G122" s="54">
        <v>1121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</f>
        <v>3900</v>
      </c>
      <c r="G123" s="54">
        <v>535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</f>
        <v>6587</v>
      </c>
      <c r="G124" s="54">
        <v>1042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</f>
        <v>704</v>
      </c>
      <c r="G125" s="54">
        <v>79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</f>
        <v>905</v>
      </c>
      <c r="G126" s="54">
        <v>102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</f>
        <v>1</v>
      </c>
      <c r="G127" s="54">
        <v>1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</f>
        <v>2348</v>
      </c>
      <c r="G128" s="54">
        <v>254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</f>
        <v>12126700</v>
      </c>
      <c r="G129" s="54">
        <v>1933100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</f>
        <v>4052</v>
      </c>
      <c r="G134" s="54">
        <v>1019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</f>
        <v>566</v>
      </c>
      <c r="G135" s="54">
        <v>67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</f>
        <v>62</v>
      </c>
      <c r="G137" s="54">
        <v>12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</f>
        <v>1</v>
      </c>
      <c r="G138" s="54">
        <v>0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</f>
        <v>24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2"/>
  <sheetViews>
    <sheetView view="pageBreakPreview" topLeftCell="A124" zoomScaleNormal="90" zoomScaleSheetLayoutView="100" workbookViewId="0">
      <selection activeCell="E147" sqref="E147"/>
    </sheetView>
  </sheetViews>
  <sheetFormatPr defaultColWidth="83.140625" defaultRowHeight="21"/>
  <cols>
    <col min="1" max="1" width="70.140625" style="20" customWidth="1"/>
    <col min="2" max="3" width="6.7109375" style="144" bestFit="1" customWidth="1"/>
    <col min="4" max="4" width="6.7109375" style="20" bestFit="1" customWidth="1"/>
    <col min="5" max="5" width="8.42578125" style="43" bestFit="1" customWidth="1"/>
    <col min="6" max="6" width="10.5703125" style="43" customWidth="1"/>
    <col min="7" max="7" width="8.85546875" style="43" customWidth="1"/>
    <col min="8" max="8" width="8" style="36" bestFit="1" customWidth="1"/>
    <col min="9" max="56" width="5.7109375" style="20" customWidth="1"/>
    <col min="57" max="16384" width="83.140625" style="20"/>
  </cols>
  <sheetData>
    <row r="1" spans="1:8" s="1" customFormat="1" ht="21" customHeight="1">
      <c r="A1" s="171" t="s">
        <v>149</v>
      </c>
      <c r="B1" s="171"/>
      <c r="C1" s="171"/>
      <c r="D1" s="171"/>
      <c r="E1" s="171"/>
      <c r="F1" s="171"/>
      <c r="G1" s="171"/>
      <c r="H1" s="171"/>
    </row>
    <row r="2" spans="1:8" s="1" customFormat="1" ht="21" customHeight="1">
      <c r="A2" s="172" t="s">
        <v>160</v>
      </c>
      <c r="B2" s="172"/>
      <c r="C2" s="172"/>
      <c r="D2" s="172"/>
      <c r="E2" s="172"/>
      <c r="F2" s="172"/>
      <c r="G2" s="172"/>
      <c r="H2" s="172"/>
    </row>
    <row r="3" spans="1:8" s="1" customFormat="1" ht="21" customHeight="1">
      <c r="A3" s="175" t="s">
        <v>1</v>
      </c>
      <c r="B3" s="175"/>
      <c r="C3" s="175"/>
      <c r="D3" s="175"/>
      <c r="E3" s="175"/>
      <c r="F3" s="175"/>
      <c r="G3" s="175"/>
      <c r="H3" s="175"/>
    </row>
    <row r="4" spans="1:8" s="1" customFormat="1" ht="14.25" customHeight="1">
      <c r="B4" s="131"/>
      <c r="C4" s="131"/>
      <c r="E4" s="41"/>
      <c r="F4" s="41"/>
      <c r="G4" s="41"/>
      <c r="H4" s="35"/>
    </row>
    <row r="5" spans="1:8" s="1" customFormat="1" ht="22.5" customHeight="1">
      <c r="A5" s="186" t="s">
        <v>4</v>
      </c>
      <c r="B5" s="182" t="s">
        <v>8</v>
      </c>
      <c r="C5" s="183"/>
      <c r="D5" s="184" t="s">
        <v>12</v>
      </c>
      <c r="E5" s="176" t="s">
        <v>0</v>
      </c>
      <c r="F5" s="148" t="s">
        <v>3</v>
      </c>
      <c r="G5" s="173" t="s">
        <v>162</v>
      </c>
      <c r="H5" s="178" t="s">
        <v>2</v>
      </c>
    </row>
    <row r="6" spans="1:8" s="1" customFormat="1" ht="20.25" customHeight="1">
      <c r="A6" s="187"/>
      <c r="B6" s="145" t="s">
        <v>147</v>
      </c>
      <c r="C6" s="145" t="s">
        <v>148</v>
      </c>
      <c r="D6" s="185"/>
      <c r="E6" s="177"/>
      <c r="F6" s="77" t="s">
        <v>161</v>
      </c>
      <c r="G6" s="174"/>
      <c r="H6" s="179"/>
    </row>
    <row r="7" spans="1:8" s="3" customFormat="1" ht="20.25" customHeight="1">
      <c r="A7" s="2" t="s">
        <v>5</v>
      </c>
      <c r="B7" s="132"/>
      <c r="C7" s="132"/>
      <c r="D7" s="44"/>
      <c r="E7" s="45"/>
      <c r="F7" s="45"/>
      <c r="G7" s="45"/>
      <c r="H7" s="21"/>
    </row>
    <row r="8" spans="1:8" s="3" customFormat="1" ht="20.25" customHeight="1">
      <c r="A8" s="4" t="s">
        <v>13</v>
      </c>
      <c r="B8" s="133"/>
      <c r="C8" s="133"/>
      <c r="D8" s="46"/>
      <c r="E8" s="47"/>
      <c r="F8" s="47"/>
      <c r="G8" s="47"/>
      <c r="H8" s="22"/>
    </row>
    <row r="9" spans="1:8" s="3" customFormat="1" ht="20.25" customHeight="1">
      <c r="A9" s="5" t="s">
        <v>14</v>
      </c>
      <c r="B9" s="134"/>
      <c r="C9" s="134"/>
      <c r="D9" s="48"/>
      <c r="E9" s="49"/>
      <c r="F9" s="49"/>
      <c r="G9" s="50"/>
      <c r="H9" s="23"/>
    </row>
    <row r="10" spans="1:8" s="3" customFormat="1" ht="20.25" customHeight="1">
      <c r="A10" s="6" t="s">
        <v>15</v>
      </c>
      <c r="B10" s="135"/>
      <c r="C10" s="135"/>
      <c r="D10" s="51"/>
      <c r="E10" s="52"/>
      <c r="F10" s="52"/>
      <c r="G10" s="52"/>
      <c r="H10" s="24"/>
    </row>
    <row r="11" spans="1:8" s="3" customFormat="1" ht="20.25" customHeight="1">
      <c r="A11" s="7" t="s">
        <v>16</v>
      </c>
      <c r="B11" s="136" t="s">
        <v>10</v>
      </c>
      <c r="C11" s="136" t="s">
        <v>10</v>
      </c>
      <c r="D11" s="53" t="s">
        <v>17</v>
      </c>
      <c r="E11" s="54" t="s">
        <v>10</v>
      </c>
      <c r="F11" s="54" t="s">
        <v>10</v>
      </c>
      <c r="G11" s="54" t="s">
        <v>10</v>
      </c>
      <c r="H11" s="25"/>
    </row>
    <row r="12" spans="1:8" s="3" customFormat="1" ht="20.25" customHeight="1">
      <c r="A12" s="7" t="s">
        <v>18</v>
      </c>
      <c r="B12" s="136" t="s">
        <v>10</v>
      </c>
      <c r="C12" s="136" t="s">
        <v>10</v>
      </c>
      <c r="D12" s="53" t="s">
        <v>17</v>
      </c>
      <c r="E12" s="54" t="s">
        <v>10</v>
      </c>
      <c r="F12" s="54" t="s">
        <v>10</v>
      </c>
      <c r="G12" s="54" t="s">
        <v>10</v>
      </c>
      <c r="H12" s="25"/>
    </row>
    <row r="13" spans="1:8" s="3" customFormat="1" ht="20.25" customHeight="1">
      <c r="A13" s="7" t="s">
        <v>19</v>
      </c>
      <c r="B13" s="136" t="s">
        <v>10</v>
      </c>
      <c r="C13" s="136">
        <v>53000</v>
      </c>
      <c r="D13" s="53" t="s">
        <v>20</v>
      </c>
      <c r="E13" s="54">
        <v>1</v>
      </c>
      <c r="F13" s="54">
        <f>ต.ค.54!G13+พ.ย.54!G13+ธ.ค.54!G13+ม.ค.55!G13+ก.พ.55!G13+มี.ค.55!G13+เม.ย.55!G13+พ.ค.55!G13</f>
        <v>1</v>
      </c>
      <c r="G13" s="54">
        <v>0</v>
      </c>
      <c r="H13" s="25"/>
    </row>
    <row r="14" spans="1:8" s="3" customFormat="1" ht="20.25" customHeight="1">
      <c r="A14" s="7"/>
      <c r="B14" s="136"/>
      <c r="C14" s="136"/>
      <c r="D14" s="53" t="s">
        <v>17</v>
      </c>
      <c r="E14" s="54">
        <v>20</v>
      </c>
      <c r="F14" s="54">
        <f>ต.ค.54!G14+พ.ย.54!G14+ธ.ค.54!G14+ม.ค.55!G14+ก.พ.55!G14+มี.ค.55!G14+เม.ย.55!G14+พ.ค.55!G14</f>
        <v>20</v>
      </c>
      <c r="G14" s="54">
        <v>0</v>
      </c>
      <c r="H14" s="25"/>
    </row>
    <row r="15" spans="1:8" s="3" customFormat="1" ht="20.25" customHeight="1">
      <c r="A15" s="7" t="s">
        <v>21</v>
      </c>
      <c r="B15" s="136" t="s">
        <v>10</v>
      </c>
      <c r="C15" s="136">
        <v>50000</v>
      </c>
      <c r="D15" s="53" t="s">
        <v>20</v>
      </c>
      <c r="E15" s="54">
        <v>1</v>
      </c>
      <c r="F15" s="54">
        <f>ต.ค.54!G15+พ.ย.54!G15+ธ.ค.54!G15+ม.ค.55!G15+ก.พ.55!G15+มี.ค.55!G15+เม.ย.55!G15+พ.ค.55!G15</f>
        <v>1</v>
      </c>
      <c r="G15" s="54">
        <v>1</v>
      </c>
      <c r="H15" s="25"/>
    </row>
    <row r="16" spans="1:8" s="3" customFormat="1" ht="20.25" customHeight="1">
      <c r="A16" s="7"/>
      <c r="B16" s="136"/>
      <c r="C16" s="136"/>
      <c r="D16" s="53" t="s">
        <v>17</v>
      </c>
      <c r="E16" s="54">
        <v>25</v>
      </c>
      <c r="F16" s="54">
        <f>ต.ค.54!G16+พ.ย.54!G16+ธ.ค.54!G16+ม.ค.55!G16+ก.พ.55!G16+มี.ค.55!G16+เม.ย.55!G16+พ.ค.55!G16</f>
        <v>25</v>
      </c>
      <c r="G16" s="54">
        <v>25</v>
      </c>
      <c r="H16" s="25"/>
    </row>
    <row r="17" spans="1:8" s="3" customFormat="1" ht="20.25" customHeight="1">
      <c r="A17" s="7" t="s">
        <v>22</v>
      </c>
      <c r="B17" s="136" t="s">
        <v>10</v>
      </c>
      <c r="C17" s="136" t="s">
        <v>10</v>
      </c>
      <c r="D17" s="53" t="s">
        <v>20</v>
      </c>
      <c r="E17" s="54" t="s">
        <v>10</v>
      </c>
      <c r="F17" s="54" t="s">
        <v>10</v>
      </c>
      <c r="G17" s="54" t="s">
        <v>10</v>
      </c>
      <c r="H17" s="25"/>
    </row>
    <row r="18" spans="1:8" s="3" customFormat="1" ht="20.25" customHeight="1">
      <c r="A18" s="7"/>
      <c r="B18" s="136" t="s">
        <v>10</v>
      </c>
      <c r="C18" s="136" t="s">
        <v>10</v>
      </c>
      <c r="D18" s="53" t="s">
        <v>17</v>
      </c>
      <c r="E18" s="54" t="s">
        <v>10</v>
      </c>
      <c r="F18" s="54" t="s">
        <v>10</v>
      </c>
      <c r="G18" s="54" t="s">
        <v>10</v>
      </c>
      <c r="H18" s="25"/>
    </row>
    <row r="19" spans="1:8" s="3" customFormat="1" ht="20.25" customHeight="1">
      <c r="A19" s="7" t="s">
        <v>23</v>
      </c>
      <c r="B19" s="136" t="s">
        <v>10</v>
      </c>
      <c r="C19" s="136">
        <v>4800</v>
      </c>
      <c r="D19" s="53" t="s">
        <v>17</v>
      </c>
      <c r="E19" s="54">
        <v>19</v>
      </c>
      <c r="F19" s="54">
        <f>ต.ค.54!G19+พ.ย.54!G19+ธ.ค.54!G19+ม.ค.55!G19+ก.พ.55!G19+มี.ค.55!G19+เม.ย.55!G19+พ.ค.55!G19</f>
        <v>10</v>
      </c>
      <c r="G19" s="54">
        <v>5</v>
      </c>
      <c r="H19" s="25"/>
    </row>
    <row r="20" spans="1:8" s="8" customFormat="1" ht="20.25" customHeight="1">
      <c r="A20" s="7" t="s">
        <v>24</v>
      </c>
      <c r="B20" s="137" t="s">
        <v>10</v>
      </c>
      <c r="C20" s="137" t="s">
        <v>10</v>
      </c>
      <c r="D20" s="55" t="s">
        <v>25</v>
      </c>
      <c r="E20" s="56" t="s">
        <v>10</v>
      </c>
      <c r="F20" s="54" t="s">
        <v>10</v>
      </c>
      <c r="G20" s="54" t="s">
        <v>10</v>
      </c>
      <c r="H20" s="26"/>
    </row>
    <row r="21" spans="1:8" s="3" customFormat="1" ht="20.25" customHeight="1">
      <c r="A21" s="9"/>
      <c r="B21" s="138"/>
      <c r="C21" s="138"/>
      <c r="D21" s="57"/>
      <c r="E21" s="58"/>
      <c r="F21" s="58"/>
      <c r="G21" s="58"/>
      <c r="H21" s="23"/>
    </row>
    <row r="22" spans="1:8" s="3" customFormat="1" ht="20.25" customHeight="1">
      <c r="A22" s="4" t="s">
        <v>26</v>
      </c>
      <c r="B22" s="133"/>
      <c r="C22" s="133"/>
      <c r="D22" s="46"/>
      <c r="E22" s="47"/>
      <c r="F22" s="47"/>
      <c r="G22" s="47"/>
      <c r="H22" s="22"/>
    </row>
    <row r="23" spans="1:8" s="10" customFormat="1" ht="21" customHeight="1">
      <c r="A23" s="5" t="s">
        <v>6</v>
      </c>
      <c r="B23" s="134"/>
      <c r="C23" s="134"/>
      <c r="D23" s="48"/>
      <c r="E23" s="49"/>
      <c r="F23" s="49"/>
      <c r="G23" s="49"/>
      <c r="H23" s="23"/>
    </row>
    <row r="24" spans="1:8" s="10" customFormat="1" ht="21" customHeight="1">
      <c r="A24" s="6" t="s">
        <v>27</v>
      </c>
      <c r="B24" s="135"/>
      <c r="C24" s="135"/>
      <c r="D24" s="51"/>
      <c r="E24" s="52"/>
      <c r="F24" s="52"/>
      <c r="G24" s="52"/>
      <c r="H24" s="24"/>
    </row>
    <row r="25" spans="1:8" s="11" customFormat="1" ht="21" customHeight="1">
      <c r="A25" s="7" t="s">
        <v>28</v>
      </c>
      <c r="B25" s="136" t="s">
        <v>10</v>
      </c>
      <c r="C25" s="136" t="s">
        <v>10</v>
      </c>
      <c r="D25" s="53" t="s">
        <v>17</v>
      </c>
      <c r="E25" s="54">
        <v>1000</v>
      </c>
      <c r="F25" s="54">
        <f>ต.ค.54!G25+พ.ย.54!G25+ธ.ค.54!G25+ม.ค.55!G25+ก.พ.55!G25+มี.ค.55!G25+เม.ย.55!G25+พ.ค.55!G25</f>
        <v>718</v>
      </c>
      <c r="G25" s="54">
        <v>95</v>
      </c>
      <c r="H25" s="25"/>
    </row>
    <row r="26" spans="1:8" s="11" customFormat="1" ht="21" customHeight="1">
      <c r="A26" s="7" t="s">
        <v>109</v>
      </c>
      <c r="B26" s="136" t="s">
        <v>10</v>
      </c>
      <c r="C26" s="136" t="s">
        <v>10</v>
      </c>
      <c r="D26" s="53" t="s">
        <v>17</v>
      </c>
      <c r="E26" s="54"/>
      <c r="F26" s="54">
        <f>ต.ค.54!G26+พ.ย.54!G26+ธ.ค.54!G26+ม.ค.55!G26+ก.พ.55!G26+มี.ค.55!G26+เม.ย.55!G26+พ.ค.55!G26</f>
        <v>1260</v>
      </c>
      <c r="G26" s="54">
        <v>153</v>
      </c>
      <c r="H26" s="25"/>
    </row>
    <row r="27" spans="1:8" s="11" customFormat="1" ht="21" customHeight="1">
      <c r="A27" s="7" t="s">
        <v>110</v>
      </c>
      <c r="B27" s="136" t="s">
        <v>10</v>
      </c>
      <c r="C27" s="136" t="s">
        <v>10</v>
      </c>
      <c r="D27" s="53" t="s">
        <v>128</v>
      </c>
      <c r="E27" s="54"/>
      <c r="F27" s="54">
        <f>ต.ค.54!G27+พ.ย.54!G27+ธ.ค.54!G27+ม.ค.55!G27+ก.พ.55!G27+มี.ค.55!G27+เม.ย.55!G27+พ.ค.55!G27</f>
        <v>1873</v>
      </c>
      <c r="G27" s="54">
        <v>301</v>
      </c>
      <c r="H27" s="25"/>
    </row>
    <row r="28" spans="1:8" s="11" customFormat="1" ht="21" customHeight="1">
      <c r="A28" s="7" t="s">
        <v>111</v>
      </c>
      <c r="B28" s="136" t="s">
        <v>10</v>
      </c>
      <c r="C28" s="136" t="s">
        <v>10</v>
      </c>
      <c r="D28" s="53" t="s">
        <v>17</v>
      </c>
      <c r="E28" s="54"/>
      <c r="F28" s="54">
        <f>ต.ค.54!G28+พ.ย.54!G28+ธ.ค.54!G28+ม.ค.55!G28+ก.พ.55!G28+มี.ค.55!G28+เม.ย.55!G28+พ.ค.55!G28</f>
        <v>1509</v>
      </c>
      <c r="G28" s="54">
        <v>246</v>
      </c>
      <c r="H28" s="25"/>
    </row>
    <row r="29" spans="1:8" s="11" customFormat="1" ht="21" customHeight="1">
      <c r="A29" s="7" t="s">
        <v>112</v>
      </c>
      <c r="B29" s="136" t="s">
        <v>10</v>
      </c>
      <c r="C29" s="136" t="s">
        <v>10</v>
      </c>
      <c r="D29" s="53" t="s">
        <v>17</v>
      </c>
      <c r="E29" s="54"/>
      <c r="F29" s="54">
        <f>ต.ค.54!G29+พ.ย.54!G29+ธ.ค.54!G29+ม.ค.55!G29+ก.พ.55!G29+มี.ค.55!G29+เม.ย.55!G29+พ.ค.55!G29</f>
        <v>6254</v>
      </c>
      <c r="G29" s="54">
        <v>929</v>
      </c>
      <c r="H29" s="25"/>
    </row>
    <row r="30" spans="1:8" s="11" customFormat="1" ht="21" customHeight="1">
      <c r="A30" s="7" t="s">
        <v>113</v>
      </c>
      <c r="B30" s="136" t="s">
        <v>10</v>
      </c>
      <c r="C30" s="136" t="s">
        <v>10</v>
      </c>
      <c r="D30" s="53" t="s">
        <v>17</v>
      </c>
      <c r="E30" s="54"/>
      <c r="F30" s="54">
        <f>ต.ค.54!G30+พ.ย.54!G30+ธ.ค.54!G30+ม.ค.55!G30+ก.พ.55!G30+มี.ค.55!G30+เม.ย.55!G30+พ.ค.55!G30</f>
        <v>3232</v>
      </c>
      <c r="G30" s="54">
        <v>529</v>
      </c>
      <c r="H30" s="25"/>
    </row>
    <row r="31" spans="1:8" s="10" customFormat="1" ht="21" customHeight="1">
      <c r="A31" s="7" t="s">
        <v>29</v>
      </c>
      <c r="B31" s="136">
        <v>40000</v>
      </c>
      <c r="C31" s="136">
        <v>63200</v>
      </c>
      <c r="D31" s="53" t="s">
        <v>17</v>
      </c>
      <c r="E31" s="54">
        <v>360</v>
      </c>
      <c r="F31" s="54">
        <f>ต.ค.54!G31+พ.ย.54!G31+ธ.ค.54!G31+ม.ค.55!G31+ก.พ.55!G31+มี.ค.55!G31+เม.ย.55!G31+พ.ค.55!G31</f>
        <v>305</v>
      </c>
      <c r="G31" s="54">
        <v>30</v>
      </c>
      <c r="H31" s="25"/>
    </row>
    <row r="32" spans="1:8" s="10" customFormat="1" ht="21" customHeight="1">
      <c r="A32" s="7" t="s">
        <v>114</v>
      </c>
      <c r="B32" s="136" t="s">
        <v>10</v>
      </c>
      <c r="C32" s="136" t="s">
        <v>10</v>
      </c>
      <c r="D32" s="53" t="s">
        <v>17</v>
      </c>
      <c r="E32" s="54"/>
      <c r="F32" s="54">
        <f>ต.ค.54!G32+พ.ย.54!G32+ธ.ค.54!G32+ม.ค.55!G32+ก.พ.55!G32+มี.ค.55!G32+เม.ย.55!G32+พ.ค.55!G32</f>
        <v>53</v>
      </c>
      <c r="G32" s="54">
        <v>12</v>
      </c>
      <c r="H32" s="25"/>
    </row>
    <row r="33" spans="1:8" s="10" customFormat="1" ht="21" customHeight="1">
      <c r="A33" s="7" t="s">
        <v>115</v>
      </c>
      <c r="B33" s="136" t="s">
        <v>10</v>
      </c>
      <c r="C33" s="136" t="s">
        <v>10</v>
      </c>
      <c r="D33" s="53" t="s">
        <v>17</v>
      </c>
      <c r="E33" s="54"/>
      <c r="F33" s="54">
        <f>ต.ค.54!G33+พ.ย.54!G33+ธ.ค.54!G33+ม.ค.55!G33+ก.พ.55!G33+มี.ค.55!G33+เม.ย.55!G33+พ.ค.55!G33</f>
        <v>8</v>
      </c>
      <c r="G33" s="54">
        <v>0</v>
      </c>
      <c r="H33" s="25"/>
    </row>
    <row r="34" spans="1:8" s="10" customFormat="1" ht="21" customHeight="1">
      <c r="A34" s="7" t="s">
        <v>30</v>
      </c>
      <c r="B34" s="136" t="s">
        <v>10</v>
      </c>
      <c r="C34" s="136" t="s">
        <v>10</v>
      </c>
      <c r="D34" s="53" t="s">
        <v>17</v>
      </c>
      <c r="E34" s="54" t="s">
        <v>10</v>
      </c>
      <c r="F34" s="54">
        <f>ต.ค.54!G34+พ.ย.54!G34+ธ.ค.54!G34+ม.ค.55!G34+ก.พ.55!G34+มี.ค.55!G34+เม.ย.55!G34+พ.ค.55!G34</f>
        <v>0</v>
      </c>
      <c r="G34" s="54">
        <v>0</v>
      </c>
      <c r="H34" s="25"/>
    </row>
    <row r="35" spans="1:8" s="10" customFormat="1" ht="21" customHeight="1">
      <c r="A35" s="7" t="s">
        <v>31</v>
      </c>
      <c r="B35" s="136" t="s">
        <v>10</v>
      </c>
      <c r="C35" s="136" t="s">
        <v>10</v>
      </c>
      <c r="D35" s="53" t="s">
        <v>17</v>
      </c>
      <c r="E35" s="54" t="s">
        <v>10</v>
      </c>
      <c r="F35" s="54">
        <f>ต.ค.54!G35+พ.ย.54!G35+ธ.ค.54!G35+ม.ค.55!G35+ก.พ.55!G35+มี.ค.55!G35+เม.ย.55!G35+พ.ค.55!G35</f>
        <v>0</v>
      </c>
      <c r="G35" s="54">
        <v>0</v>
      </c>
      <c r="H35" s="25"/>
    </row>
    <row r="36" spans="1:8" s="10" customFormat="1" ht="21" customHeight="1">
      <c r="A36" s="7" t="s">
        <v>32</v>
      </c>
      <c r="B36" s="136">
        <f>B37+B38+B39</f>
        <v>16400</v>
      </c>
      <c r="C36" s="136">
        <f>C37+C38+C39</f>
        <v>18400</v>
      </c>
      <c r="D36" s="53"/>
      <c r="E36" s="54"/>
      <c r="F36" s="54"/>
      <c r="G36" s="54"/>
      <c r="H36" s="25"/>
    </row>
    <row r="37" spans="1:8" s="10" customFormat="1" ht="21" customHeight="1">
      <c r="A37" s="7" t="s">
        <v>33</v>
      </c>
      <c r="B37" s="136">
        <v>5000</v>
      </c>
      <c r="C37" s="136">
        <v>9300</v>
      </c>
      <c r="D37" s="53" t="s">
        <v>17</v>
      </c>
      <c r="E37" s="54">
        <v>150</v>
      </c>
      <c r="F37" s="54">
        <f>ต.ค.54!G37+พ.ย.54!G37+ธ.ค.54!G37+ม.ค.55!G37+ก.พ.55!G37+มี.ค.55!G37+เม.ย.55!G37+พ.ค.55!G37</f>
        <v>151</v>
      </c>
      <c r="G37" s="54">
        <v>0</v>
      </c>
      <c r="H37" s="25"/>
    </row>
    <row r="38" spans="1:8" s="10" customFormat="1" ht="21" customHeight="1">
      <c r="A38" s="7" t="s">
        <v>34</v>
      </c>
      <c r="B38" s="136">
        <v>1700</v>
      </c>
      <c r="C38" s="136">
        <v>600</v>
      </c>
      <c r="D38" s="53" t="s">
        <v>17</v>
      </c>
      <c r="E38" s="54">
        <v>30</v>
      </c>
      <c r="F38" s="54">
        <f>ต.ค.54!G38+พ.ย.54!G38+ธ.ค.54!G38+ม.ค.55!G38+ก.พ.55!G38+มี.ค.55!G38+เม.ย.55!G38+พ.ค.55!G38</f>
        <v>31</v>
      </c>
      <c r="G38" s="54">
        <v>15</v>
      </c>
      <c r="H38" s="25"/>
    </row>
    <row r="39" spans="1:8" s="10" customFormat="1" ht="21" customHeight="1">
      <c r="A39" s="7" t="s">
        <v>35</v>
      </c>
      <c r="B39" s="136">
        <v>9700</v>
      </c>
      <c r="C39" s="136">
        <v>8500</v>
      </c>
      <c r="D39" s="53" t="s">
        <v>17</v>
      </c>
      <c r="E39" s="54">
        <v>38</v>
      </c>
      <c r="F39" s="54">
        <f>ต.ค.54!G39+พ.ย.54!G39+ธ.ค.54!G39+ม.ค.55!G39+ก.พ.55!G39+มี.ค.55!G39+เม.ย.55!G39+พ.ค.55!G39</f>
        <v>30</v>
      </c>
      <c r="G39" s="54">
        <v>3</v>
      </c>
      <c r="H39" s="25"/>
    </row>
    <row r="40" spans="1:8" s="10" customFormat="1" ht="21" customHeight="1">
      <c r="A40" s="7" t="s">
        <v>36</v>
      </c>
      <c r="B40" s="136">
        <v>77100</v>
      </c>
      <c r="C40" s="136">
        <v>84580</v>
      </c>
      <c r="D40" s="53" t="s">
        <v>17</v>
      </c>
      <c r="E40" s="54">
        <v>800</v>
      </c>
      <c r="F40" s="54"/>
      <c r="G40" s="54"/>
      <c r="H40" s="25"/>
    </row>
    <row r="41" spans="1:8" s="10" customFormat="1" ht="21" customHeight="1">
      <c r="A41" s="7" t="s">
        <v>116</v>
      </c>
      <c r="B41" s="136"/>
      <c r="C41" s="136"/>
      <c r="D41" s="53"/>
      <c r="E41" s="54"/>
      <c r="F41" s="54">
        <f>ต.ค.54!G41+พ.ย.54!G41+ธ.ค.54!G41+ม.ค.55!G41+ก.พ.55!G41+มี.ค.55!G41+เม.ย.55!G41+พ.ค.55!G41</f>
        <v>1141</v>
      </c>
      <c r="G41" s="54">
        <v>142</v>
      </c>
      <c r="H41" s="25"/>
    </row>
    <row r="42" spans="1:8" s="10" customFormat="1" ht="21" customHeight="1">
      <c r="A42" s="7" t="s">
        <v>117</v>
      </c>
      <c r="B42" s="136"/>
      <c r="C42" s="136"/>
      <c r="D42" s="53"/>
      <c r="E42" s="54"/>
      <c r="F42" s="54">
        <f>ต.ค.54!G42+พ.ย.54!G42+ธ.ค.54!G42+ม.ค.55!G42+ก.พ.55!G42+มี.ค.55!G42+เม.ย.55!G42+พ.ค.55!G42</f>
        <v>633</v>
      </c>
      <c r="G42" s="54">
        <v>107</v>
      </c>
      <c r="H42" s="25"/>
    </row>
    <row r="43" spans="1:8" s="10" customFormat="1" ht="21" customHeight="1">
      <c r="A43" s="7" t="s">
        <v>118</v>
      </c>
      <c r="B43" s="136"/>
      <c r="C43" s="136"/>
      <c r="D43" s="53"/>
      <c r="E43" s="54"/>
      <c r="F43" s="54">
        <f>ต.ค.54!G43+พ.ย.54!G43+ธ.ค.54!G43+ม.ค.55!G43+ก.พ.55!G43+มี.ค.55!G43+เม.ย.55!G43+พ.ค.55!G43</f>
        <v>602</v>
      </c>
      <c r="G43" s="54">
        <v>102</v>
      </c>
      <c r="H43" s="25"/>
    </row>
    <row r="44" spans="1:8" s="10" customFormat="1" ht="21" customHeight="1">
      <c r="A44" s="7" t="s">
        <v>119</v>
      </c>
      <c r="B44" s="136"/>
      <c r="C44" s="136"/>
      <c r="D44" s="53"/>
      <c r="E44" s="54"/>
      <c r="F44" s="54">
        <f>ต.ค.54!G44+พ.ย.54!G44+ธ.ค.54!G44+ม.ค.55!G44+ก.พ.55!G44+มี.ค.55!G44+เม.ย.55!G44+พ.ค.55!G44</f>
        <v>31</v>
      </c>
      <c r="G44" s="54">
        <v>5</v>
      </c>
      <c r="H44" s="25"/>
    </row>
    <row r="45" spans="1:8" s="10" customFormat="1" ht="21" customHeight="1">
      <c r="A45" s="7" t="s">
        <v>120</v>
      </c>
      <c r="B45" s="136"/>
      <c r="C45" s="136"/>
      <c r="D45" s="53"/>
      <c r="E45" s="54"/>
      <c r="F45" s="54">
        <f>ต.ค.54!G45+พ.ย.54!G45+ธ.ค.54!G45+ม.ค.55!G45+ก.พ.55!G45+มี.ค.55!G45+เม.ย.55!G45+พ.ค.55!G45</f>
        <v>0</v>
      </c>
      <c r="G45" s="54">
        <v>0</v>
      </c>
      <c r="H45" s="25"/>
    </row>
    <row r="46" spans="1:8" s="10" customFormat="1" ht="21" customHeight="1">
      <c r="A46" s="7" t="s">
        <v>121</v>
      </c>
      <c r="B46" s="136"/>
      <c r="C46" s="136"/>
      <c r="D46" s="53"/>
      <c r="E46" s="54"/>
      <c r="F46" s="54">
        <f>ต.ค.54!G46+พ.ย.54!G46+ธ.ค.54!G46+ม.ค.55!G46+ก.พ.55!G46+มี.ค.55!G46+เม.ย.55!G46+พ.ค.55!G46</f>
        <v>0</v>
      </c>
      <c r="G46" s="54">
        <v>0</v>
      </c>
      <c r="H46" s="25"/>
    </row>
    <row r="47" spans="1:8" s="10" customFormat="1" ht="21" customHeight="1">
      <c r="A47" s="7" t="s">
        <v>122</v>
      </c>
      <c r="B47" s="136"/>
      <c r="C47" s="136"/>
      <c r="D47" s="53"/>
      <c r="E47" s="54"/>
      <c r="F47" s="54">
        <f>ต.ค.54!G47+พ.ย.54!G47+ธ.ค.54!G47+ม.ค.55!G47+ก.พ.55!G47+มี.ค.55!G47+เม.ย.55!G47+พ.ค.55!G47</f>
        <v>0</v>
      </c>
      <c r="G47" s="54">
        <v>0</v>
      </c>
      <c r="H47" s="25"/>
    </row>
    <row r="48" spans="1:8" s="10" customFormat="1" ht="21" customHeight="1">
      <c r="A48" s="7" t="s">
        <v>123</v>
      </c>
      <c r="B48" s="136"/>
      <c r="C48" s="136"/>
      <c r="D48" s="53"/>
      <c r="E48" s="54"/>
      <c r="F48" s="54">
        <f>ต.ค.54!G48+พ.ย.54!G48+ธ.ค.54!G48+ม.ค.55!G48+ก.พ.55!G48+มี.ค.55!G48+เม.ย.55!G48+พ.ค.55!G48</f>
        <v>587</v>
      </c>
      <c r="G48" s="54">
        <v>68</v>
      </c>
      <c r="H48" s="25"/>
    </row>
    <row r="49" spans="1:8" s="10" customFormat="1" ht="21" customHeight="1">
      <c r="A49" s="13" t="s">
        <v>124</v>
      </c>
      <c r="B49" s="139"/>
      <c r="C49" s="139"/>
      <c r="D49" s="59"/>
      <c r="E49" s="60"/>
      <c r="F49" s="60">
        <f>ต.ค.54!G49+พ.ย.54!G49+ธ.ค.54!G49+ม.ค.55!G49+ก.พ.55!G49+มี.ค.55!G49+เม.ย.55!G49+พ.ค.55!G49</f>
        <v>554</v>
      </c>
      <c r="G49" s="60">
        <v>74</v>
      </c>
      <c r="H49" s="27"/>
    </row>
    <row r="50" spans="1:8" s="10" customFormat="1" ht="21" customHeight="1">
      <c r="A50" s="123" t="s">
        <v>37</v>
      </c>
      <c r="B50" s="140"/>
      <c r="C50" s="140"/>
      <c r="D50" s="125"/>
      <c r="E50" s="126"/>
      <c r="F50" s="126"/>
      <c r="G50" s="126"/>
      <c r="H50" s="127"/>
    </row>
    <row r="51" spans="1:8" s="10" customFormat="1" ht="21" customHeight="1">
      <c r="A51" s="7" t="s">
        <v>38</v>
      </c>
      <c r="B51" s="136" t="s">
        <v>10</v>
      </c>
      <c r="C51" s="136" t="s">
        <v>10</v>
      </c>
      <c r="D51" s="53" t="s">
        <v>17</v>
      </c>
      <c r="E51" s="54" t="s">
        <v>10</v>
      </c>
      <c r="F51" s="54">
        <f>ต.ค.54!G51+พ.ย.54!G51+ธ.ค.54!G51+ม.ค.55!G51+ก.พ.55!G51+มี.ค.55!G51+เม.ย.55!G51+พ.ค.55!G51</f>
        <v>0</v>
      </c>
      <c r="G51" s="54">
        <v>0</v>
      </c>
      <c r="H51" s="25"/>
    </row>
    <row r="52" spans="1:8" s="10" customFormat="1" ht="21" customHeight="1">
      <c r="A52" s="7" t="s">
        <v>39</v>
      </c>
      <c r="B52" s="136">
        <v>30000</v>
      </c>
      <c r="C52" s="136">
        <v>41000</v>
      </c>
      <c r="D52" s="53" t="s">
        <v>17</v>
      </c>
      <c r="E52" s="54">
        <v>900</v>
      </c>
      <c r="F52" s="54">
        <f>ต.ค.54!G52+พ.ย.54!G52+ธ.ค.54!G52+ม.ค.55!G52+ก.พ.55!G52+มี.ค.55!G52+เม.ย.55!G52+พ.ค.55!G52</f>
        <v>775</v>
      </c>
      <c r="G52" s="54">
        <v>161</v>
      </c>
      <c r="H52" s="25"/>
    </row>
    <row r="53" spans="1:8" s="10" customFormat="1" ht="21" customHeight="1">
      <c r="A53" s="12" t="s">
        <v>40</v>
      </c>
      <c r="B53" s="136">
        <v>31700</v>
      </c>
      <c r="C53" s="136">
        <v>63580</v>
      </c>
      <c r="D53" s="53" t="s">
        <v>17</v>
      </c>
      <c r="E53" s="54">
        <v>1</v>
      </c>
      <c r="F53" s="54">
        <f>ต.ค.54!G53+พ.ย.54!G53+ธ.ค.54!G53+ม.ค.55!G53+ก.พ.55!G53+มี.ค.55!G53+เม.ย.55!G53+พ.ค.55!G53</f>
        <v>1</v>
      </c>
      <c r="G53" s="54">
        <v>0</v>
      </c>
      <c r="H53" s="25"/>
    </row>
    <row r="54" spans="1:8" s="10" customFormat="1" ht="21" customHeight="1">
      <c r="A54" s="7" t="s">
        <v>41</v>
      </c>
      <c r="B54" s="136" t="s">
        <v>10</v>
      </c>
      <c r="C54" s="136" t="s">
        <v>10</v>
      </c>
      <c r="D54" s="53" t="s">
        <v>17</v>
      </c>
      <c r="E54" s="54" t="s">
        <v>10</v>
      </c>
      <c r="F54" s="54">
        <f>ต.ค.54!G54+พ.ย.54!G54+ธ.ค.54!G54+ม.ค.55!G54+ก.พ.55!G54+มี.ค.55!G54+เม.ย.55!G54+พ.ค.55!G54</f>
        <v>0</v>
      </c>
      <c r="G54" s="54">
        <v>0</v>
      </c>
      <c r="H54" s="25"/>
    </row>
    <row r="55" spans="1:8" s="10" customFormat="1" ht="21" customHeight="1">
      <c r="A55" s="7" t="s">
        <v>42</v>
      </c>
      <c r="B55" s="136">
        <v>7600</v>
      </c>
      <c r="C55" s="136">
        <v>9400</v>
      </c>
      <c r="D55" s="53" t="s">
        <v>17</v>
      </c>
      <c r="E55" s="54">
        <v>100</v>
      </c>
      <c r="F55" s="54">
        <f>ต.ค.54!G55+พ.ย.54!G55+ธ.ค.54!G55+ม.ค.55!G55+ก.พ.55!G55+มี.ค.55!G55+เม.ย.55!G55+พ.ค.55!G55</f>
        <v>100</v>
      </c>
      <c r="G55" s="54">
        <v>0</v>
      </c>
      <c r="H55" s="25"/>
    </row>
    <row r="56" spans="1:8" s="10" customFormat="1" ht="21" customHeight="1">
      <c r="A56" s="7" t="s">
        <v>43</v>
      </c>
      <c r="B56" s="136">
        <v>31700</v>
      </c>
      <c r="C56" s="136">
        <v>63500</v>
      </c>
      <c r="D56" s="53" t="s">
        <v>17</v>
      </c>
      <c r="E56" s="54">
        <v>1</v>
      </c>
      <c r="F56" s="54">
        <f>ต.ค.54!G56+พ.ย.54!G56+ธ.ค.54!G56+ม.ค.55!G56+ก.พ.55!G56+มี.ค.55!G56+เม.ย.55!G56+พ.ค.55!G56</f>
        <v>1</v>
      </c>
      <c r="G56" s="54">
        <v>0</v>
      </c>
      <c r="H56" s="25"/>
    </row>
    <row r="57" spans="1:8" s="10" customFormat="1" ht="21" customHeight="1">
      <c r="A57" s="7" t="s">
        <v>44</v>
      </c>
      <c r="B57" s="136" t="s">
        <v>10</v>
      </c>
      <c r="C57" s="136" t="s">
        <v>10</v>
      </c>
      <c r="D57" s="53" t="s">
        <v>45</v>
      </c>
      <c r="E57" s="54" t="s">
        <v>10</v>
      </c>
      <c r="F57" s="54">
        <f>ต.ค.54!G57+พ.ย.54!G57+ธ.ค.54!G57+ม.ค.55!G57+ก.พ.55!G57+มี.ค.55!G57+เม.ย.55!G57+พ.ค.55!G57</f>
        <v>0</v>
      </c>
      <c r="G57" s="54">
        <v>0</v>
      </c>
      <c r="H57" s="25"/>
    </row>
    <row r="58" spans="1:8" s="10" customFormat="1" ht="21" customHeight="1">
      <c r="A58" s="7" t="s">
        <v>46</v>
      </c>
      <c r="B58" s="136" t="s">
        <v>10</v>
      </c>
      <c r="C58" s="136" t="s">
        <v>10</v>
      </c>
      <c r="D58" s="53" t="s">
        <v>47</v>
      </c>
      <c r="E58" s="54" t="s">
        <v>10</v>
      </c>
      <c r="F58" s="54">
        <f>ต.ค.54!G58+พ.ย.54!G58+ธ.ค.54!G58+ม.ค.55!G58+ก.พ.55!G58+มี.ค.55!G58+เม.ย.55!G58+พ.ค.55!G58</f>
        <v>0</v>
      </c>
      <c r="G58" s="54">
        <v>0</v>
      </c>
      <c r="H58" s="25"/>
    </row>
    <row r="59" spans="1:8" s="10" customFormat="1" ht="21" customHeight="1">
      <c r="A59" s="7"/>
      <c r="B59" s="136"/>
      <c r="C59" s="136"/>
      <c r="D59" s="53" t="s">
        <v>48</v>
      </c>
      <c r="E59" s="54" t="s">
        <v>10</v>
      </c>
      <c r="F59" s="54">
        <f>ต.ค.54!G59+พ.ย.54!G59+ธ.ค.54!G59+ม.ค.55!G59+ก.พ.55!G59+มี.ค.55!G59+เม.ย.55!G59+พ.ค.55!G59</f>
        <v>0</v>
      </c>
      <c r="G59" s="54">
        <v>0</v>
      </c>
      <c r="H59" s="25"/>
    </row>
    <row r="60" spans="1:8" s="10" customFormat="1" ht="21" customHeight="1">
      <c r="A60" s="6" t="s">
        <v>49</v>
      </c>
      <c r="B60" s="135"/>
      <c r="C60" s="135"/>
      <c r="D60" s="51"/>
      <c r="E60" s="52"/>
      <c r="F60" s="52"/>
      <c r="G60" s="52"/>
      <c r="H60" s="24"/>
    </row>
    <row r="61" spans="1:8" s="10" customFormat="1" ht="21" customHeight="1">
      <c r="A61" s="7" t="s">
        <v>50</v>
      </c>
      <c r="B61" s="54" t="s">
        <v>10</v>
      </c>
      <c r="C61" s="54" t="s">
        <v>10</v>
      </c>
      <c r="D61" s="64" t="s">
        <v>17</v>
      </c>
      <c r="E61" s="54" t="s">
        <v>10</v>
      </c>
      <c r="F61" s="54">
        <f>ต.ค.54!G61+พ.ย.54!G61+ธ.ค.54!G61+ม.ค.55!G61+ก.พ.55!G61+มี.ค.55!G61+เม.ย.55!G61+พ.ค.55!G61</f>
        <v>0</v>
      </c>
      <c r="G61" s="54">
        <v>0</v>
      </c>
      <c r="H61" s="25"/>
    </row>
    <row r="62" spans="1:8" s="10" customFormat="1" ht="21" customHeight="1">
      <c r="A62" s="7" t="s">
        <v>51</v>
      </c>
      <c r="B62" s="54" t="s">
        <v>10</v>
      </c>
      <c r="C62" s="54" t="s">
        <v>10</v>
      </c>
      <c r="D62" s="64" t="s">
        <v>17</v>
      </c>
      <c r="E62" s="54" t="s">
        <v>10</v>
      </c>
      <c r="F62" s="54">
        <f>ต.ค.54!G62+พ.ย.54!G62+ธ.ค.54!G62+ม.ค.55!G62+ก.พ.55!G62+มี.ค.55!G62+เม.ย.55!G62+พ.ค.55!G62</f>
        <v>0</v>
      </c>
      <c r="G62" s="54">
        <v>0</v>
      </c>
      <c r="H62" s="25"/>
    </row>
    <row r="63" spans="1:8" s="10" customFormat="1" ht="21" customHeight="1">
      <c r="A63" s="15" t="s">
        <v>52</v>
      </c>
      <c r="B63" s="66" t="s">
        <v>10</v>
      </c>
      <c r="C63" s="66" t="s">
        <v>10</v>
      </c>
      <c r="D63" s="65" t="s">
        <v>17</v>
      </c>
      <c r="E63" s="66" t="s">
        <v>10</v>
      </c>
      <c r="F63" s="54">
        <f>ต.ค.54!G63+พ.ย.54!G63+ธ.ค.54!G63+ม.ค.55!G63+ก.พ.55!G63+มี.ค.55!G63+เม.ย.55!G63+พ.ค.55!G63</f>
        <v>34</v>
      </c>
      <c r="G63" s="66">
        <v>6</v>
      </c>
      <c r="H63" s="29"/>
    </row>
    <row r="64" spans="1:8" s="10" customFormat="1" ht="21" customHeight="1">
      <c r="A64" s="15" t="s">
        <v>53</v>
      </c>
      <c r="B64" s="66" t="s">
        <v>10</v>
      </c>
      <c r="C64" s="66" t="s">
        <v>10</v>
      </c>
      <c r="D64" s="65" t="s">
        <v>20</v>
      </c>
      <c r="E64" s="66" t="s">
        <v>10</v>
      </c>
      <c r="F64" s="54">
        <f>ต.ค.54!G64+พ.ย.54!G64+ธ.ค.54!G64+ม.ค.55!G64+ก.พ.55!G64+มี.ค.55!G64+เม.ย.55!G64+พ.ค.55!G64</f>
        <v>0</v>
      </c>
      <c r="G64" s="66">
        <v>0</v>
      </c>
      <c r="H64" s="29"/>
    </row>
    <row r="65" spans="1:8" s="10" customFormat="1" ht="21" customHeight="1">
      <c r="A65" s="15"/>
      <c r="B65" s="66"/>
      <c r="C65" s="66"/>
      <c r="D65" s="65" t="s">
        <v>17</v>
      </c>
      <c r="E65" s="66" t="s">
        <v>10</v>
      </c>
      <c r="F65" s="54">
        <f>ต.ค.54!G65+พ.ย.54!G65+ธ.ค.54!G65+ม.ค.55!G65+ก.พ.55!G65+มี.ค.55!G65+เม.ย.55!G65+พ.ค.55!G65</f>
        <v>0</v>
      </c>
      <c r="G65" s="66">
        <v>0</v>
      </c>
      <c r="H65" s="29"/>
    </row>
    <row r="66" spans="1:8" s="10" customFormat="1" ht="21" customHeight="1">
      <c r="A66" s="15" t="s">
        <v>54</v>
      </c>
      <c r="B66" s="66" t="s">
        <v>10</v>
      </c>
      <c r="C66" s="66" t="s">
        <v>10</v>
      </c>
      <c r="D66" s="65" t="s">
        <v>17</v>
      </c>
      <c r="E66" s="66" t="s">
        <v>10</v>
      </c>
      <c r="F66" s="54">
        <f>ต.ค.54!G66+พ.ย.54!G66+ธ.ค.54!G66+ม.ค.55!G66+ก.พ.55!G66+มี.ค.55!G66+เม.ย.55!G66+พ.ค.55!G66</f>
        <v>0</v>
      </c>
      <c r="G66" s="66">
        <v>0</v>
      </c>
      <c r="H66" s="29"/>
    </row>
    <row r="67" spans="1:8" s="10" customFormat="1" ht="21" customHeight="1">
      <c r="A67" s="15" t="s">
        <v>55</v>
      </c>
      <c r="B67" s="66"/>
      <c r="C67" s="66"/>
      <c r="D67" s="65"/>
      <c r="E67" s="66"/>
      <c r="F67" s="66"/>
      <c r="G67" s="66"/>
      <c r="H67" s="29"/>
    </row>
    <row r="68" spans="1:8" s="10" customFormat="1" ht="21" customHeight="1">
      <c r="A68" s="15" t="s">
        <v>56</v>
      </c>
      <c r="B68" s="66" t="s">
        <v>10</v>
      </c>
      <c r="C68" s="66" t="s">
        <v>10</v>
      </c>
      <c r="D68" s="65" t="s">
        <v>17</v>
      </c>
      <c r="E68" s="66" t="s">
        <v>10</v>
      </c>
      <c r="F68" s="54">
        <f>ต.ค.54!G68+พ.ย.54!G68+ธ.ค.54!G68+ม.ค.55!G68+ก.พ.55!G68+มี.ค.55!G68+เม.ย.55!G68+พ.ค.55!G68</f>
        <v>0</v>
      </c>
      <c r="G68" s="66">
        <v>0</v>
      </c>
      <c r="H68" s="29"/>
    </row>
    <row r="69" spans="1:8" s="10" customFormat="1" ht="21" customHeight="1">
      <c r="A69" s="15" t="s">
        <v>57</v>
      </c>
      <c r="B69" s="66"/>
      <c r="C69" s="66"/>
      <c r="D69" s="65"/>
      <c r="E69" s="66"/>
      <c r="F69" s="66"/>
      <c r="G69" s="66"/>
      <c r="H69" s="29"/>
    </row>
    <row r="70" spans="1:8" s="10" customFormat="1" ht="21" customHeight="1">
      <c r="A70" s="15" t="s">
        <v>58</v>
      </c>
      <c r="B70" s="66" t="s">
        <v>10</v>
      </c>
      <c r="C70" s="66" t="s">
        <v>10</v>
      </c>
      <c r="D70" s="65" t="s">
        <v>59</v>
      </c>
      <c r="E70" s="66" t="s">
        <v>10</v>
      </c>
      <c r="F70" s="54">
        <f>ต.ค.54!G70+พ.ย.54!G70+ธ.ค.54!G70+ม.ค.55!G70+ก.พ.55!G70+มี.ค.55!G70+เม.ย.55!G70+พ.ค.55!G70</f>
        <v>0</v>
      </c>
      <c r="G70" s="66">
        <v>0</v>
      </c>
      <c r="H70" s="29"/>
    </row>
    <row r="71" spans="1:8" s="10" customFormat="1" ht="21" customHeight="1">
      <c r="A71" s="15"/>
      <c r="B71" s="66"/>
      <c r="C71" s="66"/>
      <c r="D71" s="65" t="s">
        <v>60</v>
      </c>
      <c r="E71" s="66" t="s">
        <v>10</v>
      </c>
      <c r="F71" s="54">
        <f>ต.ค.54!G71+พ.ย.54!G71+ธ.ค.54!G71+ม.ค.55!G71+ก.พ.55!G71+มี.ค.55!G71+เม.ย.55!G71+พ.ค.55!G71</f>
        <v>0</v>
      </c>
      <c r="G71" s="66">
        <v>0</v>
      </c>
      <c r="H71" s="29"/>
    </row>
    <row r="72" spans="1:8" s="10" customFormat="1" ht="21" customHeight="1">
      <c r="A72" s="15" t="s">
        <v>61</v>
      </c>
      <c r="B72" s="66" t="s">
        <v>10</v>
      </c>
      <c r="C72" s="66" t="s">
        <v>10</v>
      </c>
      <c r="D72" s="65" t="s">
        <v>17</v>
      </c>
      <c r="E72" s="66" t="s">
        <v>10</v>
      </c>
      <c r="F72" s="54">
        <f>ต.ค.54!G72+พ.ย.54!G72+ธ.ค.54!G72+ม.ค.55!G72+ก.พ.55!G72+มี.ค.55!G72+เม.ย.55!G72+พ.ค.55!G72</f>
        <v>0</v>
      </c>
      <c r="G72" s="66">
        <v>0</v>
      </c>
      <c r="H72" s="29"/>
    </row>
    <row r="73" spans="1:8" s="10" customFormat="1" ht="21" customHeight="1">
      <c r="A73" s="15" t="s">
        <v>62</v>
      </c>
      <c r="B73" s="66"/>
      <c r="C73" s="66"/>
      <c r="D73" s="67"/>
      <c r="E73" s="68"/>
      <c r="F73" s="68"/>
      <c r="G73" s="68"/>
      <c r="H73" s="29"/>
    </row>
    <row r="74" spans="1:8" s="10" customFormat="1" ht="21" customHeight="1">
      <c r="A74" s="15" t="s">
        <v>63</v>
      </c>
      <c r="B74" s="66" t="s">
        <v>10</v>
      </c>
      <c r="C74" s="66" t="s">
        <v>10</v>
      </c>
      <c r="D74" s="65" t="s">
        <v>17</v>
      </c>
      <c r="E74" s="66" t="s">
        <v>10</v>
      </c>
      <c r="F74" s="54">
        <f>ต.ค.54!G74+พ.ย.54!G74+ธ.ค.54!G74+ม.ค.55!G74+ก.พ.55!G74+มี.ค.55!G74+เม.ย.55!G74+พ.ค.55!G74</f>
        <v>0</v>
      </c>
      <c r="G74" s="66">
        <v>0</v>
      </c>
      <c r="H74" s="29"/>
    </row>
    <row r="75" spans="1:8" s="10" customFormat="1" ht="21" customHeight="1">
      <c r="A75" s="15" t="s">
        <v>64</v>
      </c>
      <c r="B75" s="66"/>
      <c r="C75" s="66"/>
      <c r="D75" s="65" t="s">
        <v>17</v>
      </c>
      <c r="E75" s="66">
        <v>100</v>
      </c>
      <c r="F75" s="54">
        <f>ต.ค.54!G75+พ.ย.54!G75+ธ.ค.54!G75+ม.ค.55!G75+ก.พ.55!G75+มี.ค.55!G75+เม.ย.55!G75+พ.ค.55!G75</f>
        <v>106</v>
      </c>
      <c r="G75" s="66">
        <v>106</v>
      </c>
      <c r="H75" s="29"/>
    </row>
    <row r="76" spans="1:8" s="10" customFormat="1" ht="21" customHeight="1">
      <c r="A76" s="7" t="s">
        <v>65</v>
      </c>
      <c r="B76" s="136" t="s">
        <v>10</v>
      </c>
      <c r="C76" s="136" t="s">
        <v>10</v>
      </c>
      <c r="D76" s="53" t="s">
        <v>25</v>
      </c>
      <c r="E76" s="54" t="s">
        <v>10</v>
      </c>
      <c r="F76" s="54">
        <f>ต.ค.54!G76+พ.ย.54!G76+ธ.ค.54!G76+ม.ค.55!G76+ก.พ.55!G76+มี.ค.55!G76+เม.ย.55!G76+พ.ค.55!G76</f>
        <v>0</v>
      </c>
      <c r="G76" s="54">
        <v>0</v>
      </c>
      <c r="H76" s="25"/>
    </row>
    <row r="77" spans="1:8" s="10" customFormat="1" ht="21" customHeight="1">
      <c r="A77" s="7" t="s">
        <v>66</v>
      </c>
      <c r="B77" s="136"/>
      <c r="C77" s="136"/>
      <c r="D77" s="53"/>
      <c r="E77" s="54"/>
      <c r="F77" s="54"/>
      <c r="G77" s="54"/>
      <c r="H77" s="25"/>
    </row>
    <row r="78" spans="1:8" s="10" customFormat="1" ht="21" customHeight="1">
      <c r="A78" s="7" t="s">
        <v>129</v>
      </c>
      <c r="B78" s="136" t="s">
        <v>10</v>
      </c>
      <c r="C78" s="136" t="s">
        <v>10</v>
      </c>
      <c r="D78" s="53"/>
      <c r="E78" s="54" t="s">
        <v>17</v>
      </c>
      <c r="F78" s="54">
        <f>ต.ค.54!G78+พ.ย.54!G78+ธ.ค.54!G78+ม.ค.55!G78+ก.พ.55!G78+มี.ค.55!G78+เม.ย.55!G78+พ.ค.55!G78</f>
        <v>8</v>
      </c>
      <c r="G78" s="54">
        <v>0</v>
      </c>
      <c r="H78" s="25"/>
    </row>
    <row r="79" spans="1:8" s="10" customFormat="1" ht="21" customHeight="1">
      <c r="A79" s="6" t="s">
        <v>67</v>
      </c>
      <c r="B79" s="136"/>
      <c r="C79" s="136"/>
      <c r="D79" s="53"/>
      <c r="E79" s="54"/>
      <c r="F79" s="54"/>
      <c r="G79" s="54"/>
      <c r="H79" s="24"/>
    </row>
    <row r="80" spans="1:8" s="10" customFormat="1" ht="21" customHeight="1">
      <c r="A80" s="7" t="s">
        <v>68</v>
      </c>
      <c r="B80" s="136" t="s">
        <v>10</v>
      </c>
      <c r="C80" s="136" t="s">
        <v>10</v>
      </c>
      <c r="D80" s="53" t="s">
        <v>17</v>
      </c>
      <c r="E80" s="54">
        <v>5000</v>
      </c>
      <c r="F80" s="54">
        <f>ต.ค.54!G80+พ.ย.54!G80+ธ.ค.54!G80+ม.ค.55!G80+ก.พ.55!G80+มี.ค.55!G80+เม.ย.55!G80+พ.ค.55!G80</f>
        <v>4782</v>
      </c>
      <c r="G80" s="54">
        <v>143</v>
      </c>
      <c r="H80" s="30"/>
    </row>
    <row r="81" spans="1:8" s="10" customFormat="1" ht="21" customHeight="1">
      <c r="A81" s="7" t="s">
        <v>69</v>
      </c>
      <c r="B81" s="136"/>
      <c r="C81" s="136"/>
      <c r="D81" s="53"/>
      <c r="E81" s="54"/>
      <c r="F81" s="54"/>
      <c r="G81" s="54"/>
      <c r="H81" s="25"/>
    </row>
    <row r="82" spans="1:8" s="10" customFormat="1" ht="19.5" customHeight="1">
      <c r="A82" s="7" t="s">
        <v>70</v>
      </c>
      <c r="B82" s="136">
        <v>51900</v>
      </c>
      <c r="C82" s="136" t="s">
        <v>10</v>
      </c>
      <c r="D82" s="53" t="s">
        <v>20</v>
      </c>
      <c r="E82" s="54">
        <v>2</v>
      </c>
      <c r="F82" s="54">
        <f>ต.ค.54!G82+พ.ย.54!G82+ธ.ค.54!G82+ม.ค.55!G82+ก.พ.55!G82+มี.ค.55!G82+เม.ย.55!G82+พ.ค.55!G82</f>
        <v>0</v>
      </c>
      <c r="G82" s="54">
        <v>0</v>
      </c>
      <c r="H82" s="25"/>
    </row>
    <row r="83" spans="1:8" s="10" customFormat="1" ht="19.5" customHeight="1">
      <c r="A83" s="7"/>
      <c r="B83" s="136"/>
      <c r="C83" s="136"/>
      <c r="D83" s="53" t="s">
        <v>17</v>
      </c>
      <c r="E83" s="54">
        <v>20</v>
      </c>
      <c r="F83" s="54">
        <f>ต.ค.54!G83+พ.ย.54!G83+ธ.ค.54!G83+ม.ค.55!G83+ก.พ.55!G83+มี.ค.55!G83+เม.ย.55!G83+พ.ค.55!G83</f>
        <v>0</v>
      </c>
      <c r="G83" s="54">
        <v>0</v>
      </c>
      <c r="H83" s="25"/>
    </row>
    <row r="84" spans="1:8" s="10" customFormat="1" ht="19.5" customHeight="1">
      <c r="A84" s="7" t="s">
        <v>71</v>
      </c>
      <c r="B84" s="136" t="s">
        <v>10</v>
      </c>
      <c r="C84" s="136" t="s">
        <v>10</v>
      </c>
      <c r="D84" s="53" t="s">
        <v>17</v>
      </c>
      <c r="E84" s="54" t="s">
        <v>10</v>
      </c>
      <c r="F84" s="54">
        <f>ต.ค.54!G84+พ.ย.54!G84+ธ.ค.54!G84+ม.ค.55!G84+ก.พ.55!G84+มี.ค.55!G84+เม.ย.55!G84+พ.ค.55!G84</f>
        <v>0</v>
      </c>
      <c r="G84" s="54">
        <v>0</v>
      </c>
      <c r="H84" s="25"/>
    </row>
    <row r="85" spans="1:8" s="10" customFormat="1" ht="19.5" customHeight="1">
      <c r="A85" s="7" t="s">
        <v>72</v>
      </c>
      <c r="B85" s="136"/>
      <c r="C85" s="136"/>
      <c r="D85" s="53"/>
      <c r="E85" s="54"/>
      <c r="F85" s="54"/>
      <c r="G85" s="54"/>
      <c r="H85" s="25"/>
    </row>
    <row r="86" spans="1:8" s="10" customFormat="1" ht="19.5" customHeight="1">
      <c r="A86" s="7" t="s">
        <v>73</v>
      </c>
      <c r="B86" s="136" t="s">
        <v>10</v>
      </c>
      <c r="C86" s="136" t="s">
        <v>10</v>
      </c>
      <c r="D86" s="53" t="s">
        <v>17</v>
      </c>
      <c r="E86" s="54" t="s">
        <v>10</v>
      </c>
      <c r="F86" s="54">
        <f>ต.ค.54!G86+พ.ย.54!G86+ธ.ค.54!G86+ม.ค.55!G86+ก.พ.55!G86+มี.ค.55!G86+เม.ย.55!G86+พ.ค.55!G86</f>
        <v>0</v>
      </c>
      <c r="G86" s="54">
        <v>0</v>
      </c>
      <c r="H86" s="25"/>
    </row>
    <row r="87" spans="1:8" s="10" customFormat="1" ht="19.5" customHeight="1">
      <c r="A87" s="7" t="s">
        <v>74</v>
      </c>
      <c r="B87" s="136">
        <v>77100</v>
      </c>
      <c r="C87" s="136">
        <v>85880</v>
      </c>
      <c r="D87" s="53" t="s">
        <v>17</v>
      </c>
      <c r="E87" s="54">
        <v>3500</v>
      </c>
      <c r="F87" s="54">
        <f>ต.ค.54!G87+พ.ย.54!G87+ธ.ค.54!G87+ม.ค.55!G87+ก.พ.55!G87+มี.ค.55!G87+เม.ย.55!G87+พ.ค.55!G87</f>
        <v>3075</v>
      </c>
      <c r="G87" s="54">
        <v>447</v>
      </c>
      <c r="H87" s="30"/>
    </row>
    <row r="88" spans="1:8" s="10" customFormat="1" ht="19.5" customHeight="1">
      <c r="A88" s="7" t="s">
        <v>75</v>
      </c>
      <c r="B88" s="136">
        <v>83000</v>
      </c>
      <c r="C88" s="136">
        <v>85400</v>
      </c>
      <c r="D88" s="53" t="s">
        <v>17</v>
      </c>
      <c r="E88" s="54">
        <v>800</v>
      </c>
      <c r="F88" s="54">
        <f>ต.ค.54!G88+พ.ย.54!G88+ธ.ค.54!G88+ม.ค.55!G88+ก.พ.55!G88+มี.ค.55!G88+เม.ย.55!G88+พ.ค.55!G88</f>
        <v>550</v>
      </c>
      <c r="G88" s="54">
        <v>0</v>
      </c>
      <c r="H88" s="30"/>
    </row>
    <row r="89" spans="1:8" s="10" customFormat="1" ht="19.5" customHeight="1">
      <c r="A89" s="7" t="s">
        <v>76</v>
      </c>
      <c r="B89" s="136" t="s">
        <v>10</v>
      </c>
      <c r="C89" s="136" t="s">
        <v>10</v>
      </c>
      <c r="D89" s="53" t="s">
        <v>17</v>
      </c>
      <c r="E89" s="54" t="s">
        <v>10</v>
      </c>
      <c r="F89" s="54">
        <f>ต.ค.54!G89+พ.ย.54!G89+ธ.ค.54!G89+ม.ค.55!G89+ก.พ.55!G89+มี.ค.55!G89+เม.ย.55!G89+พ.ค.55!G89</f>
        <v>0</v>
      </c>
      <c r="G89" s="54">
        <v>0</v>
      </c>
      <c r="H89" s="25"/>
    </row>
    <row r="90" spans="1:8" s="10" customFormat="1" ht="19.5" customHeight="1">
      <c r="A90" s="7" t="s">
        <v>77</v>
      </c>
      <c r="B90" s="136">
        <v>9600</v>
      </c>
      <c r="C90" s="136">
        <v>14400</v>
      </c>
      <c r="D90" s="53" t="s">
        <v>17</v>
      </c>
      <c r="E90" s="54">
        <v>50</v>
      </c>
      <c r="F90" s="54">
        <f>ต.ค.54!G90+พ.ย.54!G90+ธ.ค.54!G90+ม.ค.55!G90+ก.พ.55!G90+มี.ค.55!G90+เม.ย.55!G90+พ.ค.55!G90</f>
        <v>0</v>
      </c>
      <c r="G90" s="54">
        <v>0</v>
      </c>
      <c r="H90" s="25"/>
    </row>
    <row r="91" spans="1:8" s="10" customFormat="1" ht="19.5" customHeight="1">
      <c r="A91" s="7" t="s">
        <v>78</v>
      </c>
      <c r="B91" s="136">
        <v>5000</v>
      </c>
      <c r="C91" s="136">
        <v>5000</v>
      </c>
      <c r="D91" s="53" t="s">
        <v>20</v>
      </c>
      <c r="E91" s="54">
        <v>1</v>
      </c>
      <c r="F91" s="54">
        <f>ต.ค.54!G91+พ.ย.54!G91+ธ.ค.54!G91+ม.ค.55!G91+ก.พ.55!G91+มี.ค.55!G91+เม.ย.55!G91+พ.ค.55!G91</f>
        <v>0</v>
      </c>
      <c r="G91" s="54">
        <v>0</v>
      </c>
      <c r="H91" s="25"/>
    </row>
    <row r="92" spans="1:8" s="10" customFormat="1" ht="19.5" customHeight="1">
      <c r="A92" s="7"/>
      <c r="B92" s="136"/>
      <c r="C92" s="136"/>
      <c r="D92" s="53" t="s">
        <v>17</v>
      </c>
      <c r="E92" s="54">
        <v>12</v>
      </c>
      <c r="F92" s="54">
        <f>ต.ค.54!G92+พ.ย.54!G92+ธ.ค.54!G92+ม.ค.55!G92+ก.พ.55!G92+มี.ค.55!G92+เม.ย.55!G92+พ.ค.55!G92</f>
        <v>0</v>
      </c>
      <c r="G92" s="54">
        <v>0</v>
      </c>
      <c r="H92" s="25"/>
    </row>
    <row r="93" spans="1:8" s="10" customFormat="1" ht="19.5" customHeight="1">
      <c r="A93" s="7" t="s">
        <v>79</v>
      </c>
      <c r="B93" s="136">
        <v>10600</v>
      </c>
      <c r="C93" s="136">
        <v>21400</v>
      </c>
      <c r="D93" s="53" t="s">
        <v>20</v>
      </c>
      <c r="E93" s="54">
        <v>1</v>
      </c>
      <c r="F93" s="54">
        <f>ต.ค.54!G93+พ.ย.54!G93+ธ.ค.54!G93+ม.ค.55!G93+ก.พ.55!G93+มี.ค.55!G93+เม.ย.55!G93+พ.ค.55!G93</f>
        <v>0</v>
      </c>
      <c r="G93" s="54">
        <v>0</v>
      </c>
      <c r="H93" s="25"/>
    </row>
    <row r="94" spans="1:8" s="10" customFormat="1" ht="19.5" customHeight="1">
      <c r="A94" s="7"/>
      <c r="B94" s="136"/>
      <c r="C94" s="136"/>
      <c r="D94" s="53" t="s">
        <v>17</v>
      </c>
      <c r="E94" s="54">
        <v>20</v>
      </c>
      <c r="F94" s="54">
        <f>ต.ค.54!G94+พ.ย.54!G94+ธ.ค.54!G94+ม.ค.55!G94+ก.พ.55!G94+มี.ค.55!G94+เม.ย.55!G94+พ.ค.55!G94</f>
        <v>0</v>
      </c>
      <c r="G94" s="54">
        <v>0</v>
      </c>
      <c r="H94" s="25"/>
    </row>
    <row r="95" spans="1:8" s="10" customFormat="1" ht="19.5" customHeight="1">
      <c r="A95" s="7" t="s">
        <v>80</v>
      </c>
      <c r="B95" s="136">
        <v>1600</v>
      </c>
      <c r="C95" s="136">
        <v>3400</v>
      </c>
      <c r="D95" s="53" t="s">
        <v>81</v>
      </c>
      <c r="E95" s="54">
        <v>1</v>
      </c>
      <c r="F95" s="54">
        <f>ต.ค.54!G95+พ.ย.54!G95+ธ.ค.54!G95+ม.ค.55!G95+ก.พ.55!G95+มี.ค.55!G95+เม.ย.55!G95+พ.ค.55!G95</f>
        <v>1</v>
      </c>
      <c r="G95" s="54">
        <v>0</v>
      </c>
      <c r="H95" s="25"/>
    </row>
    <row r="96" spans="1:8" s="10" customFormat="1" ht="21" customHeight="1">
      <c r="A96" s="13"/>
      <c r="B96" s="139"/>
      <c r="C96" s="139"/>
      <c r="D96" s="59"/>
      <c r="E96" s="60"/>
      <c r="F96" s="60"/>
      <c r="G96" s="60"/>
      <c r="H96" s="27"/>
    </row>
    <row r="97" spans="1:8" s="10" customFormat="1" ht="21.75" customHeight="1">
      <c r="A97" s="122" t="s">
        <v>82</v>
      </c>
      <c r="B97" s="141"/>
      <c r="C97" s="141"/>
      <c r="D97" s="128"/>
      <c r="E97" s="129"/>
      <c r="F97" s="129"/>
      <c r="G97" s="129"/>
      <c r="H97" s="130"/>
    </row>
    <row r="98" spans="1:8" s="10" customFormat="1" ht="21" customHeight="1">
      <c r="A98" s="16" t="s">
        <v>83</v>
      </c>
      <c r="B98" s="135"/>
      <c r="C98" s="135"/>
      <c r="D98" s="51"/>
      <c r="E98" s="52"/>
      <c r="F98" s="52"/>
      <c r="G98" s="52"/>
      <c r="H98" s="25"/>
    </row>
    <row r="99" spans="1:8" s="10" customFormat="1" ht="21" customHeight="1">
      <c r="A99" s="7" t="s">
        <v>84</v>
      </c>
      <c r="B99" s="54">
        <v>3500</v>
      </c>
      <c r="C99" s="54">
        <v>5100</v>
      </c>
      <c r="D99" s="64" t="s">
        <v>17</v>
      </c>
      <c r="E99" s="54">
        <v>4150</v>
      </c>
      <c r="F99" s="54">
        <f>ต.ค.54!G99+พ.ย.54!G99+ธ.ค.54!G99+ม.ค.55!G99+ก.พ.55!G99+มี.ค.55!G99+เม.ย.55!G99+พ.ค.55!G99</f>
        <v>4066</v>
      </c>
      <c r="G99" s="54">
        <v>65</v>
      </c>
      <c r="H99" s="25"/>
    </row>
    <row r="100" spans="1:8" s="10" customFormat="1" ht="21" customHeight="1">
      <c r="A100" s="7" t="s">
        <v>85</v>
      </c>
      <c r="B100" s="54" t="s">
        <v>10</v>
      </c>
      <c r="C100" s="54" t="s">
        <v>10</v>
      </c>
      <c r="D100" s="64" t="s">
        <v>17</v>
      </c>
      <c r="E100" s="54" t="s">
        <v>10</v>
      </c>
      <c r="F100" s="54">
        <f>ต.ค.54!G100+พ.ย.54!G100+ธ.ค.54!G100+ม.ค.55!G100+ก.พ.55!G100+มี.ค.55!G100+เม.ย.55!G100+พ.ค.55!G100</f>
        <v>0</v>
      </c>
      <c r="G100" s="66">
        <v>0</v>
      </c>
      <c r="H100" s="29"/>
    </row>
    <row r="101" spans="1:8" s="10" customFormat="1" ht="21" customHeight="1">
      <c r="A101" s="15" t="s">
        <v>86</v>
      </c>
      <c r="B101" s="66">
        <v>7400</v>
      </c>
      <c r="C101" s="66">
        <v>10200</v>
      </c>
      <c r="D101" s="65" t="s">
        <v>17</v>
      </c>
      <c r="E101" s="66">
        <v>300</v>
      </c>
      <c r="F101" s="54">
        <f>ต.ค.54!G101+พ.ย.54!G101+ธ.ค.54!G101+ม.ค.55!G101+ก.พ.55!G101+มี.ค.55!G101+เม.ย.55!G101+พ.ค.55!G101</f>
        <v>200</v>
      </c>
      <c r="G101" s="66">
        <v>0</v>
      </c>
      <c r="H101" s="29"/>
    </row>
    <row r="102" spans="1:8" s="10" customFormat="1" ht="21" customHeight="1">
      <c r="A102" s="15" t="s">
        <v>87</v>
      </c>
      <c r="B102" s="66" t="s">
        <v>10</v>
      </c>
      <c r="C102" s="66" t="s">
        <v>10</v>
      </c>
      <c r="D102" s="65" t="s">
        <v>17</v>
      </c>
      <c r="E102" s="66" t="s">
        <v>10</v>
      </c>
      <c r="F102" s="54">
        <f>ต.ค.54!G102+พ.ย.54!G102+ธ.ค.54!G102+ม.ค.55!G102+ก.พ.55!G102+มี.ค.55!G102+เม.ย.55!G102+พ.ค.55!G102</f>
        <v>0</v>
      </c>
      <c r="G102" s="66">
        <v>0</v>
      </c>
      <c r="H102" s="25"/>
    </row>
    <row r="103" spans="1:8" s="10" customFormat="1" ht="21" customHeight="1">
      <c r="A103" s="7" t="s">
        <v>88</v>
      </c>
      <c r="B103" s="54" t="s">
        <v>10</v>
      </c>
      <c r="C103" s="54" t="s">
        <v>10</v>
      </c>
      <c r="D103" s="64" t="s">
        <v>17</v>
      </c>
      <c r="E103" s="54" t="s">
        <v>10</v>
      </c>
      <c r="F103" s="54">
        <f>ต.ค.54!G103+พ.ย.54!G103+ธ.ค.54!G103+ม.ค.55!G103+ก.พ.55!G103+มี.ค.55!G103+เม.ย.55!G103+พ.ค.55!G103</f>
        <v>0</v>
      </c>
      <c r="G103" s="66">
        <v>0</v>
      </c>
      <c r="H103" s="28"/>
    </row>
    <row r="104" spans="1:8" s="10" customFormat="1" ht="21" customHeight="1">
      <c r="A104" s="17" t="s">
        <v>89</v>
      </c>
      <c r="B104" s="142" t="s">
        <v>10</v>
      </c>
      <c r="C104" s="142" t="s">
        <v>10</v>
      </c>
      <c r="D104" s="61" t="s">
        <v>60</v>
      </c>
      <c r="E104" s="62" t="s">
        <v>10</v>
      </c>
      <c r="F104" s="54">
        <f>ต.ค.54!G104+พ.ย.54!G104+ธ.ค.54!G104+ม.ค.55!G104+ก.พ.55!G104+มี.ค.55!G104+เม.ย.55!G104+พ.ค.55!G104</f>
        <v>0</v>
      </c>
      <c r="G104" s="66">
        <v>0</v>
      </c>
      <c r="H104" s="28"/>
    </row>
    <row r="105" spans="1:8" s="10" customFormat="1" ht="21" customHeight="1">
      <c r="A105" s="17" t="s">
        <v>90</v>
      </c>
      <c r="B105" s="142" t="s">
        <v>10</v>
      </c>
      <c r="C105" s="142" t="s">
        <v>10</v>
      </c>
      <c r="D105" s="61" t="s">
        <v>17</v>
      </c>
      <c r="E105" s="62" t="s">
        <v>10</v>
      </c>
      <c r="F105" s="54">
        <f>ต.ค.54!G105+พ.ย.54!G105+ธ.ค.54!G105+ม.ค.55!G105+ก.พ.55!G105+มี.ค.55!G105+เม.ย.55!G105+พ.ค.55!G105</f>
        <v>0</v>
      </c>
      <c r="G105" s="66">
        <v>0</v>
      </c>
      <c r="H105" s="28"/>
    </row>
    <row r="106" spans="1:8" s="10" customFormat="1" ht="21" customHeight="1">
      <c r="A106" s="18" t="s">
        <v>91</v>
      </c>
      <c r="B106" s="143" t="s">
        <v>10</v>
      </c>
      <c r="C106" s="143" t="s">
        <v>10</v>
      </c>
      <c r="D106" s="71" t="s">
        <v>17</v>
      </c>
      <c r="E106" s="72" t="s">
        <v>10</v>
      </c>
      <c r="F106" s="54">
        <f>ต.ค.54!G106+พ.ย.54!G106+ธ.ค.54!G106+ม.ค.55!G106+ก.พ.55!G106+มี.ค.55!G106+เม.ย.55!G106+พ.ค.55!G106</f>
        <v>0</v>
      </c>
      <c r="G106" s="66">
        <v>0</v>
      </c>
      <c r="H106" s="31"/>
    </row>
    <row r="107" spans="1:8" s="10" customFormat="1" ht="21" customHeight="1">
      <c r="A107" s="7"/>
      <c r="B107" s="54"/>
      <c r="C107" s="54"/>
      <c r="D107" s="32"/>
      <c r="E107" s="73"/>
      <c r="F107" s="73"/>
      <c r="G107" s="73"/>
      <c r="H107" s="32"/>
    </row>
    <row r="108" spans="1:8" s="10" customFormat="1" ht="21" customHeight="1">
      <c r="A108" s="6" t="s">
        <v>92</v>
      </c>
      <c r="B108" s="54"/>
      <c r="C108" s="54"/>
      <c r="D108" s="32"/>
      <c r="E108" s="73"/>
      <c r="F108" s="73"/>
      <c r="G108" s="73"/>
      <c r="H108" s="32"/>
    </row>
    <row r="109" spans="1:8" s="10" customFormat="1" ht="21" customHeight="1">
      <c r="A109" s="7" t="s">
        <v>93</v>
      </c>
      <c r="B109" s="54" t="s">
        <v>10</v>
      </c>
      <c r="C109" s="54" t="s">
        <v>10</v>
      </c>
      <c r="D109" s="64" t="s">
        <v>17</v>
      </c>
      <c r="E109" s="54">
        <v>150000</v>
      </c>
      <c r="F109" s="54">
        <f>ต.ค.54!G109+พ.ย.54!G109+ธ.ค.54!G109+ม.ค.55!G109+ก.พ.55!G109+มี.ค.55!G109+เม.ย.55!G109+พ.ค.55!G109</f>
        <v>155454</v>
      </c>
      <c r="G109" s="54">
        <v>1876</v>
      </c>
      <c r="H109" s="25"/>
    </row>
    <row r="110" spans="1:8" s="10" customFormat="1" ht="21" customHeight="1">
      <c r="A110" s="7" t="s">
        <v>94</v>
      </c>
      <c r="B110" s="54" t="s">
        <v>10</v>
      </c>
      <c r="C110" s="54" t="s">
        <v>10</v>
      </c>
      <c r="D110" s="64" t="s">
        <v>17</v>
      </c>
      <c r="E110" s="54" t="s">
        <v>10</v>
      </c>
      <c r="F110" s="54">
        <f>ต.ค.54!G110+พ.ย.54!G110+ธ.ค.54!G110+ม.ค.55!G110+ก.พ.55!G110+มี.ค.55!G110+เม.ย.55!G110+พ.ค.55!G110</f>
        <v>0</v>
      </c>
      <c r="G110" s="66">
        <v>0</v>
      </c>
      <c r="H110" s="29"/>
    </row>
    <row r="111" spans="1:8" s="10" customFormat="1" ht="21" customHeight="1">
      <c r="A111" s="7" t="s">
        <v>95</v>
      </c>
      <c r="B111" s="54" t="s">
        <v>10</v>
      </c>
      <c r="C111" s="54" t="s">
        <v>10</v>
      </c>
      <c r="D111" s="64" t="s">
        <v>96</v>
      </c>
      <c r="E111" s="54" t="s">
        <v>10</v>
      </c>
      <c r="F111" s="54">
        <f>ต.ค.54!G111+พ.ย.54!G111+ธ.ค.54!G111+ม.ค.55!G111+ก.พ.55!G111+มี.ค.55!G111+เม.ย.55!G111+พ.ค.55!G111</f>
        <v>0</v>
      </c>
      <c r="G111" s="66">
        <v>0</v>
      </c>
      <c r="H111" s="29"/>
    </row>
    <row r="112" spans="1:8" s="10" customFormat="1" ht="21" customHeight="1">
      <c r="A112" s="15" t="s">
        <v>97</v>
      </c>
      <c r="B112" s="66" t="s">
        <v>10</v>
      </c>
      <c r="C112" s="66" t="s">
        <v>10</v>
      </c>
      <c r="D112" s="65" t="s">
        <v>17</v>
      </c>
      <c r="E112" s="66" t="s">
        <v>10</v>
      </c>
      <c r="F112" s="54">
        <f>ต.ค.54!G112+พ.ย.54!G112+ธ.ค.54!G112+ม.ค.55!G112+ก.พ.55!G112+มี.ค.55!G112+เม.ย.55!G112+พ.ค.55!G112</f>
        <v>0</v>
      </c>
      <c r="G112" s="66">
        <v>0</v>
      </c>
      <c r="H112" s="29"/>
    </row>
    <row r="113" spans="1:8" s="10" customFormat="1" ht="21" customHeight="1">
      <c r="A113" s="15" t="s">
        <v>98</v>
      </c>
      <c r="B113" s="66" t="s">
        <v>10</v>
      </c>
      <c r="C113" s="66" t="s">
        <v>10</v>
      </c>
      <c r="D113" s="65" t="s">
        <v>17</v>
      </c>
      <c r="E113" s="66">
        <v>200</v>
      </c>
      <c r="F113" s="54">
        <f>ต.ค.54!G113+พ.ย.54!G113+ธ.ค.54!G113+ม.ค.55!G113+ก.พ.55!G113+มี.ค.55!G113+เม.ย.55!G113+พ.ค.55!G113</f>
        <v>179</v>
      </c>
      <c r="G113" s="66">
        <v>0</v>
      </c>
      <c r="H113" s="29"/>
    </row>
    <row r="114" spans="1:8" s="10" customFormat="1" ht="21" customHeight="1">
      <c r="A114" s="15" t="s">
        <v>99</v>
      </c>
      <c r="B114" s="66" t="s">
        <v>10</v>
      </c>
      <c r="C114" s="66" t="s">
        <v>10</v>
      </c>
      <c r="D114" s="65" t="s">
        <v>45</v>
      </c>
      <c r="E114" s="66" t="s">
        <v>10</v>
      </c>
      <c r="F114" s="54">
        <f>ต.ค.54!G114+พ.ย.54!G114+ธ.ค.54!G114+ม.ค.55!G114+ก.พ.55!G114+มี.ค.55!G114+เม.ย.55!G114+พ.ค.55!G114</f>
        <v>0</v>
      </c>
      <c r="G114" s="66">
        <v>0</v>
      </c>
      <c r="H114" s="25"/>
    </row>
    <row r="115" spans="1:8" s="10" customFormat="1" ht="21" customHeight="1">
      <c r="A115" s="7" t="s">
        <v>100</v>
      </c>
      <c r="B115" s="54" t="s">
        <v>10</v>
      </c>
      <c r="C115" s="54" t="s">
        <v>10</v>
      </c>
      <c r="D115" s="64" t="s">
        <v>45</v>
      </c>
      <c r="E115" s="54" t="s">
        <v>10</v>
      </c>
      <c r="F115" s="54">
        <f>ต.ค.54!G115+พ.ย.54!G115+ธ.ค.54!G115+ม.ค.55!G115+ก.พ.55!G115+มี.ค.55!G115+เม.ย.55!G115+พ.ค.55!G115</f>
        <v>0</v>
      </c>
      <c r="G115" s="66">
        <v>0</v>
      </c>
      <c r="H115" s="28"/>
    </row>
    <row r="116" spans="1:8" s="10" customFormat="1" ht="21" customHeight="1">
      <c r="A116" s="7"/>
      <c r="B116" s="54"/>
      <c r="C116" s="54"/>
      <c r="D116" s="32"/>
      <c r="E116" s="73"/>
      <c r="F116" s="73"/>
      <c r="G116" s="73"/>
      <c r="H116" s="32"/>
    </row>
    <row r="117" spans="1:8" s="10" customFormat="1" ht="21" customHeight="1">
      <c r="A117" s="6" t="s">
        <v>101</v>
      </c>
      <c r="B117" s="54"/>
      <c r="C117" s="54"/>
      <c r="D117" s="32"/>
      <c r="E117" s="73"/>
      <c r="F117" s="73"/>
      <c r="G117" s="73"/>
      <c r="H117" s="32"/>
    </row>
    <row r="118" spans="1:8" s="10" customFormat="1" ht="21" customHeight="1">
      <c r="A118" s="37" t="s">
        <v>102</v>
      </c>
      <c r="B118" s="75"/>
      <c r="C118" s="75"/>
      <c r="D118" s="74" t="s">
        <v>17</v>
      </c>
      <c r="E118" s="75">
        <v>17000</v>
      </c>
      <c r="F118" s="54"/>
      <c r="G118" s="75"/>
      <c r="H118" s="32"/>
    </row>
    <row r="119" spans="1:8" s="10" customFormat="1" ht="21" customHeight="1">
      <c r="A119" s="6"/>
      <c r="B119" s="75"/>
      <c r="C119" s="75"/>
      <c r="D119" s="74" t="s">
        <v>103</v>
      </c>
      <c r="E119" s="75">
        <v>17000</v>
      </c>
      <c r="F119" s="54"/>
      <c r="G119" s="75"/>
      <c r="H119" s="32"/>
    </row>
    <row r="120" spans="1:8" s="10" customFormat="1" ht="21" customHeight="1">
      <c r="A120" s="7" t="s">
        <v>104</v>
      </c>
      <c r="B120" s="54" t="s">
        <v>10</v>
      </c>
      <c r="C120" s="54" t="s">
        <v>10</v>
      </c>
      <c r="D120" s="64" t="s">
        <v>17</v>
      </c>
      <c r="E120" s="54">
        <v>17000</v>
      </c>
      <c r="F120" s="54">
        <f>ต.ค.54!G120+พ.ย.54!G120+ธ.ค.54!G120+ม.ค.55!G120+ก.พ.55!G120+มี.ค.55!G120+เม.ย.55!G120+พ.ค.55!G120</f>
        <v>11378</v>
      </c>
      <c r="G120" s="54">
        <v>813</v>
      </c>
      <c r="H120" s="32"/>
    </row>
    <row r="121" spans="1:8" s="10" customFormat="1" ht="21" customHeight="1">
      <c r="A121" s="7" t="s">
        <v>105</v>
      </c>
      <c r="B121" s="54">
        <v>6000</v>
      </c>
      <c r="C121" s="54">
        <v>12000</v>
      </c>
      <c r="D121" s="64" t="s">
        <v>103</v>
      </c>
      <c r="E121" s="54">
        <v>17000</v>
      </c>
      <c r="F121" s="54">
        <f>ต.ค.54!G121+พ.ย.54!G121+ธ.ค.54!G121+ม.ค.55!G121+ก.พ.55!G121+มี.ค.55!G121+เม.ย.55!G121+พ.ค.55!G121</f>
        <v>11378</v>
      </c>
      <c r="G121" s="54">
        <v>813</v>
      </c>
      <c r="H121" s="32"/>
    </row>
    <row r="122" spans="1:8" s="10" customFormat="1" ht="21" customHeight="1">
      <c r="A122" s="7" t="s">
        <v>131</v>
      </c>
      <c r="B122" s="54"/>
      <c r="C122" s="54"/>
      <c r="D122" s="64"/>
      <c r="E122" s="54"/>
      <c r="F122" s="54">
        <f>ต.ค.54!G122+พ.ย.54!G122+ธ.ค.54!G122+ม.ค.55!G122+ก.พ.55!G122+มี.ค.55!G122+เม.ย.55!G122+พ.ค.55!G122</f>
        <v>7834</v>
      </c>
      <c r="G122" s="54">
        <v>543</v>
      </c>
      <c r="H122" s="32"/>
    </row>
    <row r="123" spans="1:8" s="10" customFormat="1" ht="21" customHeight="1">
      <c r="A123" s="7" t="s">
        <v>132</v>
      </c>
      <c r="B123" s="54"/>
      <c r="C123" s="54"/>
      <c r="D123" s="64"/>
      <c r="E123" s="54"/>
      <c r="F123" s="54">
        <f>ต.ค.54!G123+พ.ย.54!G123+ธ.ค.54!G123+ม.ค.55!G123+ก.พ.55!G123+มี.ค.55!G123+เม.ย.55!G123+พ.ค.55!G123</f>
        <v>4238</v>
      </c>
      <c r="G123" s="54">
        <v>338</v>
      </c>
      <c r="H123" s="32"/>
    </row>
    <row r="124" spans="1:8" s="10" customFormat="1" ht="21" customHeight="1">
      <c r="A124" s="7" t="s">
        <v>133</v>
      </c>
      <c r="B124" s="54"/>
      <c r="C124" s="54"/>
      <c r="D124" s="64"/>
      <c r="E124" s="54"/>
      <c r="F124" s="54">
        <f>ต.ค.54!G124+พ.ย.54!G124+ธ.ค.54!G124+ม.ค.55!G124+ก.พ.55!G124+มี.ค.55!G124+เม.ย.55!G124+พ.ค.55!G124</f>
        <v>7118</v>
      </c>
      <c r="G124" s="54">
        <v>531</v>
      </c>
      <c r="H124" s="32"/>
    </row>
    <row r="125" spans="1:8" s="10" customFormat="1" ht="21" customHeight="1">
      <c r="A125" s="7" t="s">
        <v>134</v>
      </c>
      <c r="B125" s="54"/>
      <c r="C125" s="54"/>
      <c r="D125" s="64"/>
      <c r="E125" s="54"/>
      <c r="F125" s="54">
        <f>ต.ค.54!G125+พ.ย.54!G125+ธ.ค.54!G125+ม.ค.55!G125+ก.พ.55!G125+มี.ค.55!G125+เม.ย.55!G125+พ.ค.55!G125</f>
        <v>716</v>
      </c>
      <c r="G125" s="54">
        <v>12</v>
      </c>
      <c r="H125" s="32"/>
    </row>
    <row r="126" spans="1:8" s="10" customFormat="1" ht="21" customHeight="1">
      <c r="A126" s="7" t="s">
        <v>135</v>
      </c>
      <c r="B126" s="54"/>
      <c r="C126" s="54"/>
      <c r="D126" s="64"/>
      <c r="E126" s="54"/>
      <c r="F126" s="54">
        <f>ต.ค.54!G126+พ.ย.54!G126+ธ.ค.54!G126+ม.ค.55!G126+ก.พ.55!G126+มี.ค.55!G126+เม.ย.55!G126+พ.ค.55!G126</f>
        <v>1002</v>
      </c>
      <c r="G126" s="54">
        <v>97</v>
      </c>
      <c r="H126" s="32"/>
    </row>
    <row r="127" spans="1:8" s="10" customFormat="1" ht="21" customHeight="1">
      <c r="A127" s="7" t="s">
        <v>136</v>
      </c>
      <c r="B127" s="54"/>
      <c r="C127" s="54"/>
      <c r="D127" s="64"/>
      <c r="E127" s="54"/>
      <c r="F127" s="54">
        <f>ต.ค.54!G127+พ.ย.54!G127+ธ.ค.54!G127+ม.ค.55!G127+ก.พ.55!G127+มี.ค.55!G127+เม.ย.55!G127+พ.ค.55!G127</f>
        <v>1</v>
      </c>
      <c r="G127" s="54">
        <v>0</v>
      </c>
      <c r="H127" s="32"/>
    </row>
    <row r="128" spans="1:8" s="10" customFormat="1" ht="21" customHeight="1">
      <c r="A128" s="7" t="s">
        <v>137</v>
      </c>
      <c r="B128" s="54"/>
      <c r="C128" s="54"/>
      <c r="D128" s="64"/>
      <c r="E128" s="54"/>
      <c r="F128" s="54">
        <f>ต.ค.54!G128+พ.ย.54!G128+ธ.ค.54!G128+ม.ค.55!G128+ก.พ.55!G128+มี.ค.55!G128+เม.ย.55!G128+พ.ค.55!G128</f>
        <v>2521</v>
      </c>
      <c r="G128" s="54">
        <v>173</v>
      </c>
      <c r="H128" s="32"/>
    </row>
    <row r="129" spans="1:8" s="10" customFormat="1" ht="21" customHeight="1">
      <c r="A129" s="7" t="s">
        <v>138</v>
      </c>
      <c r="B129" s="54"/>
      <c r="C129" s="54"/>
      <c r="D129" s="64"/>
      <c r="E129" s="54"/>
      <c r="F129" s="54">
        <f>ต.ค.54!G129+พ.ย.54!G129+ธ.ค.54!G129+ม.ค.55!G129+ก.พ.55!G129+มี.ค.55!G129+เม.ย.55!G129+พ.ค.55!G129</f>
        <v>13095050</v>
      </c>
      <c r="G129" s="54">
        <v>968350</v>
      </c>
      <c r="H129" s="32"/>
    </row>
    <row r="130" spans="1:8" s="10" customFormat="1" ht="21" customHeight="1">
      <c r="A130" s="7" t="s">
        <v>106</v>
      </c>
      <c r="B130" s="54"/>
      <c r="C130" s="54"/>
      <c r="D130" s="64" t="s">
        <v>103</v>
      </c>
      <c r="E130" s="54" t="s">
        <v>10</v>
      </c>
      <c r="F130" s="54">
        <f>ต.ค.54!G130+พ.ย.54!G130+ธ.ค.54!G130+ม.ค.55!G130+ก.พ.55!G130+มี.ค.55!G130+เม.ย.55!G130+พ.ค.55!G130</f>
        <v>0</v>
      </c>
      <c r="G130" s="54">
        <v>0</v>
      </c>
      <c r="H130" s="32"/>
    </row>
    <row r="131" spans="1:8" s="10" customFormat="1" ht="21" customHeight="1">
      <c r="A131" s="7" t="s">
        <v>130</v>
      </c>
      <c r="B131" s="54"/>
      <c r="C131" s="54"/>
      <c r="D131" s="32"/>
      <c r="E131" s="73"/>
      <c r="F131" s="73"/>
      <c r="G131" s="73"/>
      <c r="H131" s="32"/>
    </row>
    <row r="132" spans="1:8" s="19" customFormat="1" ht="21" customHeight="1">
      <c r="A132" s="6" t="s">
        <v>107</v>
      </c>
      <c r="B132" s="75"/>
      <c r="C132" s="75"/>
      <c r="D132" s="74" t="s">
        <v>17</v>
      </c>
      <c r="E132" s="75">
        <v>5000</v>
      </c>
      <c r="F132" s="54"/>
      <c r="G132" s="75"/>
      <c r="H132" s="33"/>
    </row>
    <row r="133" spans="1:8" s="19" customFormat="1" ht="21" customHeight="1">
      <c r="A133" s="16"/>
      <c r="B133" s="75"/>
      <c r="C133" s="75"/>
      <c r="D133" s="74" t="s">
        <v>45</v>
      </c>
      <c r="E133" s="75">
        <v>800</v>
      </c>
      <c r="F133" s="54"/>
      <c r="G133" s="75"/>
      <c r="H133" s="33"/>
    </row>
    <row r="134" spans="1:8" s="10" customFormat="1" ht="21" customHeight="1">
      <c r="A134" s="7" t="s">
        <v>108</v>
      </c>
      <c r="B134" s="54">
        <v>6600</v>
      </c>
      <c r="C134" s="54">
        <v>8400</v>
      </c>
      <c r="D134" s="64" t="s">
        <v>17</v>
      </c>
      <c r="E134" s="54">
        <v>5000</v>
      </c>
      <c r="F134" s="54">
        <f>ต.ค.54!G134+พ.ย.54!G134+ธ.ค.54!G134+ม.ค.55!G134+ก.พ.55!G134+มี.ค.55!G134+เม.ย.55!G134+พ.ค.55!G134</f>
        <v>4832</v>
      </c>
      <c r="G134" s="54">
        <v>780</v>
      </c>
      <c r="H134" s="32"/>
    </row>
    <row r="135" spans="1:8" s="10" customFormat="1" ht="21" customHeight="1">
      <c r="A135" s="7"/>
      <c r="B135" s="54"/>
      <c r="C135" s="54"/>
      <c r="D135" s="64" t="s">
        <v>45</v>
      </c>
      <c r="E135" s="54">
        <v>800</v>
      </c>
      <c r="F135" s="54">
        <f>ต.ค.54!G135+พ.ย.54!G135+ธ.ค.54!G135+ม.ค.55!G135+ก.พ.55!G135+มี.ค.55!G135+เม.ย.55!G135+พ.ค.55!G135</f>
        <v>639</v>
      </c>
      <c r="G135" s="54">
        <v>73</v>
      </c>
      <c r="H135" s="32"/>
    </row>
    <row r="136" spans="1:8" s="10" customFormat="1" ht="18.75" customHeight="1">
      <c r="A136" s="7"/>
      <c r="B136" s="54"/>
      <c r="C136" s="54"/>
      <c r="D136" s="64"/>
      <c r="E136" s="54"/>
      <c r="F136" s="54"/>
      <c r="G136" s="54"/>
      <c r="H136" s="32"/>
    </row>
    <row r="137" spans="1:8" s="10" customFormat="1" ht="21" customHeight="1">
      <c r="A137" s="7" t="s">
        <v>125</v>
      </c>
      <c r="B137" s="54" t="s">
        <v>10</v>
      </c>
      <c r="C137" s="54" t="s">
        <v>10</v>
      </c>
      <c r="D137" s="64" t="s">
        <v>17</v>
      </c>
      <c r="E137" s="54"/>
      <c r="F137" s="54">
        <f>ต.ค.54!G137+พ.ย.54!G137+ธ.ค.54!G137+ม.ค.55!G137+ก.พ.55!G137+มี.ค.55!G137+เม.ย.55!G137+พ.ค.55!G137</f>
        <v>71</v>
      </c>
      <c r="G137" s="54">
        <v>9</v>
      </c>
      <c r="H137" s="32"/>
    </row>
    <row r="138" spans="1:8" s="10" customFormat="1" ht="21" customHeight="1">
      <c r="A138" s="7"/>
      <c r="B138" s="54"/>
      <c r="C138" s="54"/>
      <c r="D138" s="64" t="s">
        <v>45</v>
      </c>
      <c r="E138" s="54"/>
      <c r="F138" s="54">
        <f>ต.ค.54!G138+พ.ย.54!G138+ธ.ค.54!G138+ม.ค.55!G138+ก.พ.55!G138+มี.ค.55!G138+เม.ย.55!G138+พ.ค.55!G138</f>
        <v>2</v>
      </c>
      <c r="G138" s="54">
        <v>1</v>
      </c>
      <c r="H138" s="32"/>
    </row>
    <row r="139" spans="1:8" s="10" customFormat="1" ht="21" customHeight="1">
      <c r="A139" s="7" t="s">
        <v>126</v>
      </c>
      <c r="B139" s="54" t="s">
        <v>10</v>
      </c>
      <c r="C139" s="54" t="s">
        <v>10</v>
      </c>
      <c r="D139" s="64" t="s">
        <v>17</v>
      </c>
      <c r="E139" s="54"/>
      <c r="F139" s="54">
        <f>ต.ค.54!G139+พ.ย.54!G139+ธ.ค.54!G139+ม.ค.55!G139+ก.พ.55!G139+มี.ค.55!G139+เม.ย.55!G139+พ.ค.55!G139</f>
        <v>24</v>
      </c>
      <c r="G139" s="54">
        <v>0</v>
      </c>
      <c r="H139" s="32"/>
    </row>
    <row r="140" spans="1:8" s="10" customFormat="1" ht="21" customHeight="1">
      <c r="A140" s="7"/>
      <c r="B140" s="54"/>
      <c r="C140" s="54"/>
      <c r="D140" s="64" t="s">
        <v>45</v>
      </c>
      <c r="E140" s="54"/>
      <c r="F140" s="54">
        <f>ต.ค.54!G140+พ.ย.54!G140+ธ.ค.54!G140+ม.ค.55!G140+ก.พ.55!G140+มี.ค.55!G140+เม.ย.55!G140+พ.ค.55!G140</f>
        <v>0</v>
      </c>
      <c r="G140" s="54">
        <v>0</v>
      </c>
      <c r="H140" s="32"/>
    </row>
    <row r="141" spans="1:8" s="10" customFormat="1" ht="21" customHeight="1">
      <c r="A141" s="15"/>
      <c r="B141" s="66"/>
      <c r="C141" s="66"/>
      <c r="D141" s="65"/>
      <c r="E141" s="66"/>
      <c r="F141" s="66"/>
      <c r="G141" s="66"/>
      <c r="H141" s="67"/>
    </row>
    <row r="142" spans="1:8" s="10" customFormat="1" ht="21" customHeight="1">
      <c r="A142" s="13"/>
      <c r="B142" s="60"/>
      <c r="C142" s="60"/>
      <c r="D142" s="34"/>
      <c r="E142" s="76"/>
      <c r="F142" s="76"/>
      <c r="G142" s="76"/>
      <c r="H142" s="34"/>
    </row>
  </sheetData>
  <mergeCells count="9">
    <mergeCell ref="A1:H1"/>
    <mergeCell ref="A2:H2"/>
    <mergeCell ref="A3:H3"/>
    <mergeCell ref="A5:A6"/>
    <mergeCell ref="B5:C5"/>
    <mergeCell ref="D5:D6"/>
    <mergeCell ref="E5:E6"/>
    <mergeCell ref="G5:G6"/>
    <mergeCell ref="H5:H6"/>
  </mergeCells>
  <pageMargins left="0.35" right="0.17" top="0.5" bottom="0.23622047244094491" header="0.51181102362204722" footer="0.19685039370078741"/>
  <pageSetup paperSize="9" scale="79" orientation="portrait" r:id="rId1"/>
  <headerFooter alignWithMargins="0">
    <oddFooter xml:space="preserve">&amp;R&amp;"TH SarabunPSK,ธรรมดา"หน้าที่ &amp;P    </oddFooter>
    <evenFooter>&amp;L&amp;"TH SarabunPSK,ธรรมดา"หน้าที่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ชุมพร</vt:lpstr>
      <vt:lpstr>ต.ค.54</vt:lpstr>
      <vt:lpstr>พ.ย.54</vt:lpstr>
      <vt:lpstr>ธ.ค.54</vt:lpstr>
      <vt:lpstr>ม.ค.55</vt:lpstr>
      <vt:lpstr>ก.พ.55</vt:lpstr>
      <vt:lpstr>มี.ค.55</vt:lpstr>
      <vt:lpstr>เม.ย.55</vt:lpstr>
      <vt:lpstr>พ.ค.55</vt:lpstr>
      <vt:lpstr>มิ.ย.55</vt:lpstr>
      <vt:lpstr>ก.ค.55</vt:lpstr>
      <vt:lpstr>ส.ค.55</vt:lpstr>
      <vt:lpstr>ก.ย.55</vt:lpstr>
      <vt:lpstr>Sheet3</vt:lpstr>
      <vt:lpstr>ก.ค.55!Print_Titles</vt:lpstr>
      <vt:lpstr>ก.พ.55!Print_Titles</vt:lpstr>
      <vt:lpstr>ก.ย.55!Print_Titles</vt:lpstr>
      <vt:lpstr>ชุมพร!Print_Titles</vt:lpstr>
      <vt:lpstr>ต.ค.54!Print_Titles</vt:lpstr>
      <vt:lpstr>ธ.ค.54!Print_Titles</vt:lpstr>
      <vt:lpstr>พ.ค.55!Print_Titles</vt:lpstr>
      <vt:lpstr>พ.ย.54!Print_Titles</vt:lpstr>
      <vt:lpstr>ม.ค.55!Print_Titles</vt:lpstr>
      <vt:lpstr>มิ.ย.55!Print_Titles</vt:lpstr>
      <vt:lpstr>มี.ค.55!Print_Titles</vt:lpstr>
      <vt:lpstr>เม.ย.55!Print_Titles</vt:lpstr>
      <vt:lpstr>ส.ค.55!Print_Titles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DOE_MASTER</cp:lastModifiedBy>
  <cp:lastPrinted>2013-03-27T06:29:01Z</cp:lastPrinted>
  <dcterms:created xsi:type="dcterms:W3CDTF">2010-09-24T03:23:14Z</dcterms:created>
  <dcterms:modified xsi:type="dcterms:W3CDTF">2013-03-27T06:31:17Z</dcterms:modified>
</cp:coreProperties>
</file>