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20520" windowHeight="8685" tabRatio="698" firstSheet="13" activeTab="13"/>
  </bookViews>
  <sheets>
    <sheet name="แผนเงิน (2)" sheetId="145" state="hidden" r:id="rId1"/>
    <sheet name="อัตรากำลัง" sheetId="152" state="hidden" r:id="rId2"/>
    <sheet name="Sheet13" sheetId="160" state="hidden" r:id="rId3"/>
    <sheet name="ยุทธศาสตร์ ที่ 1" sheetId="148" state="hidden" r:id="rId4"/>
    <sheet name="ยุทธศาสตร์ ที่ 1 (2)" sheetId="153" state="hidden" r:id="rId5"/>
    <sheet name="ยุทธศาสตร์ ที่ 2" sheetId="149" state="hidden" r:id="rId6"/>
    <sheet name="ยุทธศาสตร์ ที่ 2 (2)" sheetId="155" state="hidden" r:id="rId7"/>
    <sheet name="ยุทธศาสตร์ ที่ 2 (3)" sheetId="157" state="hidden" r:id="rId8"/>
    <sheet name="ยุทธศาสตร์ ที่ 3" sheetId="150" state="hidden" r:id="rId9"/>
    <sheet name="ยุทธศาสตร์ ที่ 6" sheetId="151" state="hidden" r:id="rId10"/>
    <sheet name="ยุทธศาสตร์ ที่ 6 (2)" sheetId="159" state="hidden" r:id="rId11"/>
    <sheet name="ผู้ตรวจรวมทั้งหมด ค1" sheetId="146" state="hidden" r:id="rId12"/>
    <sheet name="ผู้ตรวจ ค1 " sheetId="147" state="hidden" r:id="rId13"/>
    <sheet name="แผนงาน2562" sheetId="143" r:id="rId14"/>
    <sheet name="แผนเงิน2562" sheetId="163" state="hidden" r:id="rId15"/>
  </sheets>
  <externalReferences>
    <externalReference r:id="rId16"/>
    <externalReference r:id="rId17"/>
    <externalReference r:id="rId18"/>
  </externalReferences>
  <definedNames>
    <definedName name="_xlnm.Print_Area" localSheetId="11">'ผู้ตรวจรวมทั้งหมด ค1'!$A$1:$AA$13</definedName>
    <definedName name="_xlnm.Print_Area" localSheetId="13">แผนงาน2562!$A$1:$AM$289</definedName>
    <definedName name="_xlnm.Print_Area" localSheetId="14">แผนเงิน2562!$A$1:$AQ$284</definedName>
    <definedName name="_xlnm.Print_Titles" localSheetId="12">'ผู้ตรวจ ค1 '!$3:$5</definedName>
    <definedName name="_xlnm.Print_Titles" localSheetId="11">'ผู้ตรวจรวมทั้งหมด ค1'!$3:$5</definedName>
    <definedName name="_xlnm.Print_Titles" localSheetId="13">แผนงาน2562!$3:$5</definedName>
    <definedName name="_xlnm.Print_Titles" localSheetId="0">'แผนเงิน (2)'!$1:$3</definedName>
    <definedName name="_xlnm.Print_Titles" localSheetId="14">แผนเงิน2562!$3:$5</definedName>
    <definedName name="_xlnm.Print_Titles" localSheetId="3">'ยุทธศาสตร์ ที่ 1'!$7:$9</definedName>
    <definedName name="_xlnm.Print_Titles" localSheetId="4">'ยุทธศาสตร์ ที่ 1 (2)'!$7:$9</definedName>
    <definedName name="_xlnm.Print_Titles" localSheetId="5">'ยุทธศาสตร์ ที่ 2'!$7:$9</definedName>
    <definedName name="_xlnm.Print_Titles" localSheetId="6">'ยุทธศาสตร์ ที่ 2 (2)'!$8:$10</definedName>
    <definedName name="_xlnm.Print_Titles" localSheetId="7">'ยุทธศาสตร์ ที่ 2 (3)'!$16:$18</definedName>
    <definedName name="_xlnm.Print_Titles" localSheetId="8">'ยุทธศาสตร์ ที่ 3'!$7:$9</definedName>
    <definedName name="_xlnm.Print_Titles" localSheetId="9">'ยุทธศาสตร์ ที่ 6'!$7:$9</definedName>
    <definedName name="_xlnm.Print_Titles" localSheetId="10">'ยุทธศาสตร์ ที่ 6 (2)'!$7:$9</definedName>
  </definedNames>
  <calcPr calcId="124519"/>
</workbook>
</file>

<file path=xl/calcChain.xml><?xml version="1.0" encoding="utf-8"?>
<calcChain xmlns="http://schemas.openxmlformats.org/spreadsheetml/2006/main">
  <c r="P152" i="143"/>
  <c r="O152"/>
  <c r="K152"/>
  <c r="J152"/>
  <c r="I152"/>
  <c r="AD153"/>
  <c r="AE153"/>
  <c r="AE151"/>
  <c r="Q152"/>
  <c r="AD151"/>
  <c r="AD61"/>
  <c r="AC61"/>
  <c r="J201"/>
  <c r="AE201"/>
  <c r="AD201"/>
  <c r="AC201"/>
  <c r="X201"/>
  <c r="W201"/>
  <c r="V201"/>
  <c r="Q201"/>
  <c r="P201"/>
  <c r="O201"/>
  <c r="K201"/>
  <c r="I201"/>
  <c r="Q195"/>
  <c r="AA171"/>
  <c r="T171"/>
  <c r="AA172"/>
  <c r="AA89"/>
  <c r="AA17"/>
  <c r="AH225"/>
  <c r="AA215"/>
  <c r="AA193"/>
  <c r="AH193" s="1"/>
  <c r="AA141"/>
  <c r="AH99"/>
  <c r="AH89"/>
  <c r="H89" s="1"/>
  <c r="H88"/>
  <c r="AH88"/>
  <c r="AA27"/>
  <c r="T172"/>
  <c r="T141"/>
  <c r="AH231"/>
  <c r="AA221"/>
  <c r="AH221" s="1"/>
  <c r="AH219" s="1"/>
  <c r="H219" s="1"/>
  <c r="AH217"/>
  <c r="H217" s="1"/>
  <c r="T191"/>
  <c r="N191"/>
  <c r="AA191"/>
  <c r="AH173"/>
  <c r="AH171" s="1"/>
  <c r="T157"/>
  <c r="AH153"/>
  <c r="H153" s="1"/>
  <c r="AH145"/>
  <c r="H145" s="1"/>
  <c r="H141" s="1"/>
  <c r="T139"/>
  <c r="AA139" s="1"/>
  <c r="AH127"/>
  <c r="H127" s="1"/>
  <c r="H125" s="1"/>
  <c r="T125"/>
  <c r="T115" s="1"/>
  <c r="AA125"/>
  <c r="AA115" s="1"/>
  <c r="AH103"/>
  <c r="H103" s="1"/>
  <c r="AH97"/>
  <c r="H97" s="1"/>
  <c r="AA87"/>
  <c r="AH87"/>
  <c r="AA83"/>
  <c r="AA81" s="1"/>
  <c r="AA79" s="1"/>
  <c r="AA77" s="1"/>
  <c r="AH39"/>
  <c r="H39" s="1"/>
  <c r="AH37"/>
  <c r="H37" s="1"/>
  <c r="AH27"/>
  <c r="H27" s="1"/>
  <c r="H108"/>
  <c r="H109"/>
  <c r="AE109"/>
  <c r="AE108"/>
  <c r="AD109"/>
  <c r="AD108"/>
  <c r="AC109"/>
  <c r="AC108"/>
  <c r="X109"/>
  <c r="W109"/>
  <c r="V109"/>
  <c r="X108"/>
  <c r="W108"/>
  <c r="V108"/>
  <c r="Q109"/>
  <c r="P109"/>
  <c r="R109"/>
  <c r="O109"/>
  <c r="Q108"/>
  <c r="P108"/>
  <c r="O108"/>
  <c r="L110"/>
  <c r="K109"/>
  <c r="J109"/>
  <c r="K108"/>
  <c r="J108"/>
  <c r="I109"/>
  <c r="I108"/>
  <c r="N125"/>
  <c r="AE129"/>
  <c r="AD129"/>
  <c r="AC129"/>
  <c r="AC130"/>
  <c r="AC131"/>
  <c r="AC138"/>
  <c r="AC136" s="1"/>
  <c r="AC139"/>
  <c r="AC137" s="1"/>
  <c r="AC144"/>
  <c r="AC140" s="1"/>
  <c r="AC145"/>
  <c r="AC141" s="1"/>
  <c r="AC146"/>
  <c r="AC142" s="1"/>
  <c r="AC147"/>
  <c r="AC143" s="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72"/>
  <c r="AC170" s="1"/>
  <c r="AC173"/>
  <c r="AC171" s="1"/>
  <c r="AC169" s="1"/>
  <c r="AC174"/>
  <c r="AC175"/>
  <c r="AC194"/>
  <c r="AC195"/>
  <c r="AC196"/>
  <c r="AC197"/>
  <c r="AC198"/>
  <c r="AC199"/>
  <c r="AC200"/>
  <c r="AC216"/>
  <c r="AC214" s="1"/>
  <c r="AC217"/>
  <c r="AC215" s="1"/>
  <c r="AC220"/>
  <c r="AC218" s="1"/>
  <c r="AC221"/>
  <c r="AC219" s="1"/>
  <c r="AC224"/>
  <c r="AC222" s="1"/>
  <c r="AC225"/>
  <c r="AC223" s="1"/>
  <c r="AC230"/>
  <c r="AC228" s="1"/>
  <c r="AC226" s="1"/>
  <c r="AC231"/>
  <c r="AC229" s="1"/>
  <c r="X129"/>
  <c r="W129"/>
  <c r="V129"/>
  <c r="Q129"/>
  <c r="P129"/>
  <c r="O129"/>
  <c r="K129"/>
  <c r="J129"/>
  <c r="I129"/>
  <c r="AA169"/>
  <c r="T169"/>
  <c r="N169"/>
  <c r="T137"/>
  <c r="T135" s="1"/>
  <c r="N137"/>
  <c r="N135" s="1"/>
  <c r="T83"/>
  <c r="T81" s="1"/>
  <c r="T79" s="1"/>
  <c r="T77" s="1"/>
  <c r="N83"/>
  <c r="N81" s="1"/>
  <c r="N79" s="1"/>
  <c r="N77" s="1"/>
  <c r="K68"/>
  <c r="J68"/>
  <c r="I68"/>
  <c r="AE69"/>
  <c r="AD69"/>
  <c r="AC69"/>
  <c r="AE68"/>
  <c r="AD68"/>
  <c r="AC68"/>
  <c r="X69"/>
  <c r="W69"/>
  <c r="V69"/>
  <c r="X68"/>
  <c r="W68"/>
  <c r="V68"/>
  <c r="Q69"/>
  <c r="P69"/>
  <c r="O69"/>
  <c r="Q68"/>
  <c r="O68"/>
  <c r="P68"/>
  <c r="K69"/>
  <c r="J69"/>
  <c r="I69"/>
  <c r="N29"/>
  <c r="I114" i="163"/>
  <c r="I11" i="146"/>
  <c r="W6"/>
  <c r="X6"/>
  <c r="V6"/>
  <c r="R6"/>
  <c r="S6"/>
  <c r="Q6"/>
  <c r="M6"/>
  <c r="N6"/>
  <c r="L6"/>
  <c r="I6"/>
  <c r="J6"/>
  <c r="K6"/>
  <c r="H6"/>
  <c r="I231" i="143"/>
  <c r="T151"/>
  <c r="T149" s="1"/>
  <c r="N151"/>
  <c r="N149" s="1"/>
  <c r="H142"/>
  <c r="H143"/>
  <c r="AE139"/>
  <c r="AD139"/>
  <c r="AD137" s="1"/>
  <c r="X139"/>
  <c r="W139"/>
  <c r="W137" s="1"/>
  <c r="V139"/>
  <c r="Q139"/>
  <c r="P139"/>
  <c r="O139"/>
  <c r="K139"/>
  <c r="J139"/>
  <c r="I139"/>
  <c r="AE138"/>
  <c r="AE136" s="1"/>
  <c r="AE134" s="1"/>
  <c r="AD138"/>
  <c r="AD136" s="1"/>
  <c r="X138"/>
  <c r="X136" s="1"/>
  <c r="W138"/>
  <c r="W136" s="1"/>
  <c r="W134" s="1"/>
  <c r="V138"/>
  <c r="V136" s="1"/>
  <c r="Q138"/>
  <c r="Q136" s="1"/>
  <c r="P138"/>
  <c r="O138"/>
  <c r="O136" s="1"/>
  <c r="I138"/>
  <c r="I136" s="1"/>
  <c r="K138"/>
  <c r="J138"/>
  <c r="J136" s="1"/>
  <c r="Y121" i="163"/>
  <c r="X121"/>
  <c r="W121"/>
  <c r="T121"/>
  <c r="T111"/>
  <c r="S121"/>
  <c r="R121"/>
  <c r="R111" s="1"/>
  <c r="O121"/>
  <c r="O111"/>
  <c r="N121"/>
  <c r="N111"/>
  <c r="M121"/>
  <c r="M111"/>
  <c r="J121"/>
  <c r="J111"/>
  <c r="I121"/>
  <c r="I111" s="1"/>
  <c r="H121"/>
  <c r="H111" s="1"/>
  <c r="H125"/>
  <c r="AF176" i="143"/>
  <c r="AF177"/>
  <c r="AF178"/>
  <c r="AF179"/>
  <c r="AF180"/>
  <c r="AF181"/>
  <c r="AF182"/>
  <c r="AF183"/>
  <c r="AF184"/>
  <c r="AF185"/>
  <c r="AF186"/>
  <c r="AF187"/>
  <c r="AF202"/>
  <c r="AF203"/>
  <c r="AF204"/>
  <c r="AF205"/>
  <c r="AF206"/>
  <c r="AF207"/>
  <c r="AF208"/>
  <c r="AF209"/>
  <c r="AF232"/>
  <c r="AF233"/>
  <c r="AF234"/>
  <c r="AF235"/>
  <c r="AF236"/>
  <c r="AF237"/>
  <c r="AF238"/>
  <c r="AF239"/>
  <c r="AF70"/>
  <c r="AF71"/>
  <c r="AF72"/>
  <c r="AF73"/>
  <c r="AF74"/>
  <c r="AF75"/>
  <c r="AF100"/>
  <c r="AF101"/>
  <c r="AF110"/>
  <c r="AF111"/>
  <c r="AF116"/>
  <c r="AF117"/>
  <c r="AF120"/>
  <c r="AF121"/>
  <c r="Y176"/>
  <c r="Y177"/>
  <c r="Y178"/>
  <c r="Y179"/>
  <c r="Y180"/>
  <c r="Y181"/>
  <c r="Y182"/>
  <c r="Y183"/>
  <c r="Y184"/>
  <c r="Y185"/>
  <c r="Y186"/>
  <c r="Y187"/>
  <c r="Y202"/>
  <c r="Y203"/>
  <c r="Y204"/>
  <c r="Y205"/>
  <c r="Y206"/>
  <c r="Y207"/>
  <c r="Y208"/>
  <c r="Y209"/>
  <c r="Y232"/>
  <c r="Y233"/>
  <c r="Y234"/>
  <c r="Y235"/>
  <c r="Y236"/>
  <c r="Y237"/>
  <c r="Y238"/>
  <c r="Y239"/>
  <c r="Y70"/>
  <c r="Y71"/>
  <c r="Y72"/>
  <c r="Y73"/>
  <c r="Y74"/>
  <c r="Y75"/>
  <c r="Y110"/>
  <c r="Y111"/>
  <c r="Y116"/>
  <c r="Y117"/>
  <c r="Y120"/>
  <c r="Y121"/>
  <c r="R70"/>
  <c r="R71"/>
  <c r="R72"/>
  <c r="R73"/>
  <c r="R74"/>
  <c r="R75"/>
  <c r="R110"/>
  <c r="R111"/>
  <c r="R116"/>
  <c r="R117"/>
  <c r="R120"/>
  <c r="R121"/>
  <c r="R176"/>
  <c r="R177"/>
  <c r="R178"/>
  <c r="R179"/>
  <c r="R180"/>
  <c r="R181"/>
  <c r="R182"/>
  <c r="R183"/>
  <c r="R184"/>
  <c r="R185"/>
  <c r="R186"/>
  <c r="R187"/>
  <c r="R202"/>
  <c r="R203"/>
  <c r="R204"/>
  <c r="R205"/>
  <c r="R206"/>
  <c r="R207"/>
  <c r="R208"/>
  <c r="R209"/>
  <c r="R232"/>
  <c r="R233"/>
  <c r="R234"/>
  <c r="R235"/>
  <c r="R236"/>
  <c r="R237"/>
  <c r="R238"/>
  <c r="R239"/>
  <c r="AE130"/>
  <c r="AD130"/>
  <c r="AF130" s="1"/>
  <c r="X130"/>
  <c r="W130"/>
  <c r="V130"/>
  <c r="Q130"/>
  <c r="P130"/>
  <c r="O130"/>
  <c r="K130"/>
  <c r="J130"/>
  <c r="I130"/>
  <c r="AE128"/>
  <c r="AD128"/>
  <c r="AC128"/>
  <c r="AC126" s="1"/>
  <c r="W128"/>
  <c r="W126" s="1"/>
  <c r="V128"/>
  <c r="Q128"/>
  <c r="P128"/>
  <c r="P126" s="1"/>
  <c r="O128"/>
  <c r="K128"/>
  <c r="J128"/>
  <c r="I128"/>
  <c r="I126" s="1"/>
  <c r="N85" i="163"/>
  <c r="M85"/>
  <c r="J85"/>
  <c r="I85"/>
  <c r="H85"/>
  <c r="L70" i="143"/>
  <c r="L71"/>
  <c r="L72"/>
  <c r="L73"/>
  <c r="U73"/>
  <c r="AB73"/>
  <c r="AI73" s="1"/>
  <c r="L74"/>
  <c r="U74" s="1"/>
  <c r="L75"/>
  <c r="U110"/>
  <c r="L111"/>
  <c r="L116"/>
  <c r="L117"/>
  <c r="L120"/>
  <c r="L121"/>
  <c r="L177"/>
  <c r="L178"/>
  <c r="L179"/>
  <c r="U179" s="1"/>
  <c r="L180"/>
  <c r="L181"/>
  <c r="L182"/>
  <c r="L183"/>
  <c r="L184"/>
  <c r="U184" s="1"/>
  <c r="L185"/>
  <c r="L186"/>
  <c r="L187"/>
  <c r="U187" s="1"/>
  <c r="L202"/>
  <c r="U202" s="1"/>
  <c r="L203"/>
  <c r="L204"/>
  <c r="L205"/>
  <c r="L206"/>
  <c r="U206"/>
  <c r="L207"/>
  <c r="L208"/>
  <c r="L209"/>
  <c r="U209"/>
  <c r="L232"/>
  <c r="L233"/>
  <c r="L234"/>
  <c r="L235"/>
  <c r="U235" s="1"/>
  <c r="L236"/>
  <c r="U236" s="1"/>
  <c r="L237"/>
  <c r="L238"/>
  <c r="L239"/>
  <c r="U239" s="1"/>
  <c r="Y167" i="163"/>
  <c r="Y165"/>
  <c r="X167"/>
  <c r="X165"/>
  <c r="T167"/>
  <c r="T165"/>
  <c r="S167"/>
  <c r="S165"/>
  <c r="R167"/>
  <c r="R165"/>
  <c r="O167"/>
  <c r="O165"/>
  <c r="N167"/>
  <c r="N165"/>
  <c r="N163" s="1"/>
  <c r="M167"/>
  <c r="M165" s="1"/>
  <c r="J167"/>
  <c r="J165" s="1"/>
  <c r="I167"/>
  <c r="I165" s="1"/>
  <c r="I163" s="1"/>
  <c r="H167"/>
  <c r="H165" s="1"/>
  <c r="Y166"/>
  <c r="X166"/>
  <c r="W166"/>
  <c r="W164" s="1"/>
  <c r="T166"/>
  <c r="T164" s="1"/>
  <c r="S166"/>
  <c r="R166"/>
  <c r="O166"/>
  <c r="O164"/>
  <c r="N166"/>
  <c r="M166"/>
  <c r="J166"/>
  <c r="I166"/>
  <c r="H166"/>
  <c r="AE175" i="143"/>
  <c r="AE174"/>
  <c r="AE173"/>
  <c r="AD175"/>
  <c r="AD174"/>
  <c r="AD173"/>
  <c r="AD171"/>
  <c r="X175"/>
  <c r="X174"/>
  <c r="X173"/>
  <c r="W175"/>
  <c r="W174"/>
  <c r="W173"/>
  <c r="V175"/>
  <c r="V174"/>
  <c r="V173"/>
  <c r="Q175"/>
  <c r="Q174"/>
  <c r="Q173"/>
  <c r="Q171" s="1"/>
  <c r="P175"/>
  <c r="P174"/>
  <c r="P173"/>
  <c r="O175"/>
  <c r="O174"/>
  <c r="O173"/>
  <c r="K175"/>
  <c r="K174"/>
  <c r="K173"/>
  <c r="J175"/>
  <c r="J174"/>
  <c r="J173"/>
  <c r="I175"/>
  <c r="I174"/>
  <c r="I173"/>
  <c r="AE172"/>
  <c r="AD172"/>
  <c r="X172"/>
  <c r="W172"/>
  <c r="V172"/>
  <c r="Q172"/>
  <c r="P172"/>
  <c r="O172"/>
  <c r="K172"/>
  <c r="J172"/>
  <c r="I172"/>
  <c r="AE199"/>
  <c r="AD199"/>
  <c r="X199"/>
  <c r="W199"/>
  <c r="V199"/>
  <c r="Q199"/>
  <c r="P199"/>
  <c r="O199"/>
  <c r="O198"/>
  <c r="K199"/>
  <c r="J199"/>
  <c r="I199"/>
  <c r="AE198"/>
  <c r="AD198"/>
  <c r="X198"/>
  <c r="W198"/>
  <c r="V198"/>
  <c r="Q198"/>
  <c r="P198"/>
  <c r="K198"/>
  <c r="J198"/>
  <c r="I198"/>
  <c r="AE197"/>
  <c r="AD197"/>
  <c r="X197"/>
  <c r="W197"/>
  <c r="V197"/>
  <c r="Q197"/>
  <c r="P197"/>
  <c r="O197"/>
  <c r="K197"/>
  <c r="J197"/>
  <c r="I197"/>
  <c r="AE196"/>
  <c r="AD196"/>
  <c r="X196"/>
  <c r="W196"/>
  <c r="V196"/>
  <c r="Q196"/>
  <c r="P196"/>
  <c r="O196"/>
  <c r="K196"/>
  <c r="J196"/>
  <c r="I196"/>
  <c r="R190" i="163"/>
  <c r="O190"/>
  <c r="N190"/>
  <c r="M190"/>
  <c r="J190"/>
  <c r="I190"/>
  <c r="H190"/>
  <c r="AE195" i="143"/>
  <c r="AD195"/>
  <c r="X195"/>
  <c r="W195"/>
  <c r="V195"/>
  <c r="P195"/>
  <c r="P193" s="1"/>
  <c r="O195"/>
  <c r="K195"/>
  <c r="J195"/>
  <c r="I195"/>
  <c r="AE194"/>
  <c r="AD194"/>
  <c r="X194"/>
  <c r="W194"/>
  <c r="V194"/>
  <c r="Q194"/>
  <c r="P194"/>
  <c r="O194"/>
  <c r="O192" s="1"/>
  <c r="K194"/>
  <c r="J194"/>
  <c r="I194"/>
  <c r="I192" s="1"/>
  <c r="AE200"/>
  <c r="AD200"/>
  <c r="X200"/>
  <c r="W200"/>
  <c r="V200"/>
  <c r="Q200"/>
  <c r="P200"/>
  <c r="O200"/>
  <c r="K200"/>
  <c r="J200"/>
  <c r="I200"/>
  <c r="H195" i="163"/>
  <c r="AA219" i="143"/>
  <c r="T219"/>
  <c r="AH223"/>
  <c r="AA223"/>
  <c r="AA213"/>
  <c r="T223"/>
  <c r="N223"/>
  <c r="T229"/>
  <c r="T227"/>
  <c r="AA229"/>
  <c r="AA227"/>
  <c r="AE231"/>
  <c r="AD231"/>
  <c r="AD229" s="1"/>
  <c r="X231"/>
  <c r="W231"/>
  <c r="W229" s="1"/>
  <c r="V231"/>
  <c r="V229" s="1"/>
  <c r="V227" s="1"/>
  <c r="Q231"/>
  <c r="P231"/>
  <c r="P229" s="1"/>
  <c r="O231"/>
  <c r="O229" s="1"/>
  <c r="K231"/>
  <c r="K229" s="1"/>
  <c r="J231"/>
  <c r="J229" s="1"/>
  <c r="J227" s="1"/>
  <c r="I229"/>
  <c r="AE230"/>
  <c r="AD230"/>
  <c r="AD228"/>
  <c r="X230"/>
  <c r="W230"/>
  <c r="W228" s="1"/>
  <c r="V230"/>
  <c r="V228" s="1"/>
  <c r="V226" s="1"/>
  <c r="Q230"/>
  <c r="P230"/>
  <c r="P228" s="1"/>
  <c r="P226" s="1"/>
  <c r="O230"/>
  <c r="O228"/>
  <c r="K230"/>
  <c r="K228"/>
  <c r="K226" s="1"/>
  <c r="J230"/>
  <c r="J228" s="1"/>
  <c r="I230"/>
  <c r="I228" s="1"/>
  <c r="I226" s="1"/>
  <c r="Y152" i="163"/>
  <c r="X152"/>
  <c r="W152"/>
  <c r="T152"/>
  <c r="S152"/>
  <c r="R152"/>
  <c r="O152"/>
  <c r="N152"/>
  <c r="M152"/>
  <c r="J152"/>
  <c r="I152"/>
  <c r="H152"/>
  <c r="X151"/>
  <c r="W151"/>
  <c r="T151"/>
  <c r="S151"/>
  <c r="R151"/>
  <c r="O151"/>
  <c r="N151"/>
  <c r="M151"/>
  <c r="J151"/>
  <c r="I151"/>
  <c r="H151"/>
  <c r="Y148"/>
  <c r="X148"/>
  <c r="W148"/>
  <c r="T148"/>
  <c r="S148"/>
  <c r="R148"/>
  <c r="O148"/>
  <c r="N148"/>
  <c r="P148"/>
  <c r="M148"/>
  <c r="J148"/>
  <c r="I148"/>
  <c r="H148"/>
  <c r="Y140"/>
  <c r="Y137" s="1"/>
  <c r="X140"/>
  <c r="X137" s="1"/>
  <c r="W140"/>
  <c r="W137" s="1"/>
  <c r="T140"/>
  <c r="T137" s="1"/>
  <c r="S140"/>
  <c r="S137" s="1"/>
  <c r="R140"/>
  <c r="R137" s="1"/>
  <c r="O140"/>
  <c r="O137" s="1"/>
  <c r="N140"/>
  <c r="N137" s="1"/>
  <c r="M140"/>
  <c r="M137" s="1"/>
  <c r="J140"/>
  <c r="J137" s="1"/>
  <c r="I140"/>
  <c r="I137" s="1"/>
  <c r="H140"/>
  <c r="H137" s="1"/>
  <c r="Y151"/>
  <c r="AE157" i="143"/>
  <c r="AD157"/>
  <c r="X157"/>
  <c r="W157"/>
  <c r="V157"/>
  <c r="Q157"/>
  <c r="P157"/>
  <c r="O157"/>
  <c r="K157"/>
  <c r="J157"/>
  <c r="I157"/>
  <c r="AE156"/>
  <c r="AD156"/>
  <c r="X156"/>
  <c r="W156"/>
  <c r="V156"/>
  <c r="Q156"/>
  <c r="P156"/>
  <c r="O156"/>
  <c r="K156"/>
  <c r="J156"/>
  <c r="I156"/>
  <c r="X153"/>
  <c r="X151" s="1"/>
  <c r="W153"/>
  <c r="W151" s="1"/>
  <c r="V153"/>
  <c r="V151" s="1"/>
  <c r="Q153"/>
  <c r="Q151" s="1"/>
  <c r="P153"/>
  <c r="P151" s="1"/>
  <c r="O153"/>
  <c r="O151" s="1"/>
  <c r="O149" s="1"/>
  <c r="K153"/>
  <c r="K151" s="1"/>
  <c r="J153"/>
  <c r="J151" s="1"/>
  <c r="J149" s="1"/>
  <c r="J133" s="1"/>
  <c r="I153"/>
  <c r="I151" s="1"/>
  <c r="I149" s="1"/>
  <c r="I133" s="1"/>
  <c r="AE152"/>
  <c r="AD152"/>
  <c r="X152"/>
  <c r="W152"/>
  <c r="V152"/>
  <c r="AE147"/>
  <c r="AE143" s="1"/>
  <c r="AD147"/>
  <c r="AD143" s="1"/>
  <c r="X147"/>
  <c r="X143" s="1"/>
  <c r="W147"/>
  <c r="W143" s="1"/>
  <c r="V147"/>
  <c r="V143" s="1"/>
  <c r="Q147"/>
  <c r="Q143" s="1"/>
  <c r="P147"/>
  <c r="P143" s="1"/>
  <c r="O147"/>
  <c r="O143" s="1"/>
  <c r="K147"/>
  <c r="K143" s="1"/>
  <c r="J147"/>
  <c r="J143" s="1"/>
  <c r="I147"/>
  <c r="I143" s="1"/>
  <c r="AE146"/>
  <c r="AE142" s="1"/>
  <c r="AD146"/>
  <c r="X146"/>
  <c r="X142" s="1"/>
  <c r="Y142" s="1"/>
  <c r="W146"/>
  <c r="V145"/>
  <c r="V141" s="1"/>
  <c r="V146"/>
  <c r="Q146"/>
  <c r="Q142" s="1"/>
  <c r="P146"/>
  <c r="O145"/>
  <c r="O141" s="1"/>
  <c r="O146"/>
  <c r="J146"/>
  <c r="J145"/>
  <c r="J141" s="1"/>
  <c r="K146"/>
  <c r="K142" s="1"/>
  <c r="I146"/>
  <c r="AE145"/>
  <c r="AE141" s="1"/>
  <c r="AD145"/>
  <c r="AD141" s="1"/>
  <c r="X145"/>
  <c r="W145"/>
  <c r="W141" s="1"/>
  <c r="Q145"/>
  <c r="P145"/>
  <c r="P141" s="1"/>
  <c r="R141" s="1"/>
  <c r="K145"/>
  <c r="K141" s="1"/>
  <c r="I145"/>
  <c r="I141" s="1"/>
  <c r="AE144"/>
  <c r="AD144"/>
  <c r="X144"/>
  <c r="X140" s="1"/>
  <c r="Y140" s="1"/>
  <c r="W144"/>
  <c r="V144"/>
  <c r="R139" i="163" s="1"/>
  <c r="Q144" i="143"/>
  <c r="Q140" s="1"/>
  <c r="P144"/>
  <c r="O144"/>
  <c r="O140" s="1"/>
  <c r="R140" s="1"/>
  <c r="K144"/>
  <c r="K140" s="1"/>
  <c r="L140" s="1"/>
  <c r="J144"/>
  <c r="I144"/>
  <c r="I140" s="1"/>
  <c r="Y16" i="163"/>
  <c r="X16"/>
  <c r="W16"/>
  <c r="Z16"/>
  <c r="T16"/>
  <c r="S16"/>
  <c r="R16"/>
  <c r="O16"/>
  <c r="N16"/>
  <c r="M16"/>
  <c r="Y226"/>
  <c r="Y224"/>
  <c r="X226"/>
  <c r="X224"/>
  <c r="W226"/>
  <c r="W224"/>
  <c r="T226"/>
  <c r="T224"/>
  <c r="T222" s="1"/>
  <c r="S226"/>
  <c r="S224" s="1"/>
  <c r="R226"/>
  <c r="R224" s="1"/>
  <c r="R222" s="1"/>
  <c r="O226"/>
  <c r="O224"/>
  <c r="O222" s="1"/>
  <c r="N226"/>
  <c r="N224" s="1"/>
  <c r="N222" s="1"/>
  <c r="M226"/>
  <c r="M224" s="1"/>
  <c r="J226"/>
  <c r="J224" s="1"/>
  <c r="I226"/>
  <c r="I224" s="1"/>
  <c r="I222" s="1"/>
  <c r="H226"/>
  <c r="H224"/>
  <c r="H222" s="1"/>
  <c r="T225"/>
  <c r="T223" s="1"/>
  <c r="S225"/>
  <c r="Y225"/>
  <c r="Y223"/>
  <c r="X225"/>
  <c r="X223"/>
  <c r="W225"/>
  <c r="R225"/>
  <c r="R223" s="1"/>
  <c r="R221" s="1"/>
  <c r="O225"/>
  <c r="O223"/>
  <c r="N225"/>
  <c r="N223"/>
  <c r="N221" s="1"/>
  <c r="M225"/>
  <c r="M223" s="1"/>
  <c r="J225"/>
  <c r="J223" s="1"/>
  <c r="J221" s="1"/>
  <c r="I225"/>
  <c r="I223" s="1"/>
  <c r="I221" s="1"/>
  <c r="H225"/>
  <c r="H223" s="1"/>
  <c r="Y220"/>
  <c r="X220"/>
  <c r="W220"/>
  <c r="T220"/>
  <c r="S220"/>
  <c r="R220"/>
  <c r="O220"/>
  <c r="N220"/>
  <c r="M220"/>
  <c r="J220"/>
  <c r="I220"/>
  <c r="H220"/>
  <c r="Y219"/>
  <c r="X219"/>
  <c r="W219"/>
  <c r="T219"/>
  <c r="S219"/>
  <c r="R219"/>
  <c r="O219"/>
  <c r="N219"/>
  <c r="M219"/>
  <c r="J219"/>
  <c r="I219"/>
  <c r="H219"/>
  <c r="Y215"/>
  <c r="W215"/>
  <c r="Y216"/>
  <c r="X216"/>
  <c r="W216"/>
  <c r="T216"/>
  <c r="S216"/>
  <c r="R216"/>
  <c r="O216"/>
  <c r="N216"/>
  <c r="M216"/>
  <c r="J216"/>
  <c r="I216"/>
  <c r="H216"/>
  <c r="X215"/>
  <c r="T215"/>
  <c r="S215"/>
  <c r="R215"/>
  <c r="O215"/>
  <c r="N215"/>
  <c r="M215"/>
  <c r="J215"/>
  <c r="I215"/>
  <c r="H215"/>
  <c r="Y212"/>
  <c r="Y210" s="1"/>
  <c r="X212"/>
  <c r="X210" s="1"/>
  <c r="W212"/>
  <c r="W210" s="1"/>
  <c r="T212"/>
  <c r="T210" s="1"/>
  <c r="S212"/>
  <c r="S210" s="1"/>
  <c r="R212"/>
  <c r="R210" s="1"/>
  <c r="O212"/>
  <c r="O210" s="1"/>
  <c r="N212"/>
  <c r="M212"/>
  <c r="M210" s="1"/>
  <c r="J212"/>
  <c r="J210" s="1"/>
  <c r="I212"/>
  <c r="I210" s="1"/>
  <c r="H212"/>
  <c r="H210" s="1"/>
  <c r="Y211"/>
  <c r="Y209" s="1"/>
  <c r="X211"/>
  <c r="X209" s="1"/>
  <c r="W211"/>
  <c r="W209" s="1"/>
  <c r="T211"/>
  <c r="S211"/>
  <c r="S209" s="1"/>
  <c r="R211"/>
  <c r="R209" s="1"/>
  <c r="O211"/>
  <c r="O209" s="1"/>
  <c r="P209" s="1"/>
  <c r="Q209" s="1"/>
  <c r="N211"/>
  <c r="M211"/>
  <c r="M209" s="1"/>
  <c r="J211"/>
  <c r="J209" s="1"/>
  <c r="I211"/>
  <c r="I209" s="1"/>
  <c r="H211"/>
  <c r="H209" s="1"/>
  <c r="Y188"/>
  <c r="X188"/>
  <c r="X186"/>
  <c r="X184" s="1"/>
  <c r="W188"/>
  <c r="T188"/>
  <c r="S188"/>
  <c r="S186"/>
  <c r="R188"/>
  <c r="O188"/>
  <c r="N188"/>
  <c r="N186"/>
  <c r="M188"/>
  <c r="J188"/>
  <c r="J186" s="1"/>
  <c r="I188"/>
  <c r="H188"/>
  <c r="Y195"/>
  <c r="X195"/>
  <c r="W195"/>
  <c r="T195"/>
  <c r="S195"/>
  <c r="R195"/>
  <c r="O195"/>
  <c r="N195"/>
  <c r="M195"/>
  <c r="J195"/>
  <c r="I195"/>
  <c r="Y193"/>
  <c r="X193"/>
  <c r="W193"/>
  <c r="T193"/>
  <c r="S193"/>
  <c r="R193"/>
  <c r="O193"/>
  <c r="N193"/>
  <c r="M193"/>
  <c r="J193"/>
  <c r="I193"/>
  <c r="H193"/>
  <c r="Y191"/>
  <c r="X191"/>
  <c r="W191"/>
  <c r="T191"/>
  <c r="S191"/>
  <c r="R191"/>
  <c r="O191"/>
  <c r="N191"/>
  <c r="M191"/>
  <c r="J191"/>
  <c r="I191"/>
  <c r="H191"/>
  <c r="Y189"/>
  <c r="X189"/>
  <c r="X187" s="1"/>
  <c r="W189"/>
  <c r="T189"/>
  <c r="S189"/>
  <c r="S187" s="1"/>
  <c r="R189"/>
  <c r="R187" s="1"/>
  <c r="R185" s="1"/>
  <c r="O189"/>
  <c r="N189"/>
  <c r="N187" s="1"/>
  <c r="N185" s="1"/>
  <c r="N183" s="1"/>
  <c r="M189"/>
  <c r="M187" s="1"/>
  <c r="J189"/>
  <c r="J187" s="1"/>
  <c r="I189"/>
  <c r="I187" s="1"/>
  <c r="I185" s="1"/>
  <c r="H189"/>
  <c r="Y135"/>
  <c r="X135"/>
  <c r="W135"/>
  <c r="W133" s="1"/>
  <c r="T135"/>
  <c r="T133" s="1"/>
  <c r="S135"/>
  <c r="S133" s="1"/>
  <c r="R135"/>
  <c r="R133" s="1"/>
  <c r="R131" s="1"/>
  <c r="O135"/>
  <c r="N135"/>
  <c r="M135"/>
  <c r="J135"/>
  <c r="J133" s="1"/>
  <c r="I135"/>
  <c r="I133" s="1"/>
  <c r="I131" s="1"/>
  <c r="H135"/>
  <c r="Y134"/>
  <c r="Y132"/>
  <c r="X134"/>
  <c r="W134"/>
  <c r="W132" s="1"/>
  <c r="W130" s="1"/>
  <c r="T134"/>
  <c r="S134"/>
  <c r="S132" s="1"/>
  <c r="R134"/>
  <c r="O134"/>
  <c r="N134"/>
  <c r="M134"/>
  <c r="M132" s="1"/>
  <c r="J134"/>
  <c r="I134"/>
  <c r="H134"/>
  <c r="Y127"/>
  <c r="X127"/>
  <c r="W127"/>
  <c r="T127"/>
  <c r="S127"/>
  <c r="R127"/>
  <c r="O127"/>
  <c r="N127"/>
  <c r="M127"/>
  <c r="J127"/>
  <c r="I127"/>
  <c r="H127"/>
  <c r="Y126"/>
  <c r="X126"/>
  <c r="W126"/>
  <c r="T126"/>
  <c r="S126"/>
  <c r="R126"/>
  <c r="O126"/>
  <c r="N126"/>
  <c r="M126"/>
  <c r="J126"/>
  <c r="I126"/>
  <c r="H126"/>
  <c r="Y124"/>
  <c r="X124"/>
  <c r="W124"/>
  <c r="O124"/>
  <c r="N124"/>
  <c r="M124"/>
  <c r="M122" s="1"/>
  <c r="M120" s="1"/>
  <c r="M110" s="1"/>
  <c r="J124"/>
  <c r="I124"/>
  <c r="H124"/>
  <c r="Y125"/>
  <c r="X125"/>
  <c r="W125"/>
  <c r="W123" s="1"/>
  <c r="T125"/>
  <c r="S125"/>
  <c r="R125"/>
  <c r="O125"/>
  <c r="O123" s="1"/>
  <c r="N125"/>
  <c r="M125"/>
  <c r="J125"/>
  <c r="I125"/>
  <c r="I123" s="1"/>
  <c r="Y105"/>
  <c r="X105"/>
  <c r="W105"/>
  <c r="T105"/>
  <c r="S105"/>
  <c r="R105"/>
  <c r="O105"/>
  <c r="N105"/>
  <c r="P105" s="1"/>
  <c r="Q105" s="1"/>
  <c r="T106" i="143" s="1"/>
  <c r="M105" i="163"/>
  <c r="J105"/>
  <c r="I105"/>
  <c r="H105"/>
  <c r="Y103"/>
  <c r="X103"/>
  <c r="W103"/>
  <c r="T103"/>
  <c r="S103"/>
  <c r="R103"/>
  <c r="R101" s="1"/>
  <c r="O103"/>
  <c r="N103"/>
  <c r="N101" s="1"/>
  <c r="M103"/>
  <c r="J103"/>
  <c r="I103"/>
  <c r="H103"/>
  <c r="H101" s="1"/>
  <c r="Y99"/>
  <c r="X99"/>
  <c r="W99"/>
  <c r="T99"/>
  <c r="S99"/>
  <c r="R99"/>
  <c r="O99"/>
  <c r="N99"/>
  <c r="M99"/>
  <c r="J99"/>
  <c r="I99"/>
  <c r="H99"/>
  <c r="Y97"/>
  <c r="X97"/>
  <c r="Z97" s="1"/>
  <c r="AA97" s="1"/>
  <c r="W97"/>
  <c r="T97"/>
  <c r="S97"/>
  <c r="R97"/>
  <c r="O97"/>
  <c r="N97"/>
  <c r="M97"/>
  <c r="J97"/>
  <c r="I97"/>
  <c r="H97"/>
  <c r="Y95"/>
  <c r="X95"/>
  <c r="X93" s="1"/>
  <c r="W95"/>
  <c r="W93" s="1"/>
  <c r="W81" s="1"/>
  <c r="W79" s="1"/>
  <c r="T95"/>
  <c r="S95"/>
  <c r="R95"/>
  <c r="R93" s="1"/>
  <c r="O95"/>
  <c r="N95"/>
  <c r="M95"/>
  <c r="M93" s="1"/>
  <c r="J95"/>
  <c r="J93" s="1"/>
  <c r="I95"/>
  <c r="H95"/>
  <c r="Y89"/>
  <c r="X89"/>
  <c r="W89"/>
  <c r="T89"/>
  <c r="S89"/>
  <c r="R89"/>
  <c r="O89"/>
  <c r="N89"/>
  <c r="M89"/>
  <c r="J89"/>
  <c r="I89"/>
  <c r="H89"/>
  <c r="Y87"/>
  <c r="X87"/>
  <c r="W87"/>
  <c r="T87"/>
  <c r="S87"/>
  <c r="R87"/>
  <c r="O87"/>
  <c r="N87"/>
  <c r="M87"/>
  <c r="J87"/>
  <c r="I87"/>
  <c r="H87"/>
  <c r="Y85"/>
  <c r="X85"/>
  <c r="W85"/>
  <c r="T85"/>
  <c r="S85"/>
  <c r="R85"/>
  <c r="O85"/>
  <c r="P85" s="1"/>
  <c r="H84"/>
  <c r="I84"/>
  <c r="J84"/>
  <c r="M84"/>
  <c r="N84"/>
  <c r="Y69"/>
  <c r="X69"/>
  <c r="W69"/>
  <c r="T69"/>
  <c r="S69"/>
  <c r="R69"/>
  <c r="O69"/>
  <c r="N69"/>
  <c r="M69"/>
  <c r="J69"/>
  <c r="I69"/>
  <c r="H69"/>
  <c r="Y68"/>
  <c r="X68"/>
  <c r="W68"/>
  <c r="T68"/>
  <c r="S68"/>
  <c r="R68"/>
  <c r="O68"/>
  <c r="N68"/>
  <c r="M68"/>
  <c r="J68"/>
  <c r="I68"/>
  <c r="H68"/>
  <c r="Y65"/>
  <c r="Y63" s="1"/>
  <c r="X65"/>
  <c r="X63" s="1"/>
  <c r="W65"/>
  <c r="W63" s="1"/>
  <c r="T65"/>
  <c r="S65"/>
  <c r="R65"/>
  <c r="R63" s="1"/>
  <c r="O65"/>
  <c r="O63" s="1"/>
  <c r="N65"/>
  <c r="N63" s="1"/>
  <c r="M65"/>
  <c r="M63" s="1"/>
  <c r="J65"/>
  <c r="I65"/>
  <c r="I63" s="1"/>
  <c r="H65"/>
  <c r="H64"/>
  <c r="H62" s="1"/>
  <c r="Y61"/>
  <c r="X61"/>
  <c r="W61"/>
  <c r="T61"/>
  <c r="S61"/>
  <c r="R61"/>
  <c r="O61"/>
  <c r="N61"/>
  <c r="M61"/>
  <c r="J61"/>
  <c r="I61"/>
  <c r="H61"/>
  <c r="Y27"/>
  <c r="X27"/>
  <c r="W27"/>
  <c r="T27"/>
  <c r="S27"/>
  <c r="R27"/>
  <c r="O27"/>
  <c r="N27"/>
  <c r="M27"/>
  <c r="J27"/>
  <c r="I27"/>
  <c r="H27"/>
  <c r="Y60"/>
  <c r="Y58" s="1"/>
  <c r="X60"/>
  <c r="W60"/>
  <c r="T60"/>
  <c r="S60"/>
  <c r="S58" s="1"/>
  <c r="R60"/>
  <c r="O60"/>
  <c r="N60"/>
  <c r="N58" s="1"/>
  <c r="M60"/>
  <c r="J60"/>
  <c r="I60"/>
  <c r="H60"/>
  <c r="H58" s="1"/>
  <c r="O39"/>
  <c r="N41"/>
  <c r="M41"/>
  <c r="J41"/>
  <c r="I41"/>
  <c r="H41"/>
  <c r="Y39"/>
  <c r="X39"/>
  <c r="W39"/>
  <c r="T39"/>
  <c r="S39"/>
  <c r="R39"/>
  <c r="N39"/>
  <c r="M39"/>
  <c r="J39"/>
  <c r="I39"/>
  <c r="H39"/>
  <c r="Y37"/>
  <c r="X37"/>
  <c r="W37"/>
  <c r="Z37" s="1"/>
  <c r="T37"/>
  <c r="R37"/>
  <c r="S37"/>
  <c r="O37"/>
  <c r="N37"/>
  <c r="M37"/>
  <c r="J37"/>
  <c r="I37"/>
  <c r="H37"/>
  <c r="Y35"/>
  <c r="X35"/>
  <c r="W35"/>
  <c r="T35"/>
  <c r="S35"/>
  <c r="R35"/>
  <c r="O35"/>
  <c r="N35"/>
  <c r="M35"/>
  <c r="J35"/>
  <c r="I35"/>
  <c r="H35"/>
  <c r="Y33"/>
  <c r="X33"/>
  <c r="W33"/>
  <c r="T33"/>
  <c r="S33"/>
  <c r="R33"/>
  <c r="O33"/>
  <c r="N33"/>
  <c r="M33"/>
  <c r="J33"/>
  <c r="I33"/>
  <c r="H33"/>
  <c r="Y31"/>
  <c r="X31"/>
  <c r="W31"/>
  <c r="T31"/>
  <c r="T29" s="1"/>
  <c r="S31"/>
  <c r="S29" s="1"/>
  <c r="R31"/>
  <c r="O31"/>
  <c r="M31"/>
  <c r="N31"/>
  <c r="J31"/>
  <c r="I31"/>
  <c r="H31"/>
  <c r="H29" s="1"/>
  <c r="I30"/>
  <c r="H30"/>
  <c r="H15"/>
  <c r="Z42"/>
  <c r="Z43"/>
  <c r="Z50"/>
  <c r="Z51"/>
  <c r="Z52"/>
  <c r="Z53"/>
  <c r="Z54"/>
  <c r="Z55"/>
  <c r="Z56"/>
  <c r="Z57"/>
  <c r="Z59"/>
  <c r="Z70"/>
  <c r="Z71"/>
  <c r="Z72"/>
  <c r="Z73"/>
  <c r="Z74"/>
  <c r="Z75"/>
  <c r="Z83"/>
  <c r="Z100"/>
  <c r="Z101"/>
  <c r="Z106"/>
  <c r="Z107"/>
  <c r="Z112"/>
  <c r="Z113"/>
  <c r="Z116"/>
  <c r="Z117"/>
  <c r="Z146"/>
  <c r="Z171"/>
  <c r="Z172"/>
  <c r="Z173"/>
  <c r="Z174"/>
  <c r="Z175"/>
  <c r="Z176"/>
  <c r="Z177"/>
  <c r="Z178"/>
  <c r="Z179"/>
  <c r="Z180"/>
  <c r="Z181"/>
  <c r="Z182"/>
  <c r="Z197"/>
  <c r="Z198"/>
  <c r="Z199"/>
  <c r="Z200"/>
  <c r="Z201"/>
  <c r="Z202"/>
  <c r="Z203"/>
  <c r="Z204"/>
  <c r="Z227"/>
  <c r="Z228"/>
  <c r="Z229"/>
  <c r="Z230"/>
  <c r="Z231"/>
  <c r="Z232"/>
  <c r="Z233"/>
  <c r="Z234"/>
  <c r="Z9"/>
  <c r="U9"/>
  <c r="U42"/>
  <c r="U43"/>
  <c r="U50"/>
  <c r="U51"/>
  <c r="U52"/>
  <c r="U53"/>
  <c r="U54"/>
  <c r="U55"/>
  <c r="U56"/>
  <c r="U57"/>
  <c r="U59"/>
  <c r="U70"/>
  <c r="U71"/>
  <c r="U72"/>
  <c r="U73"/>
  <c r="U74"/>
  <c r="U75"/>
  <c r="U83"/>
  <c r="U106"/>
  <c r="U107"/>
  <c r="U112"/>
  <c r="U113"/>
  <c r="U116"/>
  <c r="U117"/>
  <c r="U146"/>
  <c r="U171"/>
  <c r="U172"/>
  <c r="U173"/>
  <c r="U174"/>
  <c r="U175"/>
  <c r="U176"/>
  <c r="U177"/>
  <c r="U178"/>
  <c r="U179"/>
  <c r="U180"/>
  <c r="U181"/>
  <c r="U182"/>
  <c r="U197"/>
  <c r="U198"/>
  <c r="U199"/>
  <c r="U200"/>
  <c r="U201"/>
  <c r="U202"/>
  <c r="U203"/>
  <c r="U204"/>
  <c r="U227"/>
  <c r="U228"/>
  <c r="U229"/>
  <c r="U230"/>
  <c r="U231"/>
  <c r="U232"/>
  <c r="U233"/>
  <c r="U234"/>
  <c r="P42"/>
  <c r="P43"/>
  <c r="P50"/>
  <c r="P51"/>
  <c r="P52"/>
  <c r="P53"/>
  <c r="P54"/>
  <c r="P55"/>
  <c r="P56"/>
  <c r="P57"/>
  <c r="P59"/>
  <c r="P70"/>
  <c r="P71"/>
  <c r="P72"/>
  <c r="P73"/>
  <c r="P74"/>
  <c r="P75"/>
  <c r="P106"/>
  <c r="P107"/>
  <c r="P112"/>
  <c r="P113"/>
  <c r="P116"/>
  <c r="P117"/>
  <c r="P146"/>
  <c r="P171"/>
  <c r="P172"/>
  <c r="P173"/>
  <c r="P174"/>
  <c r="P175"/>
  <c r="P176"/>
  <c r="P177"/>
  <c r="P178"/>
  <c r="P179"/>
  <c r="P180"/>
  <c r="P181"/>
  <c r="P182"/>
  <c r="P197"/>
  <c r="P198"/>
  <c r="P199"/>
  <c r="P200"/>
  <c r="P201"/>
  <c r="P202"/>
  <c r="P203"/>
  <c r="P204"/>
  <c r="P227"/>
  <c r="P228"/>
  <c r="P229"/>
  <c r="P230"/>
  <c r="P231"/>
  <c r="P232"/>
  <c r="P233"/>
  <c r="P234"/>
  <c r="Y41"/>
  <c r="X41"/>
  <c r="W41"/>
  <c r="T41"/>
  <c r="S41"/>
  <c r="R41"/>
  <c r="O41"/>
  <c r="Y40"/>
  <c r="X40"/>
  <c r="W40"/>
  <c r="T40"/>
  <c r="S40"/>
  <c r="R40"/>
  <c r="O40"/>
  <c r="N40"/>
  <c r="M40"/>
  <c r="J40"/>
  <c r="I40"/>
  <c r="H40"/>
  <c r="Y38"/>
  <c r="X38"/>
  <c r="W38"/>
  <c r="T38"/>
  <c r="S38"/>
  <c r="R38"/>
  <c r="U38" s="1"/>
  <c r="O38"/>
  <c r="N38"/>
  <c r="P38" s="1"/>
  <c r="M38"/>
  <c r="J38"/>
  <c r="I38"/>
  <c r="H38"/>
  <c r="Y36"/>
  <c r="X36"/>
  <c r="W36"/>
  <c r="T36"/>
  <c r="S36"/>
  <c r="R36"/>
  <c r="U36" s="1"/>
  <c r="O36"/>
  <c r="N36"/>
  <c r="M36"/>
  <c r="J36"/>
  <c r="I36"/>
  <c r="H36"/>
  <c r="Y34"/>
  <c r="X34"/>
  <c r="W34"/>
  <c r="T34"/>
  <c r="S34"/>
  <c r="R34"/>
  <c r="O34"/>
  <c r="N34"/>
  <c r="M34"/>
  <c r="J34"/>
  <c r="I34"/>
  <c r="H34"/>
  <c r="Y32"/>
  <c r="X32"/>
  <c r="W32"/>
  <c r="T32"/>
  <c r="S32"/>
  <c r="U32"/>
  <c r="R32"/>
  <c r="O32"/>
  <c r="N32"/>
  <c r="M32"/>
  <c r="J32"/>
  <c r="I32"/>
  <c r="H32"/>
  <c r="Y30"/>
  <c r="X30"/>
  <c r="W30"/>
  <c r="T30"/>
  <c r="S30"/>
  <c r="R30"/>
  <c r="R28"/>
  <c r="O30"/>
  <c r="N30"/>
  <c r="M30"/>
  <c r="J30"/>
  <c r="Y26"/>
  <c r="X26"/>
  <c r="W26"/>
  <c r="T26"/>
  <c r="S26"/>
  <c r="R26"/>
  <c r="O26"/>
  <c r="N26"/>
  <c r="M26"/>
  <c r="P26"/>
  <c r="J26"/>
  <c r="I26"/>
  <c r="K26" s="1"/>
  <c r="L26" s="1"/>
  <c r="H26"/>
  <c r="Y24"/>
  <c r="X24"/>
  <c r="W24"/>
  <c r="T24"/>
  <c r="S24"/>
  <c r="R24"/>
  <c r="O24"/>
  <c r="N24"/>
  <c r="M24"/>
  <c r="J24"/>
  <c r="I24"/>
  <c r="H24"/>
  <c r="Y20"/>
  <c r="X20"/>
  <c r="W20"/>
  <c r="T20"/>
  <c r="T18"/>
  <c r="S20"/>
  <c r="R20"/>
  <c r="R18" s="1"/>
  <c r="O20"/>
  <c r="O18" s="1"/>
  <c r="N20"/>
  <c r="M20"/>
  <c r="J20"/>
  <c r="I20"/>
  <c r="H20"/>
  <c r="H18" s="1"/>
  <c r="I21"/>
  <c r="H16"/>
  <c r="J14"/>
  <c r="I14"/>
  <c r="H14"/>
  <c r="Y15"/>
  <c r="X15"/>
  <c r="W15"/>
  <c r="T15"/>
  <c r="S15"/>
  <c r="R15"/>
  <c r="O15"/>
  <c r="N15"/>
  <c r="M15"/>
  <c r="J15"/>
  <c r="I15"/>
  <c r="K64" i="143"/>
  <c r="AE60"/>
  <c r="AD60"/>
  <c r="AD58"/>
  <c r="AC60"/>
  <c r="V61"/>
  <c r="V59" s="1"/>
  <c r="W61"/>
  <c r="W59" s="1"/>
  <c r="X61"/>
  <c r="X60"/>
  <c r="W60"/>
  <c r="V60"/>
  <c r="V58" s="1"/>
  <c r="Q61"/>
  <c r="P61"/>
  <c r="P59" s="1"/>
  <c r="O61"/>
  <c r="O59" s="1"/>
  <c r="Q60"/>
  <c r="P60"/>
  <c r="O60"/>
  <c r="K61"/>
  <c r="K59" s="1"/>
  <c r="J61"/>
  <c r="J59" s="1"/>
  <c r="I61"/>
  <c r="K60"/>
  <c r="J60"/>
  <c r="J58" s="1"/>
  <c r="I60"/>
  <c r="I58"/>
  <c r="AE57"/>
  <c r="AE56"/>
  <c r="AE55"/>
  <c r="AE54"/>
  <c r="AE53"/>
  <c r="AE52"/>
  <c r="AE51"/>
  <c r="AE50"/>
  <c r="AE49"/>
  <c r="AE48"/>
  <c r="AE47"/>
  <c r="AE46"/>
  <c r="AE45"/>
  <c r="AE44"/>
  <c r="AD57"/>
  <c r="AD56"/>
  <c r="AD55"/>
  <c r="AD54"/>
  <c r="AD53"/>
  <c r="AD52"/>
  <c r="AD51"/>
  <c r="AD50"/>
  <c r="AD49"/>
  <c r="AD48"/>
  <c r="AD47"/>
  <c r="AD46"/>
  <c r="AD45"/>
  <c r="AD43"/>
  <c r="AD44"/>
  <c r="AC57"/>
  <c r="AC56"/>
  <c r="AC55"/>
  <c r="AC54"/>
  <c r="AC53"/>
  <c r="AC52"/>
  <c r="AC51"/>
  <c r="AC50"/>
  <c r="AC49"/>
  <c r="AC48"/>
  <c r="AC47"/>
  <c r="AC46"/>
  <c r="AC45"/>
  <c r="AC43" s="1"/>
  <c r="AC44"/>
  <c r="X57"/>
  <c r="X56"/>
  <c r="X55"/>
  <c r="X54"/>
  <c r="X53"/>
  <c r="X52"/>
  <c r="X51"/>
  <c r="X50"/>
  <c r="X49"/>
  <c r="X48"/>
  <c r="X47"/>
  <c r="X46"/>
  <c r="X45"/>
  <c r="X44"/>
  <c r="W57"/>
  <c r="W56"/>
  <c r="W55"/>
  <c r="W54"/>
  <c r="W53"/>
  <c r="W52"/>
  <c r="W51"/>
  <c r="W50"/>
  <c r="W49"/>
  <c r="W48"/>
  <c r="W47"/>
  <c r="W46"/>
  <c r="W45"/>
  <c r="W43" s="1"/>
  <c r="W44"/>
  <c r="W41"/>
  <c r="V57"/>
  <c r="V56"/>
  <c r="V55"/>
  <c r="V54"/>
  <c r="V53"/>
  <c r="V52"/>
  <c r="V51"/>
  <c r="V50"/>
  <c r="V49"/>
  <c r="V48"/>
  <c r="V47"/>
  <c r="V46"/>
  <c r="V45"/>
  <c r="V44"/>
  <c r="Q57"/>
  <c r="Q56"/>
  <c r="Q55"/>
  <c r="Q54"/>
  <c r="Q53"/>
  <c r="Q52"/>
  <c r="Q51"/>
  <c r="Q50"/>
  <c r="Q49"/>
  <c r="Q48"/>
  <c r="Q47"/>
  <c r="Q46"/>
  <c r="Q45"/>
  <c r="Q44"/>
  <c r="P57"/>
  <c r="P56"/>
  <c r="P55"/>
  <c r="P54"/>
  <c r="P53"/>
  <c r="P52"/>
  <c r="P51"/>
  <c r="P50"/>
  <c r="P49"/>
  <c r="P48"/>
  <c r="P47"/>
  <c r="P46"/>
  <c r="P45"/>
  <c r="P43" s="1"/>
  <c r="P44"/>
  <c r="O57"/>
  <c r="O56"/>
  <c r="O55"/>
  <c r="O54"/>
  <c r="O53"/>
  <c r="O52"/>
  <c r="O51"/>
  <c r="O50"/>
  <c r="O49"/>
  <c r="O48"/>
  <c r="O47"/>
  <c r="O46"/>
  <c r="O45"/>
  <c r="O43"/>
  <c r="O44"/>
  <c r="O42"/>
  <c r="K57"/>
  <c r="K56"/>
  <c r="K55"/>
  <c r="K54"/>
  <c r="K53"/>
  <c r="K52"/>
  <c r="K51"/>
  <c r="K50"/>
  <c r="K49"/>
  <c r="K48"/>
  <c r="K47"/>
  <c r="K46"/>
  <c r="K45"/>
  <c r="K44"/>
  <c r="K42" s="1"/>
  <c r="J57"/>
  <c r="J56"/>
  <c r="J55"/>
  <c r="J54"/>
  <c r="J53"/>
  <c r="J52"/>
  <c r="J51"/>
  <c r="J50"/>
  <c r="J49"/>
  <c r="J48"/>
  <c r="J47"/>
  <c r="J46"/>
  <c r="J45"/>
  <c r="J43" s="1"/>
  <c r="J44"/>
  <c r="I57"/>
  <c r="I56"/>
  <c r="I55"/>
  <c r="I54"/>
  <c r="I53"/>
  <c r="I52"/>
  <c r="I51"/>
  <c r="I50"/>
  <c r="I49"/>
  <c r="I48"/>
  <c r="I47"/>
  <c r="I46"/>
  <c r="I45"/>
  <c r="I43"/>
  <c r="I44"/>
  <c r="AE41"/>
  <c r="AE40"/>
  <c r="AE39"/>
  <c r="AE38"/>
  <c r="AE37"/>
  <c r="AE36"/>
  <c r="AE35"/>
  <c r="AE34"/>
  <c r="AE33"/>
  <c r="AE32"/>
  <c r="AE31"/>
  <c r="AE29" s="1"/>
  <c r="AE30"/>
  <c r="AE28" s="1"/>
  <c r="AD41"/>
  <c r="AD40"/>
  <c r="AD39"/>
  <c r="AD38"/>
  <c r="AD37"/>
  <c r="AD36"/>
  <c r="AD35"/>
  <c r="AD34"/>
  <c r="AD33"/>
  <c r="AD32"/>
  <c r="AD31"/>
  <c r="AD29" s="1"/>
  <c r="AD30"/>
  <c r="AC41"/>
  <c r="AC40"/>
  <c r="AC39"/>
  <c r="AC38"/>
  <c r="AC37"/>
  <c r="AC36"/>
  <c r="AC35"/>
  <c r="AC34"/>
  <c r="AC33"/>
  <c r="AC32"/>
  <c r="AC31"/>
  <c r="AC30"/>
  <c r="AC28"/>
  <c r="X41"/>
  <c r="X40"/>
  <c r="X39"/>
  <c r="X38"/>
  <c r="X37"/>
  <c r="X36"/>
  <c r="X35"/>
  <c r="X34"/>
  <c r="X33"/>
  <c r="X32"/>
  <c r="X31"/>
  <c r="W40"/>
  <c r="W39"/>
  <c r="W38"/>
  <c r="W37"/>
  <c r="W36"/>
  <c r="W35"/>
  <c r="W34"/>
  <c r="W33"/>
  <c r="W32"/>
  <c r="W31"/>
  <c r="V41"/>
  <c r="V40"/>
  <c r="V39"/>
  <c r="V38"/>
  <c r="V37"/>
  <c r="V36"/>
  <c r="V35"/>
  <c r="V34"/>
  <c r="V33"/>
  <c r="V32"/>
  <c r="V31"/>
  <c r="Q41"/>
  <c r="Q40"/>
  <c r="Q39"/>
  <c r="Q38"/>
  <c r="Q37"/>
  <c r="Q36"/>
  <c r="Q35"/>
  <c r="Q34"/>
  <c r="Q33"/>
  <c r="Q32"/>
  <c r="Q31"/>
  <c r="Q29" s="1"/>
  <c r="Q13" s="1"/>
  <c r="Q11" s="1"/>
  <c r="Q9" s="1"/>
  <c r="Q30"/>
  <c r="Q28" s="1"/>
  <c r="Q12" s="1"/>
  <c r="Q10" s="1"/>
  <c r="Q8" s="1"/>
  <c r="P41"/>
  <c r="P40"/>
  <c r="P39"/>
  <c r="P38"/>
  <c r="P37"/>
  <c r="P36"/>
  <c r="P35"/>
  <c r="P34"/>
  <c r="P33"/>
  <c r="P32"/>
  <c r="P31"/>
  <c r="P29" s="1"/>
  <c r="P30"/>
  <c r="O41"/>
  <c r="O40"/>
  <c r="O39"/>
  <c r="O38"/>
  <c r="O37"/>
  <c r="O36"/>
  <c r="O35"/>
  <c r="O34"/>
  <c r="O33"/>
  <c r="O32"/>
  <c r="O31"/>
  <c r="O29" s="1"/>
  <c r="O30"/>
  <c r="K41"/>
  <c r="K40"/>
  <c r="K39"/>
  <c r="K38"/>
  <c r="K37"/>
  <c r="K36"/>
  <c r="K35"/>
  <c r="K34"/>
  <c r="K33"/>
  <c r="K32"/>
  <c r="K31"/>
  <c r="K29" s="1"/>
  <c r="J41"/>
  <c r="J40"/>
  <c r="I41"/>
  <c r="I40"/>
  <c r="J39"/>
  <c r="J38"/>
  <c r="J37"/>
  <c r="J36"/>
  <c r="J35"/>
  <c r="J34"/>
  <c r="J33"/>
  <c r="J32"/>
  <c r="J31"/>
  <c r="I39"/>
  <c r="I38"/>
  <c r="I37"/>
  <c r="I36"/>
  <c r="I35"/>
  <c r="I34"/>
  <c r="I33"/>
  <c r="I32"/>
  <c r="I31"/>
  <c r="X30"/>
  <c r="X28" s="1"/>
  <c r="W30"/>
  <c r="V30"/>
  <c r="V28"/>
  <c r="K30"/>
  <c r="J30"/>
  <c r="I30"/>
  <c r="AE27"/>
  <c r="AE26"/>
  <c r="AE25"/>
  <c r="AE24"/>
  <c r="AE23"/>
  <c r="AE22"/>
  <c r="AD27"/>
  <c r="AD26"/>
  <c r="AD25"/>
  <c r="AD24"/>
  <c r="AD23"/>
  <c r="AD22"/>
  <c r="AC27"/>
  <c r="AC26"/>
  <c r="AC25"/>
  <c r="AC24"/>
  <c r="AC23"/>
  <c r="AC22"/>
  <c r="X27"/>
  <c r="X26"/>
  <c r="X25"/>
  <c r="X24"/>
  <c r="X23"/>
  <c r="X22"/>
  <c r="W27"/>
  <c r="W26"/>
  <c r="W25"/>
  <c r="W24"/>
  <c r="W23"/>
  <c r="W22"/>
  <c r="V27"/>
  <c r="V26"/>
  <c r="V25"/>
  <c r="V24"/>
  <c r="Y24"/>
  <c r="V23"/>
  <c r="V22"/>
  <c r="Q27"/>
  <c r="Q26"/>
  <c r="Q25"/>
  <c r="Q24"/>
  <c r="Q23"/>
  <c r="Q22"/>
  <c r="P27"/>
  <c r="P26"/>
  <c r="P25"/>
  <c r="P24"/>
  <c r="P23"/>
  <c r="P22"/>
  <c r="O27"/>
  <c r="O26"/>
  <c r="O25"/>
  <c r="O24"/>
  <c r="O23"/>
  <c r="O22"/>
  <c r="K27"/>
  <c r="K26"/>
  <c r="K25"/>
  <c r="K24"/>
  <c r="K23"/>
  <c r="K22"/>
  <c r="J27"/>
  <c r="J26"/>
  <c r="J25"/>
  <c r="J24"/>
  <c r="J23"/>
  <c r="J22"/>
  <c r="I27"/>
  <c r="I26"/>
  <c r="I25"/>
  <c r="I24"/>
  <c r="I23"/>
  <c r="I22"/>
  <c r="AE21"/>
  <c r="AD21"/>
  <c r="AD19" s="1"/>
  <c r="AC21"/>
  <c r="X21"/>
  <c r="W21"/>
  <c r="W19" s="1"/>
  <c r="V21"/>
  <c r="V19" s="1"/>
  <c r="Q21"/>
  <c r="P21"/>
  <c r="P19" s="1"/>
  <c r="O21"/>
  <c r="O19" s="1"/>
  <c r="K21"/>
  <c r="J21"/>
  <c r="J19" s="1"/>
  <c r="I21"/>
  <c r="I19" s="1"/>
  <c r="AE20"/>
  <c r="AD20"/>
  <c r="AC20"/>
  <c r="AC18"/>
  <c r="X20"/>
  <c r="W20"/>
  <c r="V20"/>
  <c r="Q20"/>
  <c r="P20"/>
  <c r="O20"/>
  <c r="K20"/>
  <c r="J20"/>
  <c r="I20"/>
  <c r="AE17"/>
  <c r="AD17"/>
  <c r="AD16"/>
  <c r="AC17"/>
  <c r="X17"/>
  <c r="W17"/>
  <c r="V17"/>
  <c r="Q17"/>
  <c r="P17"/>
  <c r="O17"/>
  <c r="K17"/>
  <c r="J17"/>
  <c r="I17"/>
  <c r="AE15"/>
  <c r="AD15"/>
  <c r="AC15"/>
  <c r="AC16"/>
  <c r="AC58"/>
  <c r="AC64"/>
  <c r="AC65"/>
  <c r="AC66"/>
  <c r="AC67"/>
  <c r="AC84"/>
  <c r="AC85"/>
  <c r="AC86"/>
  <c r="AC87"/>
  <c r="AC88"/>
  <c r="AC89"/>
  <c r="AC90"/>
  <c r="AC91"/>
  <c r="AC94"/>
  <c r="AC95"/>
  <c r="AC96"/>
  <c r="AC97"/>
  <c r="AC98"/>
  <c r="AC99"/>
  <c r="AC102"/>
  <c r="AC103"/>
  <c r="AC104"/>
  <c r="AC105"/>
  <c r="AC106"/>
  <c r="AC107"/>
  <c r="AC112"/>
  <c r="AC113"/>
  <c r="AC118"/>
  <c r="AC119"/>
  <c r="AC122"/>
  <c r="AC123"/>
  <c r="AC127"/>
  <c r="AC125" s="1"/>
  <c r="AC115" s="1"/>
  <c r="X15"/>
  <c r="W15"/>
  <c r="V15"/>
  <c r="Q15"/>
  <c r="P15"/>
  <c r="O15"/>
  <c r="K15"/>
  <c r="K14"/>
  <c r="J15"/>
  <c r="I15"/>
  <c r="Y14" i="163"/>
  <c r="X14"/>
  <c r="W14"/>
  <c r="T14"/>
  <c r="S14"/>
  <c r="R14"/>
  <c r="O14"/>
  <c r="N14"/>
  <c r="M14"/>
  <c r="Y21"/>
  <c r="Y19" s="1"/>
  <c r="X21"/>
  <c r="X19" s="1"/>
  <c r="W21"/>
  <c r="W19" s="1"/>
  <c r="T21"/>
  <c r="S21"/>
  <c r="S19" s="1"/>
  <c r="R21"/>
  <c r="R19" s="1"/>
  <c r="O21"/>
  <c r="O19" s="1"/>
  <c r="N21"/>
  <c r="N19" s="1"/>
  <c r="M21"/>
  <c r="M19" s="1"/>
  <c r="J21"/>
  <c r="J19" s="1"/>
  <c r="H21"/>
  <c r="H19" s="1"/>
  <c r="Y17"/>
  <c r="X17"/>
  <c r="W17"/>
  <c r="T17"/>
  <c r="S17"/>
  <c r="R17"/>
  <c r="O17"/>
  <c r="N17"/>
  <c r="M17"/>
  <c r="J17"/>
  <c r="I17"/>
  <c r="H17"/>
  <c r="AE16" i="143"/>
  <c r="X16"/>
  <c r="W16"/>
  <c r="V16"/>
  <c r="Y16" s="1"/>
  <c r="Q16"/>
  <c r="P16"/>
  <c r="O16"/>
  <c r="K16"/>
  <c r="J16"/>
  <c r="I16"/>
  <c r="AE14"/>
  <c r="AD14"/>
  <c r="AC14"/>
  <c r="X14"/>
  <c r="W14"/>
  <c r="V14"/>
  <c r="Q14"/>
  <c r="P14"/>
  <c r="O14"/>
  <c r="J14"/>
  <c r="I14"/>
  <c r="T29"/>
  <c r="T19"/>
  <c r="N19"/>
  <c r="N13" s="1"/>
  <c r="N11" s="1"/>
  <c r="N9" s="1"/>
  <c r="H14"/>
  <c r="H15"/>
  <c r="H21"/>
  <c r="H22"/>
  <c r="H23"/>
  <c r="H24"/>
  <c r="H25"/>
  <c r="H33"/>
  <c r="H35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5"/>
  <c r="H66"/>
  <c r="H67"/>
  <c r="H68"/>
  <c r="H69"/>
  <c r="H70"/>
  <c r="H71"/>
  <c r="H72"/>
  <c r="H73"/>
  <c r="H74"/>
  <c r="H75"/>
  <c r="H90"/>
  <c r="H91"/>
  <c r="H93"/>
  <c r="H95"/>
  <c r="H99"/>
  <c r="H101"/>
  <c r="H104"/>
  <c r="H105"/>
  <c r="H110"/>
  <c r="H111"/>
  <c r="H112"/>
  <c r="H113"/>
  <c r="H116"/>
  <c r="H117"/>
  <c r="H118"/>
  <c r="H119"/>
  <c r="H120"/>
  <c r="H121"/>
  <c r="H122"/>
  <c r="H123"/>
  <c r="H128"/>
  <c r="H129"/>
  <c r="H130"/>
  <c r="H131"/>
  <c r="H146"/>
  <c r="H147"/>
  <c r="H154"/>
  <c r="H155"/>
  <c r="H158"/>
  <c r="H159"/>
  <c r="H160"/>
  <c r="H161"/>
  <c r="H162"/>
  <c r="H163"/>
  <c r="H164"/>
  <c r="H165"/>
  <c r="H166"/>
  <c r="H167"/>
  <c r="H174"/>
  <c r="H175"/>
  <c r="H176"/>
  <c r="H177"/>
  <c r="H178"/>
  <c r="H179"/>
  <c r="H180"/>
  <c r="H181"/>
  <c r="H182"/>
  <c r="H183"/>
  <c r="H184"/>
  <c r="H185"/>
  <c r="H186"/>
  <c r="H187"/>
  <c r="H194"/>
  <c r="H195"/>
  <c r="H196"/>
  <c r="H197"/>
  <c r="H198"/>
  <c r="H199"/>
  <c r="H200"/>
  <c r="H201"/>
  <c r="H202"/>
  <c r="H203"/>
  <c r="H204"/>
  <c r="H205"/>
  <c r="H206"/>
  <c r="H207"/>
  <c r="H208"/>
  <c r="H209"/>
  <c r="H223"/>
  <c r="H225"/>
  <c r="H232"/>
  <c r="H233"/>
  <c r="H234"/>
  <c r="H235"/>
  <c r="H236"/>
  <c r="H237"/>
  <c r="H238"/>
  <c r="H239"/>
  <c r="AA19"/>
  <c r="AH19"/>
  <c r="AA22"/>
  <c r="AA23"/>
  <c r="G9" i="163"/>
  <c r="G11"/>
  <c r="G8"/>
  <c r="Y29"/>
  <c r="K234"/>
  <c r="L234"/>
  <c r="Q234" s="1"/>
  <c r="V234" s="1"/>
  <c r="AA234" s="1"/>
  <c r="G234" s="1"/>
  <c r="K233"/>
  <c r="L233"/>
  <c r="Q233" s="1"/>
  <c r="V233" s="1"/>
  <c r="AA233" s="1"/>
  <c r="G233" s="1"/>
  <c r="K232"/>
  <c r="L232"/>
  <c r="Q232" s="1"/>
  <c r="V232" s="1"/>
  <c r="AA232" s="1"/>
  <c r="G232" s="1"/>
  <c r="K231"/>
  <c r="L231"/>
  <c r="Q231" s="1"/>
  <c r="V231" s="1"/>
  <c r="AA231" s="1"/>
  <c r="G231" s="1"/>
  <c r="K230"/>
  <c r="L230"/>
  <c r="Q230" s="1"/>
  <c r="V230" s="1"/>
  <c r="AA230" s="1"/>
  <c r="G230" s="1"/>
  <c r="K229"/>
  <c r="L229"/>
  <c r="Q229" s="1"/>
  <c r="V229" s="1"/>
  <c r="AA229" s="1"/>
  <c r="G229" s="1"/>
  <c r="K228"/>
  <c r="L228"/>
  <c r="Q228" s="1"/>
  <c r="V228" s="1"/>
  <c r="AA228" s="1"/>
  <c r="G228" s="1"/>
  <c r="K227"/>
  <c r="L227"/>
  <c r="Q227" s="1"/>
  <c r="V227" s="1"/>
  <c r="AA227" s="1"/>
  <c r="G227" s="1"/>
  <c r="Y222"/>
  <c r="X222"/>
  <c r="W222"/>
  <c r="Y221"/>
  <c r="X221"/>
  <c r="Z221"/>
  <c r="W221"/>
  <c r="Y213"/>
  <c r="X213"/>
  <c r="W213"/>
  <c r="T213"/>
  <c r="S213"/>
  <c r="R213"/>
  <c r="O213"/>
  <c r="N213"/>
  <c r="M213"/>
  <c r="Y208"/>
  <c r="X208"/>
  <c r="W208"/>
  <c r="T208"/>
  <c r="S208"/>
  <c r="R208"/>
  <c r="O208"/>
  <c r="N208"/>
  <c r="M208"/>
  <c r="J208"/>
  <c r="I208"/>
  <c r="H208"/>
  <c r="K204"/>
  <c r="L204"/>
  <c r="Q204" s="1"/>
  <c r="V204" s="1"/>
  <c r="AA204" s="1"/>
  <c r="G204" s="1"/>
  <c r="K203"/>
  <c r="L203"/>
  <c r="K202"/>
  <c r="L202"/>
  <c r="K201"/>
  <c r="L201"/>
  <c r="E201"/>
  <c r="K200"/>
  <c r="L200" s="1"/>
  <c r="K199"/>
  <c r="L199" s="1"/>
  <c r="K198"/>
  <c r="L198" s="1"/>
  <c r="K197"/>
  <c r="L197" s="1"/>
  <c r="Y196"/>
  <c r="X196"/>
  <c r="W196"/>
  <c r="T196"/>
  <c r="S196"/>
  <c r="R196"/>
  <c r="O196"/>
  <c r="M196"/>
  <c r="J196"/>
  <c r="I196"/>
  <c r="H196"/>
  <c r="Y194"/>
  <c r="X194"/>
  <c r="W194"/>
  <c r="T194"/>
  <c r="S194"/>
  <c r="R194"/>
  <c r="O194"/>
  <c r="M194"/>
  <c r="J194"/>
  <c r="I194"/>
  <c r="H194"/>
  <c r="E193"/>
  <c r="Y192"/>
  <c r="X192"/>
  <c r="W192"/>
  <c r="T192"/>
  <c r="S192"/>
  <c r="R192"/>
  <c r="O192"/>
  <c r="M192"/>
  <c r="J192"/>
  <c r="I192"/>
  <c r="H192"/>
  <c r="Y190"/>
  <c r="X190"/>
  <c r="W190"/>
  <c r="T190"/>
  <c r="S190"/>
  <c r="M186"/>
  <c r="M184"/>
  <c r="Y187"/>
  <c r="Y185"/>
  <c r="W187"/>
  <c r="W186"/>
  <c r="W184" s="1"/>
  <c r="H186"/>
  <c r="H184" s="1"/>
  <c r="T187"/>
  <c r="T185" s="1"/>
  <c r="K182"/>
  <c r="L182"/>
  <c r="K181"/>
  <c r="L181"/>
  <c r="K180"/>
  <c r="L180"/>
  <c r="K179"/>
  <c r="L179"/>
  <c r="Q179" s="1"/>
  <c r="K178"/>
  <c r="L178"/>
  <c r="K177"/>
  <c r="L177"/>
  <c r="K176"/>
  <c r="L176"/>
  <c r="K175"/>
  <c r="L175"/>
  <c r="Q175" s="1"/>
  <c r="K174"/>
  <c r="L174" s="1"/>
  <c r="K173"/>
  <c r="L173" s="1"/>
  <c r="K172"/>
  <c r="L172" s="1"/>
  <c r="H171"/>
  <c r="K171" s="1"/>
  <c r="L171" s="1"/>
  <c r="Q171" s="1"/>
  <c r="V171" s="1"/>
  <c r="AA171" s="1"/>
  <c r="G171" s="1"/>
  <c r="Y170"/>
  <c r="X170"/>
  <c r="W170"/>
  <c r="T170"/>
  <c r="S170"/>
  <c r="R170"/>
  <c r="O170"/>
  <c r="N170"/>
  <c r="M170"/>
  <c r="J170"/>
  <c r="I170"/>
  <c r="H170"/>
  <c r="Y169"/>
  <c r="X169"/>
  <c r="W169"/>
  <c r="T169"/>
  <c r="S169"/>
  <c r="R169"/>
  <c r="O169"/>
  <c r="N169"/>
  <c r="M169"/>
  <c r="J169"/>
  <c r="I169"/>
  <c r="H169"/>
  <c r="Y162"/>
  <c r="X162"/>
  <c r="W162"/>
  <c r="T162"/>
  <c r="S162"/>
  <c r="R162"/>
  <c r="O162"/>
  <c r="N162"/>
  <c r="M162"/>
  <c r="J162"/>
  <c r="I162"/>
  <c r="H162"/>
  <c r="Y161"/>
  <c r="X161"/>
  <c r="W161"/>
  <c r="T161"/>
  <c r="S161"/>
  <c r="R161"/>
  <c r="O161"/>
  <c r="N161"/>
  <c r="M161"/>
  <c r="J161"/>
  <c r="I161"/>
  <c r="H161"/>
  <c r="Y160"/>
  <c r="X160"/>
  <c r="W160"/>
  <c r="T160"/>
  <c r="S160"/>
  <c r="R160"/>
  <c r="O160"/>
  <c r="N160"/>
  <c r="M160"/>
  <c r="J160"/>
  <c r="I160"/>
  <c r="H160"/>
  <c r="Y159"/>
  <c r="X159"/>
  <c r="W159"/>
  <c r="T159"/>
  <c r="S159"/>
  <c r="R159"/>
  <c r="O159"/>
  <c r="N159"/>
  <c r="M159"/>
  <c r="J159"/>
  <c r="I159"/>
  <c r="H159"/>
  <c r="Y158"/>
  <c r="X158"/>
  <c r="W158"/>
  <c r="T158"/>
  <c r="S158"/>
  <c r="R158"/>
  <c r="O158"/>
  <c r="N158"/>
  <c r="M158"/>
  <c r="J158"/>
  <c r="I158"/>
  <c r="H158"/>
  <c r="Y157"/>
  <c r="X157"/>
  <c r="W157"/>
  <c r="T157"/>
  <c r="S157"/>
  <c r="R157"/>
  <c r="O157"/>
  <c r="N157"/>
  <c r="M157"/>
  <c r="J157"/>
  <c r="I157"/>
  <c r="H157"/>
  <c r="Y156"/>
  <c r="X156"/>
  <c r="W156"/>
  <c r="T156"/>
  <c r="S156"/>
  <c r="R156"/>
  <c r="O156"/>
  <c r="N156"/>
  <c r="M156"/>
  <c r="J156"/>
  <c r="I156"/>
  <c r="H156"/>
  <c r="Y155"/>
  <c r="X155"/>
  <c r="W155"/>
  <c r="T155"/>
  <c r="S155"/>
  <c r="R155"/>
  <c r="O155"/>
  <c r="N155"/>
  <c r="M155"/>
  <c r="J155"/>
  <c r="I155"/>
  <c r="H155"/>
  <c r="Y154"/>
  <c r="X154"/>
  <c r="W154"/>
  <c r="Z154"/>
  <c r="T154"/>
  <c r="S154"/>
  <c r="R154"/>
  <c r="O154"/>
  <c r="N154"/>
  <c r="M154"/>
  <c r="J154"/>
  <c r="I154"/>
  <c r="H154"/>
  <c r="Y153"/>
  <c r="X153"/>
  <c r="T153"/>
  <c r="S153"/>
  <c r="R153"/>
  <c r="O153"/>
  <c r="N153"/>
  <c r="M153"/>
  <c r="J153"/>
  <c r="I153"/>
  <c r="H153"/>
  <c r="Y150"/>
  <c r="X150"/>
  <c r="W150"/>
  <c r="T150"/>
  <c r="S150"/>
  <c r="U150"/>
  <c r="R150"/>
  <c r="O150"/>
  <c r="N150"/>
  <c r="M150"/>
  <c r="J150"/>
  <c r="I150"/>
  <c r="H150"/>
  <c r="Y149"/>
  <c r="X149"/>
  <c r="W149"/>
  <c r="T149"/>
  <c r="S149"/>
  <c r="R149"/>
  <c r="O149"/>
  <c r="N149"/>
  <c r="M149"/>
  <c r="J149"/>
  <c r="I149"/>
  <c r="H149"/>
  <c r="Y147"/>
  <c r="X147"/>
  <c r="W147"/>
  <c r="T147"/>
  <c r="S147"/>
  <c r="R147"/>
  <c r="O147"/>
  <c r="N147"/>
  <c r="N145"/>
  <c r="M147"/>
  <c r="J147"/>
  <c r="I147"/>
  <c r="I145"/>
  <c r="H147"/>
  <c r="K146"/>
  <c r="L146" s="1"/>
  <c r="Y142"/>
  <c r="X142"/>
  <c r="W142"/>
  <c r="T142"/>
  <c r="S142"/>
  <c r="R142"/>
  <c r="O142"/>
  <c r="N142"/>
  <c r="M142"/>
  <c r="J142"/>
  <c r="I142"/>
  <c r="H142"/>
  <c r="X133"/>
  <c r="I132"/>
  <c r="H132"/>
  <c r="H130" s="1"/>
  <c r="Y133"/>
  <c r="Y131" s="1"/>
  <c r="O133"/>
  <c r="O131" s="1"/>
  <c r="N133"/>
  <c r="N131" s="1"/>
  <c r="M133"/>
  <c r="M131" s="1"/>
  <c r="H133"/>
  <c r="H131" s="1"/>
  <c r="T132"/>
  <c r="T130" s="1"/>
  <c r="O132"/>
  <c r="N132"/>
  <c r="N130" s="1"/>
  <c r="J132"/>
  <c r="E132"/>
  <c r="X123"/>
  <c r="T123"/>
  <c r="R123"/>
  <c r="J123"/>
  <c r="X122"/>
  <c r="X120" s="1"/>
  <c r="W122"/>
  <c r="W120" s="1"/>
  <c r="W110" s="1"/>
  <c r="T124"/>
  <c r="S124"/>
  <c r="S122" s="1"/>
  <c r="R124"/>
  <c r="R122" s="1"/>
  <c r="R120" s="1"/>
  <c r="R110" s="1"/>
  <c r="E124"/>
  <c r="Y119"/>
  <c r="X119"/>
  <c r="W119"/>
  <c r="T119"/>
  <c r="S119"/>
  <c r="R119"/>
  <c r="O119"/>
  <c r="N119"/>
  <c r="M119"/>
  <c r="J119"/>
  <c r="I119"/>
  <c r="H119"/>
  <c r="Y118"/>
  <c r="X118"/>
  <c r="W118"/>
  <c r="T118"/>
  <c r="S118"/>
  <c r="R118"/>
  <c r="O118"/>
  <c r="N118"/>
  <c r="P118" s="1"/>
  <c r="M118"/>
  <c r="J118"/>
  <c r="I118"/>
  <c r="H118"/>
  <c r="K117"/>
  <c r="L117"/>
  <c r="Q117" s="1"/>
  <c r="V117" s="1"/>
  <c r="AA117" s="1"/>
  <c r="G117" s="1"/>
  <c r="K116"/>
  <c r="L116"/>
  <c r="Q116" s="1"/>
  <c r="V116" s="1"/>
  <c r="AA116" s="1"/>
  <c r="G116" s="1"/>
  <c r="Y115"/>
  <c r="X115"/>
  <c r="W115"/>
  <c r="T115"/>
  <c r="S115"/>
  <c r="R115"/>
  <c r="O115"/>
  <c r="N115"/>
  <c r="M115"/>
  <c r="J115"/>
  <c r="I115"/>
  <c r="H115"/>
  <c r="Y114"/>
  <c r="X114"/>
  <c r="W114"/>
  <c r="T114"/>
  <c r="S114"/>
  <c r="R114"/>
  <c r="O114"/>
  <c r="N114"/>
  <c r="M114"/>
  <c r="J114"/>
  <c r="H114"/>
  <c r="E114"/>
  <c r="K113"/>
  <c r="L113"/>
  <c r="Q113" s="1"/>
  <c r="V113" s="1"/>
  <c r="AA113" s="1"/>
  <c r="G113" s="1"/>
  <c r="K112"/>
  <c r="L112"/>
  <c r="Q112" s="1"/>
  <c r="V112" s="1"/>
  <c r="AA112" s="1"/>
  <c r="G112" s="1"/>
  <c r="Y109"/>
  <c r="X109"/>
  <c r="W109"/>
  <c r="T109"/>
  <c r="S109"/>
  <c r="R109"/>
  <c r="O109"/>
  <c r="N109"/>
  <c r="M109"/>
  <c r="J109"/>
  <c r="I109"/>
  <c r="H109"/>
  <c r="Y108"/>
  <c r="X108"/>
  <c r="W108"/>
  <c r="T108"/>
  <c r="S108"/>
  <c r="R108"/>
  <c r="O108"/>
  <c r="N108"/>
  <c r="M108"/>
  <c r="J108"/>
  <c r="I108"/>
  <c r="H108"/>
  <c r="K107"/>
  <c r="L107"/>
  <c r="Q107" s="1"/>
  <c r="V107" s="1"/>
  <c r="AA107" s="1"/>
  <c r="G107" s="1"/>
  <c r="K106"/>
  <c r="L106"/>
  <c r="Q106" s="1"/>
  <c r="V106" s="1"/>
  <c r="AA106" s="1"/>
  <c r="G106" s="1"/>
  <c r="Y104"/>
  <c r="X104"/>
  <c r="W104"/>
  <c r="T104"/>
  <c r="S104"/>
  <c r="R104"/>
  <c r="O104"/>
  <c r="N104"/>
  <c r="M104"/>
  <c r="J104"/>
  <c r="I104"/>
  <c r="H104"/>
  <c r="S101"/>
  <c r="J101"/>
  <c r="Y102"/>
  <c r="X102"/>
  <c r="W102"/>
  <c r="T102"/>
  <c r="T100" s="1"/>
  <c r="S102"/>
  <c r="S100" s="1"/>
  <c r="R102"/>
  <c r="R100" s="1"/>
  <c r="O102"/>
  <c r="N102"/>
  <c r="M102"/>
  <c r="J102"/>
  <c r="I102"/>
  <c r="I100" s="1"/>
  <c r="H102"/>
  <c r="H100" s="1"/>
  <c r="Y98"/>
  <c r="X98"/>
  <c r="W98"/>
  <c r="T98"/>
  <c r="S98"/>
  <c r="R98"/>
  <c r="O98"/>
  <c r="N98"/>
  <c r="M98"/>
  <c r="J98"/>
  <c r="I98"/>
  <c r="H98"/>
  <c r="Y96"/>
  <c r="X96"/>
  <c r="W96"/>
  <c r="T96"/>
  <c r="S96"/>
  <c r="R96"/>
  <c r="O96"/>
  <c r="N96"/>
  <c r="M96"/>
  <c r="J96"/>
  <c r="I96"/>
  <c r="H96"/>
  <c r="Y93"/>
  <c r="Y81" s="1"/>
  <c r="Y79" s="1"/>
  <c r="N93"/>
  <c r="Y94"/>
  <c r="X94"/>
  <c r="W94"/>
  <c r="T94"/>
  <c r="T92" s="1"/>
  <c r="S94"/>
  <c r="R94"/>
  <c r="O94"/>
  <c r="O92" s="1"/>
  <c r="N94"/>
  <c r="N92" s="1"/>
  <c r="M94"/>
  <c r="J94"/>
  <c r="I94"/>
  <c r="H94"/>
  <c r="Y91"/>
  <c r="X91"/>
  <c r="W91"/>
  <c r="T91"/>
  <c r="S91"/>
  <c r="R91"/>
  <c r="O91"/>
  <c r="N91"/>
  <c r="M91"/>
  <c r="J91"/>
  <c r="I91"/>
  <c r="H91"/>
  <c r="Y90"/>
  <c r="X90"/>
  <c r="W90"/>
  <c r="T90"/>
  <c r="S90"/>
  <c r="R90"/>
  <c r="O90"/>
  <c r="N90"/>
  <c r="M90"/>
  <c r="J90"/>
  <c r="I90"/>
  <c r="H90"/>
  <c r="Y88"/>
  <c r="X88"/>
  <c r="W88"/>
  <c r="T88"/>
  <c r="S88"/>
  <c r="R88"/>
  <c r="O88"/>
  <c r="N88"/>
  <c r="M88"/>
  <c r="J88"/>
  <c r="I88"/>
  <c r="H88"/>
  <c r="Y86"/>
  <c r="X86"/>
  <c r="W86"/>
  <c r="T86"/>
  <c r="S86"/>
  <c r="R86"/>
  <c r="O86"/>
  <c r="N86"/>
  <c r="M86"/>
  <c r="J86"/>
  <c r="I86"/>
  <c r="H86"/>
  <c r="Y84"/>
  <c r="Y82"/>
  <c r="X84"/>
  <c r="W84"/>
  <c r="T84"/>
  <c r="S84"/>
  <c r="R84"/>
  <c r="R82"/>
  <c r="O84"/>
  <c r="P84"/>
  <c r="M83"/>
  <c r="J83"/>
  <c r="I83"/>
  <c r="H83"/>
  <c r="K75"/>
  <c r="L75"/>
  <c r="Q75" s="1"/>
  <c r="V75" s="1"/>
  <c r="AA75" s="1"/>
  <c r="G75" s="1"/>
  <c r="K74"/>
  <c r="L74"/>
  <c r="Q74" s="1"/>
  <c r="V74" s="1"/>
  <c r="AA74" s="1"/>
  <c r="G74" s="1"/>
  <c r="K73"/>
  <c r="L73" s="1"/>
  <c r="Q73" s="1"/>
  <c r="V73" s="1"/>
  <c r="AA73" s="1"/>
  <c r="G73" s="1"/>
  <c r="K72"/>
  <c r="L72" s="1"/>
  <c r="Q72" s="1"/>
  <c r="V72" s="1"/>
  <c r="AA72" s="1"/>
  <c r="G72" s="1"/>
  <c r="E72"/>
  <c r="E70" s="1"/>
  <c r="K71"/>
  <c r="L71" s="1"/>
  <c r="Q71" s="1"/>
  <c r="V71" s="1"/>
  <c r="AA71" s="1"/>
  <c r="G71" s="1"/>
  <c r="K70"/>
  <c r="L70" s="1"/>
  <c r="Q70" s="1"/>
  <c r="V70" s="1"/>
  <c r="AA70" s="1"/>
  <c r="G70" s="1"/>
  <c r="Y67"/>
  <c r="X67"/>
  <c r="W67"/>
  <c r="T67"/>
  <c r="S67"/>
  <c r="R67"/>
  <c r="O67"/>
  <c r="N67"/>
  <c r="M67"/>
  <c r="J67"/>
  <c r="I67"/>
  <c r="H67"/>
  <c r="Y66"/>
  <c r="X66"/>
  <c r="W66"/>
  <c r="T66"/>
  <c r="S66"/>
  <c r="R66"/>
  <c r="O66"/>
  <c r="N66"/>
  <c r="M66"/>
  <c r="J66"/>
  <c r="I66"/>
  <c r="H66"/>
  <c r="Z65"/>
  <c r="T63"/>
  <c r="S63"/>
  <c r="H63"/>
  <c r="Y64"/>
  <c r="Y62" s="1"/>
  <c r="X64"/>
  <c r="X62" s="1"/>
  <c r="W64"/>
  <c r="W62" s="1"/>
  <c r="T64"/>
  <c r="T62"/>
  <c r="S64"/>
  <c r="S62"/>
  <c r="R64"/>
  <c r="O64"/>
  <c r="O62" s="1"/>
  <c r="N64"/>
  <c r="M64"/>
  <c r="M62" s="1"/>
  <c r="J64"/>
  <c r="I64"/>
  <c r="X58"/>
  <c r="W58"/>
  <c r="T58"/>
  <c r="R58"/>
  <c r="M58"/>
  <c r="J58"/>
  <c r="K59"/>
  <c r="L59" s="1"/>
  <c r="Q59" s="1"/>
  <c r="V59" s="1"/>
  <c r="AA59" s="1"/>
  <c r="G59" s="1"/>
  <c r="H57"/>
  <c r="K57" s="1"/>
  <c r="L57" s="1"/>
  <c r="Q57" s="1"/>
  <c r="V57" s="1"/>
  <c r="AA57" s="1"/>
  <c r="G57" s="1"/>
  <c r="K56"/>
  <c r="L56" s="1"/>
  <c r="Q56" s="1"/>
  <c r="V56" s="1"/>
  <c r="AA56" s="1"/>
  <c r="G56" s="1"/>
  <c r="H55"/>
  <c r="K55" s="1"/>
  <c r="L55" s="1"/>
  <c r="Q55" s="1"/>
  <c r="V55" s="1"/>
  <c r="AA55" s="1"/>
  <c r="G55" s="1"/>
  <c r="H54"/>
  <c r="K54"/>
  <c r="L54" s="1"/>
  <c r="Q54" s="1"/>
  <c r="V54" s="1"/>
  <c r="AA54" s="1"/>
  <c r="G54" s="1"/>
  <c r="H53"/>
  <c r="K53" s="1"/>
  <c r="L53" s="1"/>
  <c r="Q53" s="1"/>
  <c r="V53" s="1"/>
  <c r="AA53" s="1"/>
  <c r="G53" s="1"/>
  <c r="H52"/>
  <c r="K52" s="1"/>
  <c r="L52" s="1"/>
  <c r="Q52" s="1"/>
  <c r="V52" s="1"/>
  <c r="AA52" s="1"/>
  <c r="G52" s="1"/>
  <c r="H51"/>
  <c r="K51" s="1"/>
  <c r="L51" s="1"/>
  <c r="Q51" s="1"/>
  <c r="V51" s="1"/>
  <c r="AA51" s="1"/>
  <c r="G51" s="1"/>
  <c r="H50"/>
  <c r="K50" s="1"/>
  <c r="L50" s="1"/>
  <c r="Q50" s="1"/>
  <c r="V50" s="1"/>
  <c r="AA50" s="1"/>
  <c r="G50" s="1"/>
  <c r="Y49"/>
  <c r="X49"/>
  <c r="W49"/>
  <c r="T49"/>
  <c r="S49"/>
  <c r="R49"/>
  <c r="O49"/>
  <c r="N49"/>
  <c r="M49"/>
  <c r="J49"/>
  <c r="I49"/>
  <c r="H49"/>
  <c r="Y48"/>
  <c r="X48"/>
  <c r="W48"/>
  <c r="T48"/>
  <c r="S48"/>
  <c r="R48"/>
  <c r="O48"/>
  <c r="N48"/>
  <c r="M48"/>
  <c r="J48"/>
  <c r="I48"/>
  <c r="H48"/>
  <c r="Y47"/>
  <c r="X47"/>
  <c r="W47"/>
  <c r="T47"/>
  <c r="S47"/>
  <c r="R47"/>
  <c r="O47"/>
  <c r="M47"/>
  <c r="J47"/>
  <c r="I47"/>
  <c r="H47"/>
  <c r="Y46"/>
  <c r="X46"/>
  <c r="W46"/>
  <c r="T46"/>
  <c r="S46"/>
  <c r="R46"/>
  <c r="O46"/>
  <c r="N46"/>
  <c r="M46"/>
  <c r="J46"/>
  <c r="I46"/>
  <c r="H46"/>
  <c r="Y45"/>
  <c r="X45"/>
  <c r="W45"/>
  <c r="T45"/>
  <c r="S45"/>
  <c r="R45"/>
  <c r="O45"/>
  <c r="N45"/>
  <c r="M45"/>
  <c r="J45"/>
  <c r="I45"/>
  <c r="H45"/>
  <c r="Y44"/>
  <c r="X44"/>
  <c r="W44"/>
  <c r="T44"/>
  <c r="S44"/>
  <c r="R44"/>
  <c r="O44"/>
  <c r="M44"/>
  <c r="J44"/>
  <c r="I44"/>
  <c r="H44"/>
  <c r="K43"/>
  <c r="L43" s="1"/>
  <c r="Q43" s="1"/>
  <c r="V43" s="1"/>
  <c r="AA43" s="1"/>
  <c r="G43" s="1"/>
  <c r="K42"/>
  <c r="L42" s="1"/>
  <c r="Q42" s="1"/>
  <c r="V42" s="1"/>
  <c r="AA42" s="1"/>
  <c r="G42" s="1"/>
  <c r="K40"/>
  <c r="L40" s="1"/>
  <c r="H28"/>
  <c r="W28"/>
  <c r="T28"/>
  <c r="O28"/>
  <c r="N28"/>
  <c r="I28"/>
  <c r="X28"/>
  <c r="J28"/>
  <c r="Y25"/>
  <c r="X25"/>
  <c r="W25"/>
  <c r="T25"/>
  <c r="S25"/>
  <c r="R25"/>
  <c r="O25"/>
  <c r="N25"/>
  <c r="M25"/>
  <c r="J25"/>
  <c r="I25"/>
  <c r="H25"/>
  <c r="Y23"/>
  <c r="X23"/>
  <c r="W23"/>
  <c r="T23"/>
  <c r="S23"/>
  <c r="R23"/>
  <c r="O23"/>
  <c r="M23"/>
  <c r="J23"/>
  <c r="I23"/>
  <c r="H23"/>
  <c r="Y22"/>
  <c r="X22"/>
  <c r="W22"/>
  <c r="T22"/>
  <c r="S22"/>
  <c r="R22"/>
  <c r="O22"/>
  <c r="M22"/>
  <c r="J22"/>
  <c r="I22"/>
  <c r="H22"/>
  <c r="Y18"/>
  <c r="X18"/>
  <c r="X12" s="1"/>
  <c r="S18"/>
  <c r="I18"/>
  <c r="A18"/>
  <c r="A17"/>
  <c r="J16"/>
  <c r="I16"/>
  <c r="A16"/>
  <c r="A15"/>
  <c r="P9"/>
  <c r="AE161" i="143"/>
  <c r="AE160"/>
  <c r="AE159"/>
  <c r="AE158"/>
  <c r="AE155"/>
  <c r="AE154"/>
  <c r="AD161"/>
  <c r="AD160"/>
  <c r="AD159"/>
  <c r="AD158"/>
  <c r="AD155"/>
  <c r="AD154"/>
  <c r="X161"/>
  <c r="X160"/>
  <c r="X159"/>
  <c r="X158"/>
  <c r="X155"/>
  <c r="X154"/>
  <c r="W161"/>
  <c r="W160"/>
  <c r="W159"/>
  <c r="W158"/>
  <c r="W155"/>
  <c r="W154"/>
  <c r="V161"/>
  <c r="V160"/>
  <c r="V159"/>
  <c r="V158"/>
  <c r="V155"/>
  <c r="V154"/>
  <c r="Q161"/>
  <c r="Q160"/>
  <c r="Q159"/>
  <c r="Q158"/>
  <c r="Q155"/>
  <c r="Q154"/>
  <c r="P161"/>
  <c r="P160"/>
  <c r="P159"/>
  <c r="P158"/>
  <c r="P155"/>
  <c r="P154"/>
  <c r="P150" s="1"/>
  <c r="O161"/>
  <c r="O160"/>
  <c r="O159"/>
  <c r="O158"/>
  <c r="O155"/>
  <c r="O154"/>
  <c r="K161"/>
  <c r="K160"/>
  <c r="K159"/>
  <c r="K158"/>
  <c r="K155"/>
  <c r="K154"/>
  <c r="J161"/>
  <c r="J160"/>
  <c r="J159"/>
  <c r="J158"/>
  <c r="J155"/>
  <c r="J154"/>
  <c r="J150" s="1"/>
  <c r="I159"/>
  <c r="I158"/>
  <c r="I155"/>
  <c r="I154"/>
  <c r="K65"/>
  <c r="AE65"/>
  <c r="AE131"/>
  <c r="AD131"/>
  <c r="X131"/>
  <c r="X128"/>
  <c r="W131"/>
  <c r="V131"/>
  <c r="Q131"/>
  <c r="P131"/>
  <c r="O131"/>
  <c r="K131"/>
  <c r="J131"/>
  <c r="I131"/>
  <c r="J102"/>
  <c r="K102"/>
  <c r="AE67"/>
  <c r="AE66"/>
  <c r="AE64"/>
  <c r="AE62" s="1"/>
  <c r="AD67"/>
  <c r="AD66"/>
  <c r="AD65"/>
  <c r="AD63" s="1"/>
  <c r="AD64"/>
  <c r="X67"/>
  <c r="X66"/>
  <c r="X65"/>
  <c r="X64"/>
  <c r="W67"/>
  <c r="W66"/>
  <c r="W65"/>
  <c r="W63" s="1"/>
  <c r="Y63" s="1"/>
  <c r="W64"/>
  <c r="W62" s="1"/>
  <c r="Y62" s="1"/>
  <c r="AB62" s="1"/>
  <c r="AI62" s="1"/>
  <c r="V67"/>
  <c r="V66"/>
  <c r="V65"/>
  <c r="V64"/>
  <c r="V62" s="1"/>
  <c r="Q67"/>
  <c r="Q66"/>
  <c r="Q65"/>
  <c r="P67"/>
  <c r="P66"/>
  <c r="P65"/>
  <c r="P63" s="1"/>
  <c r="Q64"/>
  <c r="P64"/>
  <c r="O67"/>
  <c r="O66"/>
  <c r="O65"/>
  <c r="O63" s="1"/>
  <c r="O64"/>
  <c r="K67"/>
  <c r="K66"/>
  <c r="J67"/>
  <c r="J66"/>
  <c r="J65"/>
  <c r="J63" s="1"/>
  <c r="I67"/>
  <c r="I66"/>
  <c r="I65"/>
  <c r="J64"/>
  <c r="I64"/>
  <c r="I62" s="1"/>
  <c r="AE225"/>
  <c r="AE224"/>
  <c r="AE221"/>
  <c r="AE220"/>
  <c r="AE217"/>
  <c r="AE216"/>
  <c r="AD225"/>
  <c r="AD223" s="1"/>
  <c r="AD224"/>
  <c r="AD222" s="1"/>
  <c r="AD221"/>
  <c r="AD219" s="1"/>
  <c r="AD220"/>
  <c r="AD218" s="1"/>
  <c r="AD217"/>
  <c r="AD215" s="1"/>
  <c r="AD216"/>
  <c r="AD214" s="1"/>
  <c r="AD212" s="1"/>
  <c r="X225"/>
  <c r="X224"/>
  <c r="X221"/>
  <c r="X220"/>
  <c r="X217"/>
  <c r="X216"/>
  <c r="W225"/>
  <c r="W223" s="1"/>
  <c r="W224"/>
  <c r="W222" s="1"/>
  <c r="W221"/>
  <c r="W219" s="1"/>
  <c r="W220"/>
  <c r="W218" s="1"/>
  <c r="W217"/>
  <c r="W215" s="1"/>
  <c r="W216"/>
  <c r="W214" s="1"/>
  <c r="V225"/>
  <c r="V223" s="1"/>
  <c r="V224"/>
  <c r="V222" s="1"/>
  <c r="V221"/>
  <c r="V219" s="1"/>
  <c r="V220"/>
  <c r="V218" s="1"/>
  <c r="V217"/>
  <c r="V215" s="1"/>
  <c r="V213" s="1"/>
  <c r="V211" s="1"/>
  <c r="V216"/>
  <c r="V214" s="1"/>
  <c r="Q225"/>
  <c r="Q224"/>
  <c r="Q221"/>
  <c r="Q220"/>
  <c r="Q217"/>
  <c r="Q216"/>
  <c r="P225"/>
  <c r="P223" s="1"/>
  <c r="R223" s="1"/>
  <c r="U223" s="1"/>
  <c r="P224"/>
  <c r="P222" s="1"/>
  <c r="R222" s="1"/>
  <c r="U222" s="1"/>
  <c r="P221"/>
  <c r="P219" s="1"/>
  <c r="R219" s="1"/>
  <c r="U219" s="1"/>
  <c r="P220"/>
  <c r="P218" s="1"/>
  <c r="R218" s="1"/>
  <c r="U218" s="1"/>
  <c r="P217"/>
  <c r="P215" s="1"/>
  <c r="P216"/>
  <c r="P214" s="1"/>
  <c r="O225"/>
  <c r="O223" s="1"/>
  <c r="O224"/>
  <c r="O222" s="1"/>
  <c r="O221"/>
  <c r="O219" s="1"/>
  <c r="O220"/>
  <c r="O218" s="1"/>
  <c r="O217"/>
  <c r="O215" s="1"/>
  <c r="O216"/>
  <c r="O214" s="1"/>
  <c r="K225"/>
  <c r="K223" s="1"/>
  <c r="K224"/>
  <c r="K222" s="1"/>
  <c r="K221"/>
  <c r="K219" s="1"/>
  <c r="K220"/>
  <c r="K218" s="1"/>
  <c r="K217"/>
  <c r="K215" s="1"/>
  <c r="K216"/>
  <c r="K214" s="1"/>
  <c r="J225"/>
  <c r="J223" s="1"/>
  <c r="J224"/>
  <c r="J222" s="1"/>
  <c r="J221"/>
  <c r="J219" s="1"/>
  <c r="J220"/>
  <c r="J218" s="1"/>
  <c r="J217"/>
  <c r="J215" s="1"/>
  <c r="J213" s="1"/>
  <c r="J216"/>
  <c r="J214" s="1"/>
  <c r="I225"/>
  <c r="I223" s="1"/>
  <c r="I224"/>
  <c r="I222" s="1"/>
  <c r="I221"/>
  <c r="I219" s="1"/>
  <c r="I220"/>
  <c r="I218" s="1"/>
  <c r="I217"/>
  <c r="I215" s="1"/>
  <c r="I213" s="1"/>
  <c r="I216"/>
  <c r="I214" s="1"/>
  <c r="AE61"/>
  <c r="AD59"/>
  <c r="V193"/>
  <c r="V191" s="1"/>
  <c r="J193"/>
  <c r="J191" s="1"/>
  <c r="I176"/>
  <c r="L176" s="1"/>
  <c r="AE167"/>
  <c r="AE166"/>
  <c r="AE165"/>
  <c r="AE164"/>
  <c r="AE163"/>
  <c r="AE162"/>
  <c r="AD167"/>
  <c r="AD166"/>
  <c r="AD165"/>
  <c r="AD164"/>
  <c r="AD163"/>
  <c r="AD162"/>
  <c r="X167"/>
  <c r="X166"/>
  <c r="X165"/>
  <c r="X164"/>
  <c r="X163"/>
  <c r="X162"/>
  <c r="W167"/>
  <c r="W166"/>
  <c r="W165"/>
  <c r="W164"/>
  <c r="W163"/>
  <c r="W162"/>
  <c r="V167"/>
  <c r="V166"/>
  <c r="V165"/>
  <c r="V164"/>
  <c r="V163"/>
  <c r="V162"/>
  <c r="Q167"/>
  <c r="Q166"/>
  <c r="Q165"/>
  <c r="Q164"/>
  <c r="Q163"/>
  <c r="Q162"/>
  <c r="P167"/>
  <c r="P166"/>
  <c r="P165"/>
  <c r="P164"/>
  <c r="P163"/>
  <c r="P162"/>
  <c r="O167"/>
  <c r="O166"/>
  <c r="O165"/>
  <c r="O164"/>
  <c r="O163"/>
  <c r="O162"/>
  <c r="K167"/>
  <c r="K166"/>
  <c r="K165"/>
  <c r="K164"/>
  <c r="K163"/>
  <c r="K162"/>
  <c r="J167"/>
  <c r="J166"/>
  <c r="J165"/>
  <c r="J164"/>
  <c r="J163"/>
  <c r="J162"/>
  <c r="I167"/>
  <c r="I166"/>
  <c r="I165"/>
  <c r="I164"/>
  <c r="I163"/>
  <c r="I162"/>
  <c r="I161"/>
  <c r="I160"/>
  <c r="K137"/>
  <c r="X137"/>
  <c r="V137"/>
  <c r="V135" s="1"/>
  <c r="J137"/>
  <c r="J135" s="1"/>
  <c r="I137"/>
  <c r="I135" s="1"/>
  <c r="Q118"/>
  <c r="Q119"/>
  <c r="AE123"/>
  <c r="AD123"/>
  <c r="AE122"/>
  <c r="AD122"/>
  <c r="X123"/>
  <c r="W123"/>
  <c r="V123"/>
  <c r="X122"/>
  <c r="W122"/>
  <c r="V122"/>
  <c r="Q123"/>
  <c r="P123"/>
  <c r="O123"/>
  <c r="K123"/>
  <c r="J123"/>
  <c r="I123"/>
  <c r="Q122"/>
  <c r="P122"/>
  <c r="O122"/>
  <c r="K122"/>
  <c r="J122"/>
  <c r="I122"/>
  <c r="AE119"/>
  <c r="AD119"/>
  <c r="AE118"/>
  <c r="AD118"/>
  <c r="X119"/>
  <c r="W119"/>
  <c r="V119"/>
  <c r="X118"/>
  <c r="W118"/>
  <c r="V118"/>
  <c r="P119"/>
  <c r="O119"/>
  <c r="P118"/>
  <c r="O118"/>
  <c r="K119"/>
  <c r="J119"/>
  <c r="I119"/>
  <c r="K118"/>
  <c r="J118"/>
  <c r="I118"/>
  <c r="AE113"/>
  <c r="AD113"/>
  <c r="AE112"/>
  <c r="AD112"/>
  <c r="X113"/>
  <c r="W113"/>
  <c r="V113"/>
  <c r="X112"/>
  <c r="V112"/>
  <c r="W112"/>
  <c r="Q113"/>
  <c r="P113"/>
  <c r="O113"/>
  <c r="Q112"/>
  <c r="P112"/>
  <c r="O112"/>
  <c r="K113"/>
  <c r="J113"/>
  <c r="I113"/>
  <c r="J112"/>
  <c r="K112"/>
  <c r="I112"/>
  <c r="AE107"/>
  <c r="AE106"/>
  <c r="AE105"/>
  <c r="AE104"/>
  <c r="AE103"/>
  <c r="AE102"/>
  <c r="AD107"/>
  <c r="AD106"/>
  <c r="AD105"/>
  <c r="AD104"/>
  <c r="AD103"/>
  <c r="AD102"/>
  <c r="X107"/>
  <c r="X106"/>
  <c r="X105"/>
  <c r="X104"/>
  <c r="X103"/>
  <c r="X102"/>
  <c r="W107"/>
  <c r="W106"/>
  <c r="W105"/>
  <c r="W104"/>
  <c r="W103"/>
  <c r="W102"/>
  <c r="V107"/>
  <c r="V106"/>
  <c r="V105"/>
  <c r="V104"/>
  <c r="V103"/>
  <c r="V102"/>
  <c r="Q107"/>
  <c r="Q106"/>
  <c r="Q105"/>
  <c r="Q104"/>
  <c r="Q103"/>
  <c r="Q102"/>
  <c r="P107"/>
  <c r="P106"/>
  <c r="P105"/>
  <c r="P104"/>
  <c r="P103"/>
  <c r="P101" s="1"/>
  <c r="P102"/>
  <c r="P100" s="1"/>
  <c r="O107"/>
  <c r="O106"/>
  <c r="O105"/>
  <c r="O104"/>
  <c r="O103"/>
  <c r="O101" s="1"/>
  <c r="O102"/>
  <c r="O100" s="1"/>
  <c r="K107"/>
  <c r="K106"/>
  <c r="K100" s="1"/>
  <c r="K105"/>
  <c r="K104"/>
  <c r="K103"/>
  <c r="K101" s="1"/>
  <c r="J107"/>
  <c r="J106"/>
  <c r="J105"/>
  <c r="J104"/>
  <c r="J103"/>
  <c r="J101" s="1"/>
  <c r="J81" s="1"/>
  <c r="J79" s="1"/>
  <c r="J77" s="1"/>
  <c r="J7" s="1"/>
  <c r="I107"/>
  <c r="I106"/>
  <c r="I105"/>
  <c r="I104"/>
  <c r="I103"/>
  <c r="I101" s="1"/>
  <c r="I102"/>
  <c r="I100" s="1"/>
  <c r="AE99"/>
  <c r="AE98"/>
  <c r="AE97"/>
  <c r="AE96"/>
  <c r="AD99"/>
  <c r="AD98"/>
  <c r="AD97"/>
  <c r="AD96"/>
  <c r="X99"/>
  <c r="X98"/>
  <c r="X97"/>
  <c r="X96"/>
  <c r="W99"/>
  <c r="W98"/>
  <c r="W97"/>
  <c r="W96"/>
  <c r="V99"/>
  <c r="V98"/>
  <c r="V97"/>
  <c r="V96"/>
  <c r="Q99"/>
  <c r="Q98"/>
  <c r="Q97"/>
  <c r="Q96"/>
  <c r="P99"/>
  <c r="P98"/>
  <c r="P97"/>
  <c r="P96"/>
  <c r="O99"/>
  <c r="O98"/>
  <c r="O97"/>
  <c r="O96"/>
  <c r="K99"/>
  <c r="K98"/>
  <c r="K97"/>
  <c r="K96"/>
  <c r="J99"/>
  <c r="J98"/>
  <c r="J97"/>
  <c r="J96"/>
  <c r="I99"/>
  <c r="I98"/>
  <c r="I97"/>
  <c r="I96"/>
  <c r="AE95"/>
  <c r="AD95"/>
  <c r="AD93" s="1"/>
  <c r="X95"/>
  <c r="W95"/>
  <c r="V95"/>
  <c r="V93" s="1"/>
  <c r="Q95"/>
  <c r="P95"/>
  <c r="P93" s="1"/>
  <c r="R93" s="1"/>
  <c r="O95"/>
  <c r="K95"/>
  <c r="K93" s="1"/>
  <c r="J95"/>
  <c r="I95"/>
  <c r="AE94"/>
  <c r="AD94"/>
  <c r="AD92" s="1"/>
  <c r="X94"/>
  <c r="W94"/>
  <c r="V94"/>
  <c r="Q94"/>
  <c r="P94"/>
  <c r="O94"/>
  <c r="K94"/>
  <c r="J94"/>
  <c r="I94"/>
  <c r="AE91"/>
  <c r="AD91"/>
  <c r="X91"/>
  <c r="W91"/>
  <c r="V91"/>
  <c r="Q91"/>
  <c r="P91"/>
  <c r="O91"/>
  <c r="K91"/>
  <c r="J91"/>
  <c r="I91"/>
  <c r="I90"/>
  <c r="J90"/>
  <c r="K90"/>
  <c r="O90"/>
  <c r="P90"/>
  <c r="Q90"/>
  <c r="V90"/>
  <c r="W90"/>
  <c r="X90"/>
  <c r="AD90"/>
  <c r="AE90"/>
  <c r="AE89"/>
  <c r="AD89"/>
  <c r="X89"/>
  <c r="W89"/>
  <c r="V89"/>
  <c r="Q89"/>
  <c r="P89"/>
  <c r="O89"/>
  <c r="K89"/>
  <c r="J89"/>
  <c r="I89"/>
  <c r="K88"/>
  <c r="O88"/>
  <c r="P88"/>
  <c r="Q88"/>
  <c r="V88"/>
  <c r="W88"/>
  <c r="X88"/>
  <c r="AD88"/>
  <c r="AE88"/>
  <c r="AE87"/>
  <c r="AD87"/>
  <c r="X87"/>
  <c r="W87"/>
  <c r="V87"/>
  <c r="Q87"/>
  <c r="P87"/>
  <c r="O87"/>
  <c r="K87"/>
  <c r="J87"/>
  <c r="I87"/>
  <c r="J88"/>
  <c r="I88"/>
  <c r="AE86"/>
  <c r="AD86"/>
  <c r="X86"/>
  <c r="W86"/>
  <c r="V86"/>
  <c r="Q86"/>
  <c r="P86"/>
  <c r="O86"/>
  <c r="K86"/>
  <c r="J86"/>
  <c r="I86"/>
  <c r="I85"/>
  <c r="I83" s="1"/>
  <c r="J85"/>
  <c r="J83" s="1"/>
  <c r="K85"/>
  <c r="K83" s="1"/>
  <c r="L83" s="1"/>
  <c r="O85"/>
  <c r="O83" s="1"/>
  <c r="P85"/>
  <c r="Q85"/>
  <c r="Q83" s="1"/>
  <c r="X85"/>
  <c r="X83" s="1"/>
  <c r="AD85"/>
  <c r="AD83" s="1"/>
  <c r="AE85"/>
  <c r="AE83" s="1"/>
  <c r="AE84"/>
  <c r="AD84"/>
  <c r="W85"/>
  <c r="W83" s="1"/>
  <c r="V85"/>
  <c r="V83" s="1"/>
  <c r="X84"/>
  <c r="X82" s="1"/>
  <c r="W84"/>
  <c r="V84"/>
  <c r="Q84"/>
  <c r="P84"/>
  <c r="O84"/>
  <c r="K84"/>
  <c r="J84"/>
  <c r="I84"/>
  <c r="K58"/>
  <c r="A18"/>
  <c r="I18"/>
  <c r="A17"/>
  <c r="A16"/>
  <c r="A15"/>
  <c r="AE58"/>
  <c r="AF58" s="1"/>
  <c r="X58"/>
  <c r="W58"/>
  <c r="Q58"/>
  <c r="P58"/>
  <c r="O58"/>
  <c r="AD28"/>
  <c r="P28"/>
  <c r="AE18"/>
  <c r="AD18"/>
  <c r="X18"/>
  <c r="W18"/>
  <c r="V18"/>
  <c r="P18"/>
  <c r="O18"/>
  <c r="K18"/>
  <c r="T29" i="150"/>
  <c r="R29"/>
  <c r="N29"/>
  <c r="K29"/>
  <c r="I29"/>
  <c r="X28"/>
  <c r="T28"/>
  <c r="R28"/>
  <c r="N28"/>
  <c r="K28"/>
  <c r="I28"/>
  <c r="W220" i="147"/>
  <c r="S220"/>
  <c r="M220"/>
  <c r="J220"/>
  <c r="M219"/>
  <c r="J219"/>
  <c r="H219"/>
  <c r="S195"/>
  <c r="J195"/>
  <c r="W194"/>
  <c r="J194"/>
  <c r="W246"/>
  <c r="S246"/>
  <c r="Q246"/>
  <c r="M246"/>
  <c r="J246"/>
  <c r="M245"/>
  <c r="J245"/>
  <c r="H245"/>
  <c r="W242"/>
  <c r="Q238"/>
  <c r="M238"/>
  <c r="J238"/>
  <c r="H238"/>
  <c r="W237"/>
  <c r="W167"/>
  <c r="S167"/>
  <c r="Q166"/>
  <c r="M166"/>
  <c r="J166"/>
  <c r="H166"/>
  <c r="W73"/>
  <c r="X23" i="150"/>
  <c r="I23"/>
  <c r="X22"/>
  <c r="T22"/>
  <c r="R22"/>
  <c r="N22"/>
  <c r="T19"/>
  <c r="R19"/>
  <c r="N19"/>
  <c r="K19"/>
  <c r="K18"/>
  <c r="I18"/>
  <c r="X15"/>
  <c r="I15"/>
  <c r="X14"/>
  <c r="T14"/>
  <c r="R14"/>
  <c r="E72" i="143"/>
  <c r="E70" s="1"/>
  <c r="E118"/>
  <c r="E128"/>
  <c r="E136"/>
  <c r="E198"/>
  <c r="E206"/>
  <c r="K15" i="147"/>
  <c r="O15"/>
  <c r="P15"/>
  <c r="T15"/>
  <c r="U15" s="1"/>
  <c r="Z15" s="1"/>
  <c r="F15" s="1"/>
  <c r="Y15"/>
  <c r="K16"/>
  <c r="O16"/>
  <c r="P16" s="1"/>
  <c r="U16" s="1"/>
  <c r="Z16" s="1"/>
  <c r="F16" s="1"/>
  <c r="T16"/>
  <c r="Y16"/>
  <c r="X33"/>
  <c r="N34"/>
  <c r="V34"/>
  <c r="K45"/>
  <c r="O45"/>
  <c r="P45" s="1"/>
  <c r="U45" s="1"/>
  <c r="Z45" s="1"/>
  <c r="F45" s="1"/>
  <c r="T45"/>
  <c r="Y45"/>
  <c r="K46"/>
  <c r="O46"/>
  <c r="P46" s="1"/>
  <c r="U46" s="1"/>
  <c r="Z46" s="1"/>
  <c r="F46" s="1"/>
  <c r="T46"/>
  <c r="Y46"/>
  <c r="H49"/>
  <c r="I49"/>
  <c r="J49"/>
  <c r="K49" s="1"/>
  <c r="L49"/>
  <c r="O49" s="1"/>
  <c r="M49"/>
  <c r="N49"/>
  <c r="Q49"/>
  <c r="T49" s="1"/>
  <c r="R49"/>
  <c r="S49"/>
  <c r="V49"/>
  <c r="Y49" s="1"/>
  <c r="W49"/>
  <c r="X49"/>
  <c r="H50"/>
  <c r="K50" s="1"/>
  <c r="I50"/>
  <c r="J50"/>
  <c r="L50"/>
  <c r="O50" s="1"/>
  <c r="M50"/>
  <c r="N50"/>
  <c r="Q50"/>
  <c r="T50" s="1"/>
  <c r="R50"/>
  <c r="S50"/>
  <c r="V50"/>
  <c r="Y50" s="1"/>
  <c r="W50"/>
  <c r="X50"/>
  <c r="K51"/>
  <c r="P51" s="1"/>
  <c r="U51" s="1"/>
  <c r="Z51" s="1"/>
  <c r="F51" s="1"/>
  <c r="K52"/>
  <c r="O52"/>
  <c r="P52" s="1"/>
  <c r="U52" s="1"/>
  <c r="Z52" s="1"/>
  <c r="F52" s="1"/>
  <c r="T52"/>
  <c r="Y52"/>
  <c r="K53"/>
  <c r="O53"/>
  <c r="P53" s="1"/>
  <c r="U53" s="1"/>
  <c r="Z53" s="1"/>
  <c r="F53" s="1"/>
  <c r="T53"/>
  <c r="Y53"/>
  <c r="K54"/>
  <c r="O54"/>
  <c r="P54" s="1"/>
  <c r="U54" s="1"/>
  <c r="Z54" s="1"/>
  <c r="F54" s="1"/>
  <c r="T54"/>
  <c r="Y54"/>
  <c r="K55"/>
  <c r="O55"/>
  <c r="P55" s="1"/>
  <c r="U55" s="1"/>
  <c r="Z55" s="1"/>
  <c r="F55" s="1"/>
  <c r="T55"/>
  <c r="Y55"/>
  <c r="K56"/>
  <c r="O56"/>
  <c r="P56" s="1"/>
  <c r="U56" s="1"/>
  <c r="Z56" s="1"/>
  <c r="F56" s="1"/>
  <c r="T56"/>
  <c r="Y56"/>
  <c r="K57"/>
  <c r="O57"/>
  <c r="P57" s="1"/>
  <c r="U57" s="1"/>
  <c r="Z57" s="1"/>
  <c r="F57" s="1"/>
  <c r="T57"/>
  <c r="Y57"/>
  <c r="K58"/>
  <c r="O58"/>
  <c r="P58" s="1"/>
  <c r="U58" s="1"/>
  <c r="Z58" s="1"/>
  <c r="F58" s="1"/>
  <c r="T58"/>
  <c r="Y58"/>
  <c r="K59"/>
  <c r="O59"/>
  <c r="P59" s="1"/>
  <c r="U59" s="1"/>
  <c r="Z59" s="1"/>
  <c r="F59" s="1"/>
  <c r="T59"/>
  <c r="Y59"/>
  <c r="K60"/>
  <c r="O60"/>
  <c r="P60" s="1"/>
  <c r="U60" s="1"/>
  <c r="Z60" s="1"/>
  <c r="F60" s="1"/>
  <c r="T60"/>
  <c r="Y60"/>
  <c r="K61"/>
  <c r="O61"/>
  <c r="P61" s="1"/>
  <c r="U61" s="1"/>
  <c r="Z61" s="1"/>
  <c r="F61" s="1"/>
  <c r="T61"/>
  <c r="Y61"/>
  <c r="K62"/>
  <c r="O62"/>
  <c r="P62" s="1"/>
  <c r="U62" s="1"/>
  <c r="Z62" s="1"/>
  <c r="F62" s="1"/>
  <c r="T62"/>
  <c r="Y62"/>
  <c r="K63"/>
  <c r="O63"/>
  <c r="P63" s="1"/>
  <c r="U63" s="1"/>
  <c r="Z63" s="1"/>
  <c r="F63" s="1"/>
  <c r="T63"/>
  <c r="Y63"/>
  <c r="K64"/>
  <c r="O64"/>
  <c r="P64"/>
  <c r="T64"/>
  <c r="U64" s="1"/>
  <c r="Z64" s="1"/>
  <c r="F64" s="1"/>
  <c r="Y64"/>
  <c r="K65"/>
  <c r="O65"/>
  <c r="P65"/>
  <c r="U65" s="1"/>
  <c r="Z65" s="1"/>
  <c r="F65" s="1"/>
  <c r="T65"/>
  <c r="Y65"/>
  <c r="K66"/>
  <c r="O66"/>
  <c r="P66"/>
  <c r="U66" s="1"/>
  <c r="Z66" s="1"/>
  <c r="F66" s="1"/>
  <c r="T66"/>
  <c r="Y66"/>
  <c r="K70"/>
  <c r="O70"/>
  <c r="P70"/>
  <c r="U70" s="1"/>
  <c r="Z70" s="1"/>
  <c r="F70" s="1"/>
  <c r="T70"/>
  <c r="Y70"/>
  <c r="D71"/>
  <c r="D73"/>
  <c r="V73"/>
  <c r="J74"/>
  <c r="L74"/>
  <c r="M74"/>
  <c r="X74"/>
  <c r="H81"/>
  <c r="I81"/>
  <c r="J81"/>
  <c r="K81"/>
  <c r="P81" s="1"/>
  <c r="L81"/>
  <c r="M81"/>
  <c r="N81"/>
  <c r="O81"/>
  <c r="Q81"/>
  <c r="R81"/>
  <c r="S81"/>
  <c r="T81" s="1"/>
  <c r="V81"/>
  <c r="Y81" s="1"/>
  <c r="W81"/>
  <c r="X81"/>
  <c r="H82"/>
  <c r="I82"/>
  <c r="J82"/>
  <c r="K82" s="1"/>
  <c r="P82" s="1"/>
  <c r="U82" s="1"/>
  <c r="L82"/>
  <c r="O82" s="1"/>
  <c r="M82"/>
  <c r="N82"/>
  <c r="Q82"/>
  <c r="R82"/>
  <c r="T82"/>
  <c r="S82"/>
  <c r="V82"/>
  <c r="Y82" s="1"/>
  <c r="W82"/>
  <c r="X82"/>
  <c r="K83"/>
  <c r="O83"/>
  <c r="P83"/>
  <c r="U83" s="1"/>
  <c r="Z83" s="1"/>
  <c r="F83" s="1"/>
  <c r="T83"/>
  <c r="Y83"/>
  <c r="K84"/>
  <c r="O84"/>
  <c r="P84"/>
  <c r="U84" s="1"/>
  <c r="Z84" s="1"/>
  <c r="F84" s="1"/>
  <c r="T84"/>
  <c r="Y84"/>
  <c r="K85"/>
  <c r="O85"/>
  <c r="P85"/>
  <c r="U85" s="1"/>
  <c r="Z85" s="1"/>
  <c r="F85" s="1"/>
  <c r="T85"/>
  <c r="Y85"/>
  <c r="K86"/>
  <c r="O86"/>
  <c r="P86"/>
  <c r="U86" s="1"/>
  <c r="Z86" s="1"/>
  <c r="F86" s="1"/>
  <c r="T86"/>
  <c r="Y86"/>
  <c r="K87"/>
  <c r="O87"/>
  <c r="P87"/>
  <c r="U87" s="1"/>
  <c r="Z87" s="1"/>
  <c r="F87" s="1"/>
  <c r="T87"/>
  <c r="Y87"/>
  <c r="K88"/>
  <c r="O88"/>
  <c r="P88"/>
  <c r="U88" s="1"/>
  <c r="Z88" s="1"/>
  <c r="F88" s="1"/>
  <c r="T88"/>
  <c r="Y88"/>
  <c r="K89"/>
  <c r="O89"/>
  <c r="P89"/>
  <c r="U89" s="1"/>
  <c r="Z89" s="1"/>
  <c r="F89" s="1"/>
  <c r="T89"/>
  <c r="Y89"/>
  <c r="K90"/>
  <c r="O90"/>
  <c r="P90"/>
  <c r="U90" s="1"/>
  <c r="Z90" s="1"/>
  <c r="F90" s="1"/>
  <c r="T90"/>
  <c r="Y90"/>
  <c r="K91"/>
  <c r="O91"/>
  <c r="P91"/>
  <c r="U91" s="1"/>
  <c r="Z91" s="1"/>
  <c r="F91" s="1"/>
  <c r="T91"/>
  <c r="Y91"/>
  <c r="K92"/>
  <c r="O92"/>
  <c r="P92"/>
  <c r="U92" s="1"/>
  <c r="Z92" s="1"/>
  <c r="F92" s="1"/>
  <c r="T92"/>
  <c r="Y92"/>
  <c r="H93"/>
  <c r="I93"/>
  <c r="J93"/>
  <c r="L93"/>
  <c r="M93"/>
  <c r="N93"/>
  <c r="Q93"/>
  <c r="R93"/>
  <c r="S93"/>
  <c r="V93"/>
  <c r="W93"/>
  <c r="X93"/>
  <c r="H94"/>
  <c r="I94"/>
  <c r="J94"/>
  <c r="L94"/>
  <c r="M94"/>
  <c r="N94"/>
  <c r="Q94"/>
  <c r="R94"/>
  <c r="S94"/>
  <c r="V94"/>
  <c r="W94"/>
  <c r="X94"/>
  <c r="K95"/>
  <c r="K93" s="1"/>
  <c r="O95"/>
  <c r="O93" s="1"/>
  <c r="P95"/>
  <c r="P93" s="1"/>
  <c r="T95"/>
  <c r="T93" s="1"/>
  <c r="Y95"/>
  <c r="Y93" s="1"/>
  <c r="K96"/>
  <c r="K94" s="1"/>
  <c r="O96"/>
  <c r="O94" s="1"/>
  <c r="P96"/>
  <c r="P94" s="1"/>
  <c r="T96"/>
  <c r="T94" s="1"/>
  <c r="Y96"/>
  <c r="Y94" s="1"/>
  <c r="H97"/>
  <c r="I97"/>
  <c r="J97"/>
  <c r="L97"/>
  <c r="M97"/>
  <c r="N97"/>
  <c r="Q97"/>
  <c r="R97"/>
  <c r="S97"/>
  <c r="V97"/>
  <c r="W97"/>
  <c r="X97"/>
  <c r="H98"/>
  <c r="I98"/>
  <c r="J98"/>
  <c r="L98"/>
  <c r="M98"/>
  <c r="N98"/>
  <c r="Q98"/>
  <c r="R98"/>
  <c r="S98"/>
  <c r="V98"/>
  <c r="W98"/>
  <c r="X98"/>
  <c r="K99"/>
  <c r="K97" s="1"/>
  <c r="O99"/>
  <c r="O97" s="1"/>
  <c r="P99"/>
  <c r="U99" s="1"/>
  <c r="Z99" s="1"/>
  <c r="F99" s="1"/>
  <c r="F97" s="1"/>
  <c r="T99"/>
  <c r="T97"/>
  <c r="Y99"/>
  <c r="Y97"/>
  <c r="K100"/>
  <c r="K98" s="1"/>
  <c r="P98" s="1"/>
  <c r="O100"/>
  <c r="O98" s="1"/>
  <c r="T100"/>
  <c r="T98" s="1"/>
  <c r="Y100"/>
  <c r="Y98" s="1"/>
  <c r="V102"/>
  <c r="H103"/>
  <c r="H101" s="1"/>
  <c r="I103"/>
  <c r="I101"/>
  <c r="J103"/>
  <c r="J101"/>
  <c r="L103"/>
  <c r="L101" s="1"/>
  <c r="M103"/>
  <c r="M101" s="1"/>
  <c r="N103"/>
  <c r="N101" s="1"/>
  <c r="Q103"/>
  <c r="Q101" s="1"/>
  <c r="R103"/>
  <c r="R101" s="1"/>
  <c r="S103"/>
  <c r="S101" s="1"/>
  <c r="V103"/>
  <c r="V101" s="1"/>
  <c r="W103"/>
  <c r="W101" s="1"/>
  <c r="X103"/>
  <c r="X101" s="1"/>
  <c r="H104"/>
  <c r="H102" s="1"/>
  <c r="I104"/>
  <c r="I102" s="1"/>
  <c r="J104"/>
  <c r="J102" s="1"/>
  <c r="L104"/>
  <c r="L102"/>
  <c r="M104"/>
  <c r="M102"/>
  <c r="N104"/>
  <c r="N102" s="1"/>
  <c r="Q104"/>
  <c r="Q102" s="1"/>
  <c r="R104"/>
  <c r="R102"/>
  <c r="S104"/>
  <c r="S102"/>
  <c r="V104"/>
  <c r="W104"/>
  <c r="W102" s="1"/>
  <c r="X104"/>
  <c r="X102"/>
  <c r="K105"/>
  <c r="K103"/>
  <c r="K101" s="1"/>
  <c r="O105"/>
  <c r="T105"/>
  <c r="Y105"/>
  <c r="Y103" s="1"/>
  <c r="Y101" s="1"/>
  <c r="K106"/>
  <c r="K104"/>
  <c r="K102" s="1"/>
  <c r="O106"/>
  <c r="T106"/>
  <c r="Y106"/>
  <c r="Y104" s="1"/>
  <c r="Y102" s="1"/>
  <c r="K108"/>
  <c r="P108"/>
  <c r="U108" s="1"/>
  <c r="Z108" s="1"/>
  <c r="F108" s="1"/>
  <c r="O108"/>
  <c r="T108"/>
  <c r="T103" s="1"/>
  <c r="T101" s="1"/>
  <c r="Y108"/>
  <c r="K109"/>
  <c r="P109"/>
  <c r="U109" s="1"/>
  <c r="Z109" s="1"/>
  <c r="F109" s="1"/>
  <c r="O109"/>
  <c r="T109"/>
  <c r="T104" s="1"/>
  <c r="T102" s="1"/>
  <c r="Y109"/>
  <c r="D116"/>
  <c r="V116"/>
  <c r="X116"/>
  <c r="D126"/>
  <c r="Y130"/>
  <c r="I127"/>
  <c r="D134"/>
  <c r="R134"/>
  <c r="V134"/>
  <c r="V135"/>
  <c r="X135"/>
  <c r="H140"/>
  <c r="K140" s="1"/>
  <c r="P140" s="1"/>
  <c r="I140"/>
  <c r="J140"/>
  <c r="L140"/>
  <c r="O140" s="1"/>
  <c r="M140"/>
  <c r="N140"/>
  <c r="Q140"/>
  <c r="T140" s="1"/>
  <c r="R140"/>
  <c r="S140"/>
  <c r="V140"/>
  <c r="Y140" s="1"/>
  <c r="W140"/>
  <c r="X140"/>
  <c r="H141"/>
  <c r="K141" s="1"/>
  <c r="P141" s="1"/>
  <c r="I141"/>
  <c r="J141"/>
  <c r="L141"/>
  <c r="O141" s="1"/>
  <c r="M141"/>
  <c r="N141"/>
  <c r="Q141"/>
  <c r="T141" s="1"/>
  <c r="R141"/>
  <c r="S141"/>
  <c r="V141"/>
  <c r="W141"/>
  <c r="X141"/>
  <c r="K142"/>
  <c r="O142"/>
  <c r="P142" s="1"/>
  <c r="U142" s="1"/>
  <c r="Z142" s="1"/>
  <c r="F142" s="1"/>
  <c r="T142"/>
  <c r="Y142"/>
  <c r="K143"/>
  <c r="O143"/>
  <c r="T143"/>
  <c r="Y143"/>
  <c r="H146"/>
  <c r="I146"/>
  <c r="J146"/>
  <c r="K146" s="1"/>
  <c r="L146"/>
  <c r="M146"/>
  <c r="N146"/>
  <c r="Q146"/>
  <c r="T146" s="1"/>
  <c r="R146"/>
  <c r="S146"/>
  <c r="V146"/>
  <c r="W146"/>
  <c r="X146"/>
  <c r="H147"/>
  <c r="I147"/>
  <c r="J147"/>
  <c r="K147" s="1"/>
  <c r="L147"/>
  <c r="M147"/>
  <c r="M145" s="1"/>
  <c r="N147"/>
  <c r="Q147"/>
  <c r="R147"/>
  <c r="S147"/>
  <c r="T147"/>
  <c r="V147"/>
  <c r="W147"/>
  <c r="X147"/>
  <c r="Y147" s="1"/>
  <c r="K148"/>
  <c r="O148"/>
  <c r="T148"/>
  <c r="Y148"/>
  <c r="K149"/>
  <c r="O149"/>
  <c r="P149" s="1"/>
  <c r="U149" s="1"/>
  <c r="Z149" s="1"/>
  <c r="F149" s="1"/>
  <c r="T149"/>
  <c r="Y149"/>
  <c r="K150"/>
  <c r="O150"/>
  <c r="T150"/>
  <c r="Y150"/>
  <c r="K151"/>
  <c r="O151"/>
  <c r="P151" s="1"/>
  <c r="U151" s="1"/>
  <c r="Z151" s="1"/>
  <c r="F151" s="1"/>
  <c r="T151"/>
  <c r="Y151"/>
  <c r="H152"/>
  <c r="H144"/>
  <c r="I152"/>
  <c r="J152"/>
  <c r="L152"/>
  <c r="M152"/>
  <c r="N152"/>
  <c r="N144"/>
  <c r="R152"/>
  <c r="R144"/>
  <c r="S152"/>
  <c r="V152"/>
  <c r="W152"/>
  <c r="W144"/>
  <c r="X152"/>
  <c r="H153"/>
  <c r="I153"/>
  <c r="J153"/>
  <c r="L153"/>
  <c r="L145"/>
  <c r="M153"/>
  <c r="N153"/>
  <c r="R153"/>
  <c r="S153"/>
  <c r="S145" s="1"/>
  <c r="V153"/>
  <c r="W153"/>
  <c r="X153"/>
  <c r="X145" s="1"/>
  <c r="X156"/>
  <c r="L157"/>
  <c r="H158"/>
  <c r="H156"/>
  <c r="I158"/>
  <c r="I156" s="1"/>
  <c r="J158"/>
  <c r="J156" s="1"/>
  <c r="L158"/>
  <c r="L156" s="1"/>
  <c r="M158"/>
  <c r="M156"/>
  <c r="N158"/>
  <c r="N156"/>
  <c r="Q158"/>
  <c r="Q156" s="1"/>
  <c r="R158"/>
  <c r="R156" s="1"/>
  <c r="S158"/>
  <c r="S156"/>
  <c r="V158"/>
  <c r="V156"/>
  <c r="Y156" s="1"/>
  <c r="W158"/>
  <c r="W156" s="1"/>
  <c r="X158"/>
  <c r="H159"/>
  <c r="K159" s="1"/>
  <c r="I159"/>
  <c r="I157" s="1"/>
  <c r="J159"/>
  <c r="J157" s="1"/>
  <c r="L159"/>
  <c r="M159"/>
  <c r="M157" s="1"/>
  <c r="N159"/>
  <c r="N157"/>
  <c r="Q159"/>
  <c r="Q157"/>
  <c r="R159"/>
  <c r="R157" s="1"/>
  <c r="S159"/>
  <c r="S157" s="1"/>
  <c r="V159"/>
  <c r="Y159" s="1"/>
  <c r="W159"/>
  <c r="W157" s="1"/>
  <c r="X159"/>
  <c r="X157" s="1"/>
  <c r="K160"/>
  <c r="O160"/>
  <c r="P160" s="1"/>
  <c r="U160" s="1"/>
  <c r="Z160" s="1"/>
  <c r="F160" s="1"/>
  <c r="T160"/>
  <c r="Y160"/>
  <c r="K161"/>
  <c r="O161"/>
  <c r="P161" s="1"/>
  <c r="U161" s="1"/>
  <c r="Z161" s="1"/>
  <c r="F161" s="1"/>
  <c r="T161"/>
  <c r="Y161"/>
  <c r="I166"/>
  <c r="L166"/>
  <c r="N166"/>
  <c r="S166"/>
  <c r="V166"/>
  <c r="W166"/>
  <c r="X166"/>
  <c r="H167"/>
  <c r="I167"/>
  <c r="J167"/>
  <c r="L167"/>
  <c r="M167"/>
  <c r="N167"/>
  <c r="R167"/>
  <c r="V167"/>
  <c r="X167"/>
  <c r="D194"/>
  <c r="I194"/>
  <c r="M194"/>
  <c r="N194"/>
  <c r="S194"/>
  <c r="H195"/>
  <c r="M195"/>
  <c r="W195"/>
  <c r="O200"/>
  <c r="D202"/>
  <c r="H202"/>
  <c r="I202"/>
  <c r="K202" s="1"/>
  <c r="P202" s="1"/>
  <c r="J202"/>
  <c r="J192"/>
  <c r="L202"/>
  <c r="M202"/>
  <c r="N202"/>
  <c r="O202"/>
  <c r="Q202"/>
  <c r="R202"/>
  <c r="T202" s="1"/>
  <c r="S202"/>
  <c r="V202"/>
  <c r="W202"/>
  <c r="X202"/>
  <c r="Y202" s="1"/>
  <c r="H203"/>
  <c r="I203"/>
  <c r="J203"/>
  <c r="K203" s="1"/>
  <c r="L203"/>
  <c r="M203"/>
  <c r="N203"/>
  <c r="O203" s="1"/>
  <c r="Q203"/>
  <c r="R203"/>
  <c r="T203" s="1"/>
  <c r="S203"/>
  <c r="S193" s="1"/>
  <c r="V203"/>
  <c r="Y203" s="1"/>
  <c r="W203"/>
  <c r="X203"/>
  <c r="K204"/>
  <c r="P204" s="1"/>
  <c r="U204" s="1"/>
  <c r="Z204" s="1"/>
  <c r="F204" s="1"/>
  <c r="O204"/>
  <c r="T204"/>
  <c r="Y204"/>
  <c r="K205"/>
  <c r="P205" s="1"/>
  <c r="U205" s="1"/>
  <c r="Z205" s="1"/>
  <c r="F205" s="1"/>
  <c r="O205"/>
  <c r="T205"/>
  <c r="Y205"/>
  <c r="K206"/>
  <c r="P206" s="1"/>
  <c r="U206" s="1"/>
  <c r="Z206" s="1"/>
  <c r="F206" s="1"/>
  <c r="O206"/>
  <c r="T206"/>
  <c r="Y206"/>
  <c r="K207"/>
  <c r="P207" s="1"/>
  <c r="U207" s="1"/>
  <c r="Z207" s="1"/>
  <c r="F207" s="1"/>
  <c r="O207"/>
  <c r="T207"/>
  <c r="Y207"/>
  <c r="K208"/>
  <c r="P208" s="1"/>
  <c r="U208" s="1"/>
  <c r="Z208" s="1"/>
  <c r="F208" s="1"/>
  <c r="O208"/>
  <c r="T208"/>
  <c r="Y208"/>
  <c r="K209"/>
  <c r="P209" s="1"/>
  <c r="U209" s="1"/>
  <c r="Z209" s="1"/>
  <c r="F209" s="1"/>
  <c r="O209"/>
  <c r="T209"/>
  <c r="Y209"/>
  <c r="K211"/>
  <c r="P211" s="1"/>
  <c r="U211" s="1"/>
  <c r="Z211" s="1"/>
  <c r="F211" s="1"/>
  <c r="O211"/>
  <c r="T211"/>
  <c r="Y211"/>
  <c r="K212"/>
  <c r="P212" s="1"/>
  <c r="U212" s="1"/>
  <c r="Z212" s="1"/>
  <c r="F212" s="1"/>
  <c r="O212"/>
  <c r="T212"/>
  <c r="Y212"/>
  <c r="K213"/>
  <c r="P213" s="1"/>
  <c r="U213" s="1"/>
  <c r="Z213" s="1"/>
  <c r="F213" s="1"/>
  <c r="O213"/>
  <c r="T213"/>
  <c r="Y213"/>
  <c r="K214"/>
  <c r="P214" s="1"/>
  <c r="U214" s="1"/>
  <c r="Z214" s="1"/>
  <c r="F214" s="1"/>
  <c r="O214"/>
  <c r="T214"/>
  <c r="Y214"/>
  <c r="K215"/>
  <c r="P215" s="1"/>
  <c r="U215" s="1"/>
  <c r="Z215" s="1"/>
  <c r="F215" s="1"/>
  <c r="O215"/>
  <c r="T215"/>
  <c r="Y215"/>
  <c r="K216"/>
  <c r="P216" s="1"/>
  <c r="U216" s="1"/>
  <c r="Z216" s="1"/>
  <c r="F216" s="1"/>
  <c r="O216"/>
  <c r="T216"/>
  <c r="Y216"/>
  <c r="H217"/>
  <c r="I219"/>
  <c r="I217"/>
  <c r="L219"/>
  <c r="M217"/>
  <c r="N219"/>
  <c r="Q219"/>
  <c r="R219"/>
  <c r="R217"/>
  <c r="V219"/>
  <c r="W219"/>
  <c r="W217" s="1"/>
  <c r="X219"/>
  <c r="X217" s="1"/>
  <c r="H220"/>
  <c r="I220"/>
  <c r="I218"/>
  <c r="L220"/>
  <c r="M218"/>
  <c r="N220"/>
  <c r="Q220"/>
  <c r="R220"/>
  <c r="R218"/>
  <c r="V220"/>
  <c r="W218"/>
  <c r="X220"/>
  <c r="K223"/>
  <c r="O223"/>
  <c r="P223"/>
  <c r="U223" s="1"/>
  <c r="Z223" s="1"/>
  <c r="F223" s="1"/>
  <c r="T223"/>
  <c r="Y223"/>
  <c r="K224"/>
  <c r="O224"/>
  <c r="P224"/>
  <c r="U224" s="1"/>
  <c r="Z224" s="1"/>
  <c r="F224" s="1"/>
  <c r="T224"/>
  <c r="Y224"/>
  <c r="H229"/>
  <c r="K229" s="1"/>
  <c r="I229"/>
  <c r="I227" s="1"/>
  <c r="I225" s="1"/>
  <c r="J229"/>
  <c r="J227"/>
  <c r="J225" s="1"/>
  <c r="L229"/>
  <c r="O229" s="1"/>
  <c r="M229"/>
  <c r="M227" s="1"/>
  <c r="M225" s="1"/>
  <c r="N229"/>
  <c r="N227"/>
  <c r="N225" s="1"/>
  <c r="Q229"/>
  <c r="Q227" s="1"/>
  <c r="R229"/>
  <c r="T229"/>
  <c r="S229"/>
  <c r="S227" s="1"/>
  <c r="S225" s="1"/>
  <c r="V229"/>
  <c r="Y229" s="1"/>
  <c r="W229"/>
  <c r="W227" s="1"/>
  <c r="W225" s="1"/>
  <c r="X229"/>
  <c r="X227"/>
  <c r="X225" s="1"/>
  <c r="H230"/>
  <c r="K230" s="1"/>
  <c r="I230"/>
  <c r="I228" s="1"/>
  <c r="I226" s="1"/>
  <c r="J230"/>
  <c r="J228"/>
  <c r="J226" s="1"/>
  <c r="L230"/>
  <c r="O230" s="1"/>
  <c r="M230"/>
  <c r="M228" s="1"/>
  <c r="M226" s="1"/>
  <c r="N230"/>
  <c r="N228"/>
  <c r="N226" s="1"/>
  <c r="Q230"/>
  <c r="Q228" s="1"/>
  <c r="R230"/>
  <c r="T230"/>
  <c r="S230"/>
  <c r="S228" s="1"/>
  <c r="S226" s="1"/>
  <c r="V230"/>
  <c r="V228" s="1"/>
  <c r="W230"/>
  <c r="W228" s="1"/>
  <c r="W226" s="1"/>
  <c r="X230"/>
  <c r="X228" s="1"/>
  <c r="X226" s="1"/>
  <c r="K231"/>
  <c r="O231"/>
  <c r="P231"/>
  <c r="U231" s="1"/>
  <c r="Z231" s="1"/>
  <c r="F231" s="1"/>
  <c r="T231"/>
  <c r="Y231"/>
  <c r="K232"/>
  <c r="O232"/>
  <c r="P232"/>
  <c r="U232" s="1"/>
  <c r="Z232" s="1"/>
  <c r="F232" s="1"/>
  <c r="T232"/>
  <c r="Y232"/>
  <c r="H237"/>
  <c r="I237"/>
  <c r="J237"/>
  <c r="L237"/>
  <c r="M237"/>
  <c r="N237"/>
  <c r="V237"/>
  <c r="X237"/>
  <c r="I238"/>
  <c r="L238"/>
  <c r="N238"/>
  <c r="R238"/>
  <c r="V238"/>
  <c r="W238"/>
  <c r="X238"/>
  <c r="H241"/>
  <c r="I241"/>
  <c r="J241"/>
  <c r="L241"/>
  <c r="M241"/>
  <c r="N241"/>
  <c r="R241"/>
  <c r="V241"/>
  <c r="W241"/>
  <c r="X241"/>
  <c r="H242"/>
  <c r="I242"/>
  <c r="J242"/>
  <c r="L242"/>
  <c r="M242"/>
  <c r="N242"/>
  <c r="Q242"/>
  <c r="R242"/>
  <c r="V242"/>
  <c r="X242"/>
  <c r="I245"/>
  <c r="L245"/>
  <c r="N245"/>
  <c r="R245"/>
  <c r="S245"/>
  <c r="V245"/>
  <c r="W245"/>
  <c r="X245"/>
  <c r="I246"/>
  <c r="L246"/>
  <c r="N246"/>
  <c r="R246"/>
  <c r="V246"/>
  <c r="X246"/>
  <c r="H251"/>
  <c r="I251"/>
  <c r="J251"/>
  <c r="K253"/>
  <c r="L251"/>
  <c r="M251"/>
  <c r="N251"/>
  <c r="Q251"/>
  <c r="R251"/>
  <c r="S251"/>
  <c r="T253"/>
  <c r="V251"/>
  <c r="W251"/>
  <c r="X251"/>
  <c r="H252"/>
  <c r="I252"/>
  <c r="J252"/>
  <c r="L252"/>
  <c r="M252"/>
  <c r="N252"/>
  <c r="Q252"/>
  <c r="R252"/>
  <c r="S252"/>
  <c r="V252"/>
  <c r="W252"/>
  <c r="X252"/>
  <c r="D257"/>
  <c r="I257"/>
  <c r="I255" s="1"/>
  <c r="J257"/>
  <c r="M257"/>
  <c r="S257"/>
  <c r="W257"/>
  <c r="M258"/>
  <c r="R258"/>
  <c r="R256"/>
  <c r="S258"/>
  <c r="S256"/>
  <c r="S250"/>
  <c r="W258"/>
  <c r="X258"/>
  <c r="X256" s="1"/>
  <c r="X250" s="1"/>
  <c r="H267"/>
  <c r="I267"/>
  <c r="I265"/>
  <c r="I263" s="1"/>
  <c r="J267"/>
  <c r="J265"/>
  <c r="J263"/>
  <c r="L267"/>
  <c r="M267"/>
  <c r="M265"/>
  <c r="M263"/>
  <c r="N267"/>
  <c r="N265"/>
  <c r="N263" s="1"/>
  <c r="Q267"/>
  <c r="R267"/>
  <c r="R265"/>
  <c r="R263" s="1"/>
  <c r="S267"/>
  <c r="S265"/>
  <c r="S263" s="1"/>
  <c r="V267"/>
  <c r="Y267" s="1"/>
  <c r="W267"/>
  <c r="W265"/>
  <c r="W263"/>
  <c r="X267"/>
  <c r="X265" s="1"/>
  <c r="X263" s="1"/>
  <c r="H268"/>
  <c r="I268"/>
  <c r="K268" s="1"/>
  <c r="I266"/>
  <c r="I264"/>
  <c r="J268"/>
  <c r="J266"/>
  <c r="J264"/>
  <c r="L268"/>
  <c r="M268"/>
  <c r="M266"/>
  <c r="M264"/>
  <c r="N268"/>
  <c r="N266"/>
  <c r="N264" s="1"/>
  <c r="Q268"/>
  <c r="R268"/>
  <c r="R266"/>
  <c r="R264" s="1"/>
  <c r="S268"/>
  <c r="S266"/>
  <c r="S264" s="1"/>
  <c r="V268"/>
  <c r="W268"/>
  <c r="W266"/>
  <c r="W264"/>
  <c r="X268"/>
  <c r="X266"/>
  <c r="X264"/>
  <c r="K269"/>
  <c r="O269"/>
  <c r="P269"/>
  <c r="T269"/>
  <c r="Y269"/>
  <c r="K270"/>
  <c r="O270"/>
  <c r="P270"/>
  <c r="U270" s="1"/>
  <c r="Z270" s="1"/>
  <c r="F270" s="1"/>
  <c r="T270"/>
  <c r="Y270"/>
  <c r="K271"/>
  <c r="P271" s="1"/>
  <c r="U271" s="1"/>
  <c r="Z271" s="1"/>
  <c r="F271" s="1"/>
  <c r="K272"/>
  <c r="P272"/>
  <c r="U272" s="1"/>
  <c r="Z272" s="1"/>
  <c r="F272" s="1"/>
  <c r="H276"/>
  <c r="H273" s="1"/>
  <c r="I276"/>
  <c r="I273" s="1"/>
  <c r="J276"/>
  <c r="J273" s="1"/>
  <c r="K276"/>
  <c r="L276"/>
  <c r="L273"/>
  <c r="O273" s="1"/>
  <c r="M276"/>
  <c r="M273"/>
  <c r="N276"/>
  <c r="N273"/>
  <c r="O276"/>
  <c r="Q276"/>
  <c r="T276" s="1"/>
  <c r="R276"/>
  <c r="R273" s="1"/>
  <c r="S276"/>
  <c r="S273" s="1"/>
  <c r="V276"/>
  <c r="V273"/>
  <c r="W276"/>
  <c r="Y276"/>
  <c r="X276"/>
  <c r="X273"/>
  <c r="H277"/>
  <c r="H274"/>
  <c r="I277"/>
  <c r="I274" s="1"/>
  <c r="J277"/>
  <c r="J274" s="1"/>
  <c r="K277"/>
  <c r="L277"/>
  <c r="L274"/>
  <c r="M277"/>
  <c r="M274" s="1"/>
  <c r="N277"/>
  <c r="N274" s="1"/>
  <c r="O277"/>
  <c r="Q277"/>
  <c r="R277"/>
  <c r="R274"/>
  <c r="S277"/>
  <c r="T277" s="1"/>
  <c r="S274"/>
  <c r="V277"/>
  <c r="V274"/>
  <c r="W277"/>
  <c r="Y277"/>
  <c r="X277"/>
  <c r="X274"/>
  <c r="K278"/>
  <c r="P278"/>
  <c r="O278"/>
  <c r="T278"/>
  <c r="Y278"/>
  <c r="K279"/>
  <c r="P279" s="1"/>
  <c r="U279" s="1"/>
  <c r="Z279" s="1"/>
  <c r="F279" s="1"/>
  <c r="O279"/>
  <c r="T279"/>
  <c r="Y279"/>
  <c r="K280"/>
  <c r="O280"/>
  <c r="P280" s="1"/>
  <c r="U280" s="1"/>
  <c r="Z280" s="1"/>
  <c r="F280" s="1"/>
  <c r="T280"/>
  <c r="Y280"/>
  <c r="K281"/>
  <c r="P281" s="1"/>
  <c r="U281" s="1"/>
  <c r="Z281" s="1"/>
  <c r="F281" s="1"/>
  <c r="O281"/>
  <c r="S281"/>
  <c r="T281"/>
  <c r="Y281"/>
  <c r="K282"/>
  <c r="O282"/>
  <c r="P282" s="1"/>
  <c r="U282" s="1"/>
  <c r="Z282" s="1"/>
  <c r="F282" s="1"/>
  <c r="T282"/>
  <c r="Y282"/>
  <c r="K283"/>
  <c r="O283"/>
  <c r="P283" s="1"/>
  <c r="U283" s="1"/>
  <c r="Z283" s="1"/>
  <c r="F283" s="1"/>
  <c r="T283"/>
  <c r="Y283"/>
  <c r="K284"/>
  <c r="O284"/>
  <c r="P284" s="1"/>
  <c r="U284" s="1"/>
  <c r="Z284" s="1"/>
  <c r="F284" s="1"/>
  <c r="T284"/>
  <c r="Y284"/>
  <c r="K285"/>
  <c r="O285"/>
  <c r="P285" s="1"/>
  <c r="U285" s="1"/>
  <c r="Z285" s="1"/>
  <c r="F285" s="1"/>
  <c r="S285"/>
  <c r="T285"/>
  <c r="Y285"/>
  <c r="K8" i="146"/>
  <c r="O8"/>
  <c r="P8"/>
  <c r="T8"/>
  <c r="Y8"/>
  <c r="K9"/>
  <c r="O9"/>
  <c r="T9"/>
  <c r="Y9"/>
  <c r="K10"/>
  <c r="O10"/>
  <c r="T10"/>
  <c r="Y10"/>
  <c r="K11"/>
  <c r="P11"/>
  <c r="O11"/>
  <c r="T11"/>
  <c r="Y11"/>
  <c r="K12"/>
  <c r="O12"/>
  <c r="T12"/>
  <c r="Y12"/>
  <c r="B13"/>
  <c r="G15"/>
  <c r="H15"/>
  <c r="I15"/>
  <c r="J15"/>
  <c r="L15"/>
  <c r="M15"/>
  <c r="N15"/>
  <c r="Q15"/>
  <c r="R15"/>
  <c r="S15"/>
  <c r="V15"/>
  <c r="W15"/>
  <c r="X15"/>
  <c r="S12" i="159"/>
  <c r="S11" s="1"/>
  <c r="S10" s="1"/>
  <c r="H14"/>
  <c r="H12" s="1"/>
  <c r="H11" s="1"/>
  <c r="H10" s="1"/>
  <c r="I14"/>
  <c r="J14"/>
  <c r="J12" s="1"/>
  <c r="J11" s="1"/>
  <c r="J10" s="1"/>
  <c r="L14"/>
  <c r="L12" s="1"/>
  <c r="L11" s="1"/>
  <c r="L10" s="1"/>
  <c r="M14"/>
  <c r="M12" s="1"/>
  <c r="N14"/>
  <c r="N12" s="1"/>
  <c r="N11" s="1"/>
  <c r="N10" s="1"/>
  <c r="Q14"/>
  <c r="R14"/>
  <c r="R12"/>
  <c r="R11" s="1"/>
  <c r="R10" s="1"/>
  <c r="S14"/>
  <c r="V14"/>
  <c r="V12" s="1"/>
  <c r="V11" s="1"/>
  <c r="V10" s="1"/>
  <c r="W14"/>
  <c r="W12" s="1"/>
  <c r="W11" s="1"/>
  <c r="X14"/>
  <c r="X12"/>
  <c r="X11" s="1"/>
  <c r="X10" s="1"/>
  <c r="H15"/>
  <c r="H13"/>
  <c r="I15"/>
  <c r="I13" s="1"/>
  <c r="J15"/>
  <c r="J13" s="1"/>
  <c r="L15"/>
  <c r="L13" s="1"/>
  <c r="O13" s="1"/>
  <c r="M15"/>
  <c r="M13"/>
  <c r="N15"/>
  <c r="N13"/>
  <c r="Q15"/>
  <c r="T15"/>
  <c r="R15"/>
  <c r="R13"/>
  <c r="S15"/>
  <c r="S13"/>
  <c r="V15"/>
  <c r="V13"/>
  <c r="W15"/>
  <c r="W13" s="1"/>
  <c r="X15"/>
  <c r="X13" s="1"/>
  <c r="K16"/>
  <c r="O16"/>
  <c r="P16"/>
  <c r="U16" s="1"/>
  <c r="T16"/>
  <c r="Y16"/>
  <c r="K17"/>
  <c r="O17"/>
  <c r="P17"/>
  <c r="T17"/>
  <c r="Y17"/>
  <c r="S13" i="151"/>
  <c r="S11" s="1"/>
  <c r="H14"/>
  <c r="H12" s="1"/>
  <c r="H10" s="1"/>
  <c r="I14"/>
  <c r="I12"/>
  <c r="I10" s="1"/>
  <c r="J14"/>
  <c r="J12" s="1"/>
  <c r="J10" s="1"/>
  <c r="L14"/>
  <c r="L12"/>
  <c r="L10" s="1"/>
  <c r="M14"/>
  <c r="M12" s="1"/>
  <c r="N14"/>
  <c r="N12" s="1"/>
  <c r="N10" s="1"/>
  <c r="Q14"/>
  <c r="R14"/>
  <c r="R12" s="1"/>
  <c r="R10" s="1"/>
  <c r="S14"/>
  <c r="S12"/>
  <c r="S10" s="1"/>
  <c r="V14"/>
  <c r="V12" s="1"/>
  <c r="W14"/>
  <c r="W12" s="1"/>
  <c r="W10" s="1"/>
  <c r="X14"/>
  <c r="X12"/>
  <c r="X10" s="1"/>
  <c r="H15"/>
  <c r="H13" s="1"/>
  <c r="H11" s="1"/>
  <c r="I15"/>
  <c r="I13" s="1"/>
  <c r="I11" s="1"/>
  <c r="J15"/>
  <c r="J13" s="1"/>
  <c r="J11" s="1"/>
  <c r="L15"/>
  <c r="L13" s="1"/>
  <c r="L11" s="1"/>
  <c r="M15"/>
  <c r="M13"/>
  <c r="M11" s="1"/>
  <c r="N15"/>
  <c r="N13" s="1"/>
  <c r="N11" s="1"/>
  <c r="Q15"/>
  <c r="T15" s="1"/>
  <c r="R15"/>
  <c r="R13" s="1"/>
  <c r="R11" s="1"/>
  <c r="S15"/>
  <c r="V15"/>
  <c r="V13" s="1"/>
  <c r="W15"/>
  <c r="W13" s="1"/>
  <c r="W11" s="1"/>
  <c r="X15"/>
  <c r="X13"/>
  <c r="X11" s="1"/>
  <c r="Y15"/>
  <c r="K16"/>
  <c r="O16"/>
  <c r="P16" s="1"/>
  <c r="U16" s="1"/>
  <c r="Z16" s="1"/>
  <c r="F16" s="1"/>
  <c r="T16"/>
  <c r="Y16"/>
  <c r="I14" i="150"/>
  <c r="J14"/>
  <c r="K14"/>
  <c r="M14"/>
  <c r="N14"/>
  <c r="S14"/>
  <c r="W14"/>
  <c r="Y14"/>
  <c r="K15"/>
  <c r="M15"/>
  <c r="N15"/>
  <c r="O15"/>
  <c r="R15"/>
  <c r="S15"/>
  <c r="T15"/>
  <c r="Y15"/>
  <c r="J18"/>
  <c r="N18"/>
  <c r="O18"/>
  <c r="R18"/>
  <c r="S18"/>
  <c r="T18"/>
  <c r="W18"/>
  <c r="X18"/>
  <c r="Y18"/>
  <c r="I19"/>
  <c r="M19"/>
  <c r="O19"/>
  <c r="S19"/>
  <c r="X19"/>
  <c r="Y19"/>
  <c r="I22"/>
  <c r="J22"/>
  <c r="K22"/>
  <c r="O22"/>
  <c r="S22"/>
  <c r="W22"/>
  <c r="Y22"/>
  <c r="K23"/>
  <c r="M23"/>
  <c r="N23"/>
  <c r="O23"/>
  <c r="R23"/>
  <c r="S23"/>
  <c r="T23"/>
  <c r="Y23"/>
  <c r="J28"/>
  <c r="M28"/>
  <c r="P28" s="1"/>
  <c r="O28"/>
  <c r="S28"/>
  <c r="W28"/>
  <c r="Y28"/>
  <c r="J29"/>
  <c r="M29"/>
  <c r="P29"/>
  <c r="O29"/>
  <c r="S29"/>
  <c r="W29"/>
  <c r="X29"/>
  <c r="Y29"/>
  <c r="E34"/>
  <c r="U36"/>
  <c r="I34"/>
  <c r="I32" s="1"/>
  <c r="K34"/>
  <c r="N34"/>
  <c r="O34"/>
  <c r="X34"/>
  <c r="I35"/>
  <c r="K35"/>
  <c r="K33"/>
  <c r="N35"/>
  <c r="R35"/>
  <c r="S35"/>
  <c r="W35"/>
  <c r="W33" s="1"/>
  <c r="X35"/>
  <c r="Y35"/>
  <c r="Y33"/>
  <c r="L25" i="157"/>
  <c r="P25"/>
  <c r="Q25" s="1"/>
  <c r="V25" s="1"/>
  <c r="AA25" s="1"/>
  <c r="G25" s="1"/>
  <c r="U25"/>
  <c r="Z25"/>
  <c r="L26"/>
  <c r="P26"/>
  <c r="Q26" s="1"/>
  <c r="V26" s="1"/>
  <c r="AA26" s="1"/>
  <c r="G26" s="1"/>
  <c r="U26"/>
  <c r="Z26"/>
  <c r="P36"/>
  <c r="N27"/>
  <c r="K28"/>
  <c r="T28"/>
  <c r="X28"/>
  <c r="Y28"/>
  <c r="T44"/>
  <c r="L55"/>
  <c r="P55"/>
  <c r="Q55"/>
  <c r="V55" s="1"/>
  <c r="AA55" s="1"/>
  <c r="G55" s="1"/>
  <c r="U55"/>
  <c r="Z55"/>
  <c r="L56"/>
  <c r="P56"/>
  <c r="Q56"/>
  <c r="V56" s="1"/>
  <c r="AA56" s="1"/>
  <c r="G56" s="1"/>
  <c r="U56"/>
  <c r="Z56"/>
  <c r="I57"/>
  <c r="L57" s="1"/>
  <c r="Q57" s="1"/>
  <c r="J57"/>
  <c r="K57"/>
  <c r="M57"/>
  <c r="P57" s="1"/>
  <c r="N57"/>
  <c r="O57"/>
  <c r="R57"/>
  <c r="U57" s="1"/>
  <c r="S57"/>
  <c r="T57"/>
  <c r="W57"/>
  <c r="Z57" s="1"/>
  <c r="X57"/>
  <c r="Y57"/>
  <c r="I58"/>
  <c r="L58" s="1"/>
  <c r="Q58" s="1"/>
  <c r="J58"/>
  <c r="K58"/>
  <c r="M58"/>
  <c r="P58" s="1"/>
  <c r="N58"/>
  <c r="O58"/>
  <c r="R58"/>
  <c r="U58" s="1"/>
  <c r="S58"/>
  <c r="T58"/>
  <c r="W58"/>
  <c r="Z58" s="1"/>
  <c r="X58"/>
  <c r="Y58"/>
  <c r="L59"/>
  <c r="Q59" s="1"/>
  <c r="V59" s="1"/>
  <c r="AA59" s="1"/>
  <c r="G59" s="1"/>
  <c r="L60"/>
  <c r="P60"/>
  <c r="Q60" s="1"/>
  <c r="V60" s="1"/>
  <c r="AA60" s="1"/>
  <c r="G60" s="1"/>
  <c r="U60"/>
  <c r="Z60"/>
  <c r="L61"/>
  <c r="P61"/>
  <c r="Q61" s="1"/>
  <c r="V61" s="1"/>
  <c r="AA61" s="1"/>
  <c r="G61" s="1"/>
  <c r="U61"/>
  <c r="Z61"/>
  <c r="L62"/>
  <c r="P62"/>
  <c r="Q62" s="1"/>
  <c r="V62" s="1"/>
  <c r="AA62" s="1"/>
  <c r="G62" s="1"/>
  <c r="U62"/>
  <c r="Z62"/>
  <c r="L63"/>
  <c r="P63"/>
  <c r="Q63" s="1"/>
  <c r="V63" s="1"/>
  <c r="AA63" s="1"/>
  <c r="G63" s="1"/>
  <c r="U63"/>
  <c r="Z63"/>
  <c r="L64"/>
  <c r="P64"/>
  <c r="Q64" s="1"/>
  <c r="V64" s="1"/>
  <c r="AA64" s="1"/>
  <c r="G64" s="1"/>
  <c r="U64"/>
  <c r="Z64"/>
  <c r="L65"/>
  <c r="P65"/>
  <c r="Q65" s="1"/>
  <c r="V65" s="1"/>
  <c r="AA65" s="1"/>
  <c r="G65" s="1"/>
  <c r="U65"/>
  <c r="Z65"/>
  <c r="L66"/>
  <c r="P66"/>
  <c r="Q66" s="1"/>
  <c r="V66" s="1"/>
  <c r="AA66" s="1"/>
  <c r="G66" s="1"/>
  <c r="U66"/>
  <c r="Z66"/>
  <c r="L67"/>
  <c r="P67"/>
  <c r="Q67" s="1"/>
  <c r="V67" s="1"/>
  <c r="AA67" s="1"/>
  <c r="G67" s="1"/>
  <c r="U67"/>
  <c r="Z67"/>
  <c r="L68"/>
  <c r="P68"/>
  <c r="Q68" s="1"/>
  <c r="V68" s="1"/>
  <c r="AA68" s="1"/>
  <c r="G68" s="1"/>
  <c r="U68"/>
  <c r="Z68"/>
  <c r="L69"/>
  <c r="P69"/>
  <c r="Q69" s="1"/>
  <c r="V69" s="1"/>
  <c r="AA69" s="1"/>
  <c r="G69" s="1"/>
  <c r="U69"/>
  <c r="Z69"/>
  <c r="L70"/>
  <c r="P70"/>
  <c r="Q70" s="1"/>
  <c r="V70" s="1"/>
  <c r="AA70" s="1"/>
  <c r="G70" s="1"/>
  <c r="U70"/>
  <c r="Z70"/>
  <c r="L71"/>
  <c r="P71"/>
  <c r="Q71" s="1"/>
  <c r="V71" s="1"/>
  <c r="AA71" s="1"/>
  <c r="G71" s="1"/>
  <c r="U71"/>
  <c r="Z71"/>
  <c r="L72"/>
  <c r="P72"/>
  <c r="Q72" s="1"/>
  <c r="V72" s="1"/>
  <c r="AA72" s="1"/>
  <c r="G72" s="1"/>
  <c r="U72"/>
  <c r="Z72"/>
  <c r="L73"/>
  <c r="P73"/>
  <c r="Q73" s="1"/>
  <c r="V73" s="1"/>
  <c r="AA73" s="1"/>
  <c r="G73" s="1"/>
  <c r="U73"/>
  <c r="Z73"/>
  <c r="L74"/>
  <c r="P74"/>
  <c r="Q74" s="1"/>
  <c r="V74" s="1"/>
  <c r="AA74" s="1"/>
  <c r="G74" s="1"/>
  <c r="U74"/>
  <c r="Z74"/>
  <c r="L78"/>
  <c r="P78"/>
  <c r="Q78" s="1"/>
  <c r="V78" s="1"/>
  <c r="AA78" s="1"/>
  <c r="G78" s="1"/>
  <c r="U78"/>
  <c r="Z78"/>
  <c r="E81"/>
  <c r="E79"/>
  <c r="J81"/>
  <c r="R81"/>
  <c r="I89"/>
  <c r="J89"/>
  <c r="K89"/>
  <c r="L89" s="1"/>
  <c r="M89"/>
  <c r="N89"/>
  <c r="O89"/>
  <c r="P89" s="1"/>
  <c r="R89"/>
  <c r="S89"/>
  <c r="T89"/>
  <c r="U89"/>
  <c r="W89"/>
  <c r="X89"/>
  <c r="Y89"/>
  <c r="Z89"/>
  <c r="I90"/>
  <c r="J90"/>
  <c r="K90"/>
  <c r="L90" s="1"/>
  <c r="M90"/>
  <c r="N90"/>
  <c r="O90"/>
  <c r="P90" s="1"/>
  <c r="R90"/>
  <c r="S90"/>
  <c r="T90"/>
  <c r="U90"/>
  <c r="W90"/>
  <c r="X90"/>
  <c r="Y90"/>
  <c r="Z90"/>
  <c r="L91"/>
  <c r="P91"/>
  <c r="Q91" s="1"/>
  <c r="V91" s="1"/>
  <c r="AA91" s="1"/>
  <c r="G91" s="1"/>
  <c r="U91"/>
  <c r="Z91"/>
  <c r="L92"/>
  <c r="P92"/>
  <c r="Q92" s="1"/>
  <c r="V92" s="1"/>
  <c r="AA92" s="1"/>
  <c r="G92" s="1"/>
  <c r="U92"/>
  <c r="Z92"/>
  <c r="L93"/>
  <c r="Q93"/>
  <c r="V93" s="1"/>
  <c r="AA93" s="1"/>
  <c r="G93" s="1"/>
  <c r="P93"/>
  <c r="U93"/>
  <c r="Z93"/>
  <c r="L94"/>
  <c r="Q94"/>
  <c r="V94" s="1"/>
  <c r="AA94" s="1"/>
  <c r="G94" s="1"/>
  <c r="P94"/>
  <c r="U94"/>
  <c r="Z94"/>
  <c r="L95"/>
  <c r="P95"/>
  <c r="Q95" s="1"/>
  <c r="V95" s="1"/>
  <c r="AA95" s="1"/>
  <c r="G95" s="1"/>
  <c r="U95"/>
  <c r="Z95"/>
  <c r="L96"/>
  <c r="P96"/>
  <c r="Q96" s="1"/>
  <c r="V96" s="1"/>
  <c r="AA96" s="1"/>
  <c r="G96" s="1"/>
  <c r="U96"/>
  <c r="Z96"/>
  <c r="L97"/>
  <c r="Q97"/>
  <c r="V97" s="1"/>
  <c r="AA97" s="1"/>
  <c r="G97" s="1"/>
  <c r="P97"/>
  <c r="U97"/>
  <c r="Z97"/>
  <c r="L98"/>
  <c r="Q98"/>
  <c r="V98" s="1"/>
  <c r="AA98" s="1"/>
  <c r="G98" s="1"/>
  <c r="P98"/>
  <c r="U98"/>
  <c r="Z98"/>
  <c r="L99"/>
  <c r="P99"/>
  <c r="Q99" s="1"/>
  <c r="V99" s="1"/>
  <c r="AA99" s="1"/>
  <c r="G99" s="1"/>
  <c r="U99"/>
  <c r="Z99"/>
  <c r="L100"/>
  <c r="P100"/>
  <c r="Q100" s="1"/>
  <c r="V100" s="1"/>
  <c r="AA100" s="1"/>
  <c r="G100" s="1"/>
  <c r="U100"/>
  <c r="Z100"/>
  <c r="E17" i="155"/>
  <c r="W17"/>
  <c r="Y17"/>
  <c r="K18"/>
  <c r="R18"/>
  <c r="T18"/>
  <c r="X18"/>
  <c r="E27"/>
  <c r="P29"/>
  <c r="J27"/>
  <c r="S27"/>
  <c r="E35"/>
  <c r="I41"/>
  <c r="J41"/>
  <c r="L41" s="1"/>
  <c r="K41"/>
  <c r="M41"/>
  <c r="N41"/>
  <c r="P41" s="1"/>
  <c r="O41"/>
  <c r="R41"/>
  <c r="S41"/>
  <c r="U41" s="1"/>
  <c r="T41"/>
  <c r="W41"/>
  <c r="X41"/>
  <c r="Z41" s="1"/>
  <c r="Y41"/>
  <c r="I42"/>
  <c r="J42"/>
  <c r="L42" s="1"/>
  <c r="K42"/>
  <c r="M42"/>
  <c r="N42"/>
  <c r="P42" s="1"/>
  <c r="O42"/>
  <c r="R42"/>
  <c r="S42"/>
  <c r="U42" s="1"/>
  <c r="T42"/>
  <c r="W42"/>
  <c r="X42"/>
  <c r="Z42" s="1"/>
  <c r="Y42"/>
  <c r="L43"/>
  <c r="P43"/>
  <c r="Q43" s="1"/>
  <c r="V43" s="1"/>
  <c r="AA43" s="1"/>
  <c r="G43" s="1"/>
  <c r="U43"/>
  <c r="Z43"/>
  <c r="L44"/>
  <c r="P44"/>
  <c r="Q44" s="1"/>
  <c r="V44" s="1"/>
  <c r="U44"/>
  <c r="Z44"/>
  <c r="I47"/>
  <c r="J47"/>
  <c r="L47" s="1"/>
  <c r="K47"/>
  <c r="M47"/>
  <c r="N47"/>
  <c r="O47"/>
  <c r="R47"/>
  <c r="S47"/>
  <c r="U47"/>
  <c r="T47"/>
  <c r="W47"/>
  <c r="X47"/>
  <c r="Z47" s="1"/>
  <c r="Y47"/>
  <c r="I48"/>
  <c r="J48"/>
  <c r="K48"/>
  <c r="M48"/>
  <c r="N48"/>
  <c r="P48" s="1"/>
  <c r="O48"/>
  <c r="R48"/>
  <c r="S48"/>
  <c r="T48"/>
  <c r="W48"/>
  <c r="X48"/>
  <c r="Z48"/>
  <c r="Y48"/>
  <c r="L49"/>
  <c r="P49"/>
  <c r="Q49"/>
  <c r="V49" s="1"/>
  <c r="AA49" s="1"/>
  <c r="G49" s="1"/>
  <c r="U49"/>
  <c r="Z49"/>
  <c r="L50"/>
  <c r="P50"/>
  <c r="Q50"/>
  <c r="V50" s="1"/>
  <c r="AA50" s="1"/>
  <c r="G50" s="1"/>
  <c r="U50"/>
  <c r="Z50"/>
  <c r="L51"/>
  <c r="P51"/>
  <c r="Q51"/>
  <c r="V51" s="1"/>
  <c r="AA51" s="1"/>
  <c r="G51" s="1"/>
  <c r="U51"/>
  <c r="Z51"/>
  <c r="L52"/>
  <c r="P52"/>
  <c r="Q52"/>
  <c r="V52" s="1"/>
  <c r="AA52" s="1"/>
  <c r="G52" s="1"/>
  <c r="U52"/>
  <c r="Z52"/>
  <c r="J53"/>
  <c r="J45" s="1"/>
  <c r="N53"/>
  <c r="R53"/>
  <c r="S53"/>
  <c r="S45" s="1"/>
  <c r="T53"/>
  <c r="T45" s="1"/>
  <c r="X53"/>
  <c r="X45"/>
  <c r="Y53"/>
  <c r="J54"/>
  <c r="K54"/>
  <c r="K46" s="1"/>
  <c r="N54"/>
  <c r="R54"/>
  <c r="S54"/>
  <c r="T54"/>
  <c r="X54"/>
  <c r="I59"/>
  <c r="I57" s="1"/>
  <c r="L57" s="1"/>
  <c r="J59"/>
  <c r="J57"/>
  <c r="K59"/>
  <c r="K57" s="1"/>
  <c r="L59"/>
  <c r="M59"/>
  <c r="M57"/>
  <c r="N59"/>
  <c r="N57"/>
  <c r="O59"/>
  <c r="O57"/>
  <c r="P59"/>
  <c r="R59"/>
  <c r="R57" s="1"/>
  <c r="S59"/>
  <c r="S57" s="1"/>
  <c r="T59"/>
  <c r="W59"/>
  <c r="W57" s="1"/>
  <c r="X59"/>
  <c r="X57" s="1"/>
  <c r="Y59"/>
  <c r="Y57" s="1"/>
  <c r="I60"/>
  <c r="I58" s="1"/>
  <c r="J60"/>
  <c r="J58" s="1"/>
  <c r="K60"/>
  <c r="M60"/>
  <c r="M58" s="1"/>
  <c r="N60"/>
  <c r="N58" s="1"/>
  <c r="O60"/>
  <c r="O58" s="1"/>
  <c r="R60"/>
  <c r="R58" s="1"/>
  <c r="U58" s="1"/>
  <c r="S60"/>
  <c r="S58"/>
  <c r="T60"/>
  <c r="T58" s="1"/>
  <c r="U60"/>
  <c r="W60"/>
  <c r="W58"/>
  <c r="X60"/>
  <c r="X58"/>
  <c r="Y60"/>
  <c r="Y58"/>
  <c r="Z60"/>
  <c r="L61"/>
  <c r="P61"/>
  <c r="Q61"/>
  <c r="U61"/>
  <c r="Z61"/>
  <c r="L62"/>
  <c r="P62"/>
  <c r="Q62" s="1"/>
  <c r="V62" s="1"/>
  <c r="AA62" s="1"/>
  <c r="G62" s="1"/>
  <c r="U62"/>
  <c r="Z62"/>
  <c r="K10" i="149"/>
  <c r="O10"/>
  <c r="P10" s="1"/>
  <c r="U10" s="1"/>
  <c r="Z10" s="1"/>
  <c r="F10" s="1"/>
  <c r="T10"/>
  <c r="Y10"/>
  <c r="K11"/>
  <c r="O11"/>
  <c r="P11" s="1"/>
  <c r="U11" s="1"/>
  <c r="Z11" s="1"/>
  <c r="F11" s="1"/>
  <c r="T11"/>
  <c r="Y11"/>
  <c r="M14"/>
  <c r="M12" s="1"/>
  <c r="H16"/>
  <c r="H14"/>
  <c r="I16"/>
  <c r="J16"/>
  <c r="K16" s="1"/>
  <c r="P16" s="1"/>
  <c r="L16"/>
  <c r="L14"/>
  <c r="M16"/>
  <c r="O16"/>
  <c r="N16"/>
  <c r="N14"/>
  <c r="N12" s="1"/>
  <c r="Q16"/>
  <c r="R16"/>
  <c r="R14"/>
  <c r="R12" s="1"/>
  <c r="S16"/>
  <c r="S14" s="1"/>
  <c r="S12" s="1"/>
  <c r="V16"/>
  <c r="V14"/>
  <c r="W16"/>
  <c r="W14"/>
  <c r="W12" s="1"/>
  <c r="X16"/>
  <c r="X14" s="1"/>
  <c r="X12" s="1"/>
  <c r="H17"/>
  <c r="H15"/>
  <c r="H13" s="1"/>
  <c r="I17"/>
  <c r="I15" s="1"/>
  <c r="I13" s="1"/>
  <c r="J17"/>
  <c r="J15" s="1"/>
  <c r="J13" s="1"/>
  <c r="K17"/>
  <c r="L17"/>
  <c r="L15"/>
  <c r="L13" s="1"/>
  <c r="M17"/>
  <c r="M15" s="1"/>
  <c r="M13" s="1"/>
  <c r="N17"/>
  <c r="N15" s="1"/>
  <c r="N13" s="1"/>
  <c r="O17"/>
  <c r="Q17"/>
  <c r="R17"/>
  <c r="R15"/>
  <c r="R13" s="1"/>
  <c r="S17"/>
  <c r="T17" s="1"/>
  <c r="V17"/>
  <c r="W17"/>
  <c r="W15"/>
  <c r="W13" s="1"/>
  <c r="X17"/>
  <c r="Y17" s="1"/>
  <c r="K18"/>
  <c r="O18"/>
  <c r="P18" s="1"/>
  <c r="U18" s="1"/>
  <c r="Z18" s="1"/>
  <c r="F18" s="1"/>
  <c r="T18"/>
  <c r="Y18"/>
  <c r="K19"/>
  <c r="O19"/>
  <c r="P19" s="1"/>
  <c r="T19"/>
  <c r="Y19"/>
  <c r="I10" i="153"/>
  <c r="L10" s="1"/>
  <c r="J10"/>
  <c r="K10"/>
  <c r="M10"/>
  <c r="P10" s="1"/>
  <c r="N10"/>
  <c r="O10"/>
  <c r="Q10"/>
  <c r="R10"/>
  <c r="S10"/>
  <c r="T10"/>
  <c r="U10"/>
  <c r="V10"/>
  <c r="W10"/>
  <c r="X10"/>
  <c r="Y10"/>
  <c r="Z10"/>
  <c r="AA10"/>
  <c r="G10" s="1"/>
  <c r="I11"/>
  <c r="L11" s="1"/>
  <c r="J11"/>
  <c r="K11"/>
  <c r="M11"/>
  <c r="P11" s="1"/>
  <c r="N11"/>
  <c r="O11"/>
  <c r="Q11"/>
  <c r="R11"/>
  <c r="U11"/>
  <c r="S11"/>
  <c r="T11"/>
  <c r="V11"/>
  <c r="W11"/>
  <c r="Z11" s="1"/>
  <c r="X11"/>
  <c r="Y11"/>
  <c r="AA11"/>
  <c r="G11" s="1"/>
  <c r="J16"/>
  <c r="K16"/>
  <c r="M16"/>
  <c r="N16"/>
  <c r="O16"/>
  <c r="R16"/>
  <c r="S16"/>
  <c r="T16"/>
  <c r="X16"/>
  <c r="J17"/>
  <c r="K17"/>
  <c r="N17"/>
  <c r="R17"/>
  <c r="S17"/>
  <c r="T17"/>
  <c r="W17"/>
  <c r="X17"/>
  <c r="Y17"/>
  <c r="E42"/>
  <c r="K42"/>
  <c r="M42"/>
  <c r="N42"/>
  <c r="S42"/>
  <c r="T42"/>
  <c r="W42"/>
  <c r="J43"/>
  <c r="S43"/>
  <c r="Y43"/>
  <c r="E50"/>
  <c r="I50"/>
  <c r="J50"/>
  <c r="K50"/>
  <c r="L50"/>
  <c r="M50"/>
  <c r="N50"/>
  <c r="O50"/>
  <c r="P50"/>
  <c r="R50"/>
  <c r="S50"/>
  <c r="U50" s="1"/>
  <c r="T50"/>
  <c r="W50"/>
  <c r="X50"/>
  <c r="Z50" s="1"/>
  <c r="Y50"/>
  <c r="I51"/>
  <c r="J51"/>
  <c r="L51" s="1"/>
  <c r="K51"/>
  <c r="M51"/>
  <c r="N51"/>
  <c r="P51" s="1"/>
  <c r="O51"/>
  <c r="R51"/>
  <c r="S51"/>
  <c r="U51" s="1"/>
  <c r="T51"/>
  <c r="W51"/>
  <c r="X51"/>
  <c r="Z51" s="1"/>
  <c r="Y51"/>
  <c r="L52"/>
  <c r="P52"/>
  <c r="Q52" s="1"/>
  <c r="V52" s="1"/>
  <c r="AA52" s="1"/>
  <c r="G52" s="1"/>
  <c r="U52"/>
  <c r="Z52"/>
  <c r="L53"/>
  <c r="P53"/>
  <c r="Q53" s="1"/>
  <c r="U53"/>
  <c r="Z53"/>
  <c r="L54"/>
  <c r="P54"/>
  <c r="Q54"/>
  <c r="V54" s="1"/>
  <c r="AA54" s="1"/>
  <c r="G54" s="1"/>
  <c r="U54"/>
  <c r="Z54"/>
  <c r="L55"/>
  <c r="P55"/>
  <c r="Q55"/>
  <c r="V55" s="1"/>
  <c r="AA55" s="1"/>
  <c r="G55" s="1"/>
  <c r="U55"/>
  <c r="Z55"/>
  <c r="L56"/>
  <c r="P56"/>
  <c r="Q56"/>
  <c r="V56" s="1"/>
  <c r="AA56" s="1"/>
  <c r="G56" s="1"/>
  <c r="U56"/>
  <c r="Z56"/>
  <c r="L57"/>
  <c r="P57"/>
  <c r="Q57"/>
  <c r="U57"/>
  <c r="Z57"/>
  <c r="L58"/>
  <c r="P58"/>
  <c r="Q58" s="1"/>
  <c r="V58" s="1"/>
  <c r="AA58" s="1"/>
  <c r="G58" s="1"/>
  <c r="U58"/>
  <c r="Z58"/>
  <c r="L59"/>
  <c r="P59"/>
  <c r="Q59" s="1"/>
  <c r="V59" s="1"/>
  <c r="AA59" s="1"/>
  <c r="G59" s="1"/>
  <c r="U59"/>
  <c r="Z59"/>
  <c r="L60"/>
  <c r="P60"/>
  <c r="Q60" s="1"/>
  <c r="V60" s="1"/>
  <c r="AA60" s="1"/>
  <c r="G60" s="1"/>
  <c r="U60"/>
  <c r="Z60"/>
  <c r="L61"/>
  <c r="P61"/>
  <c r="Q61" s="1"/>
  <c r="U61"/>
  <c r="Z61"/>
  <c r="L62"/>
  <c r="P62"/>
  <c r="Q62"/>
  <c r="V62" s="1"/>
  <c r="AA62" s="1"/>
  <c r="G62" s="1"/>
  <c r="U62"/>
  <c r="Z62"/>
  <c r="L63"/>
  <c r="P63"/>
  <c r="Q63"/>
  <c r="V63" s="1"/>
  <c r="AA63" s="1"/>
  <c r="G63" s="1"/>
  <c r="U63"/>
  <c r="Z63"/>
  <c r="I66"/>
  <c r="I64" s="1"/>
  <c r="J66"/>
  <c r="K66"/>
  <c r="N66"/>
  <c r="O66"/>
  <c r="O64"/>
  <c r="R66"/>
  <c r="S66"/>
  <c r="S64" s="1"/>
  <c r="T66"/>
  <c r="W66"/>
  <c r="X66"/>
  <c r="R67"/>
  <c r="S67"/>
  <c r="S65" s="1"/>
  <c r="T67"/>
  <c r="T65" s="1"/>
  <c r="X67"/>
  <c r="L70"/>
  <c r="P70"/>
  <c r="Q70" s="1"/>
  <c r="V70" s="1"/>
  <c r="AA70" s="1"/>
  <c r="G70" s="1"/>
  <c r="U70"/>
  <c r="Z70"/>
  <c r="L71"/>
  <c r="P71"/>
  <c r="Q71" s="1"/>
  <c r="V71" s="1"/>
  <c r="AA71" s="1"/>
  <c r="G71" s="1"/>
  <c r="U71"/>
  <c r="Z71"/>
  <c r="R10" i="148"/>
  <c r="W10"/>
  <c r="H12"/>
  <c r="H10" s="1"/>
  <c r="I12"/>
  <c r="I10" s="1"/>
  <c r="J12"/>
  <c r="J10" s="1"/>
  <c r="L12"/>
  <c r="L10" s="1"/>
  <c r="M12"/>
  <c r="M10"/>
  <c r="N12"/>
  <c r="N10" s="1"/>
  <c r="Q12"/>
  <c r="Q10" s="1"/>
  <c r="R12"/>
  <c r="S12"/>
  <c r="S10" s="1"/>
  <c r="V12"/>
  <c r="V10" s="1"/>
  <c r="W12"/>
  <c r="X12"/>
  <c r="X10" s="1"/>
  <c r="H13"/>
  <c r="H11" s="1"/>
  <c r="I13"/>
  <c r="I11" s="1"/>
  <c r="J13"/>
  <c r="J11" s="1"/>
  <c r="L13"/>
  <c r="L11"/>
  <c r="M13"/>
  <c r="M11"/>
  <c r="N13"/>
  <c r="N11" s="1"/>
  <c r="Q13"/>
  <c r="Q11"/>
  <c r="R13"/>
  <c r="R11" s="1"/>
  <c r="S13"/>
  <c r="S11" s="1"/>
  <c r="V13"/>
  <c r="V11" s="1"/>
  <c r="Y11" s="1"/>
  <c r="W13"/>
  <c r="W11"/>
  <c r="X13"/>
  <c r="X11"/>
  <c r="K14"/>
  <c r="P14"/>
  <c r="O14"/>
  <c r="O12"/>
  <c r="T14"/>
  <c r="T12" s="1"/>
  <c r="Y14"/>
  <c r="Y12" s="1"/>
  <c r="K15"/>
  <c r="P15" s="1"/>
  <c r="O15"/>
  <c r="O13" s="1"/>
  <c r="T15"/>
  <c r="T13" s="1"/>
  <c r="Y15"/>
  <c r="Y13"/>
  <c r="H16"/>
  <c r="I16"/>
  <c r="J16"/>
  <c r="L16"/>
  <c r="M16"/>
  <c r="N16"/>
  <c r="Q16"/>
  <c r="R16"/>
  <c r="S16"/>
  <c r="T16"/>
  <c r="V16"/>
  <c r="W16"/>
  <c r="X16"/>
  <c r="H17"/>
  <c r="I17"/>
  <c r="J17"/>
  <c r="L17"/>
  <c r="M17"/>
  <c r="N17"/>
  <c r="Q17"/>
  <c r="R17"/>
  <c r="S17"/>
  <c r="V17"/>
  <c r="W17"/>
  <c r="X17"/>
  <c r="K18"/>
  <c r="P18"/>
  <c r="U18" s="1"/>
  <c r="Z18" s="1"/>
  <c r="F18" s="1"/>
  <c r="F16" s="1"/>
  <c r="O18"/>
  <c r="O16"/>
  <c r="T18"/>
  <c r="Y18"/>
  <c r="Y16" s="1"/>
  <c r="K19"/>
  <c r="P19" s="1"/>
  <c r="U19" s="1"/>
  <c r="Z19" s="1"/>
  <c r="F19" s="1"/>
  <c r="F17" s="1"/>
  <c r="O19"/>
  <c r="O17" s="1"/>
  <c r="T19"/>
  <c r="T17" s="1"/>
  <c r="Y19"/>
  <c r="Y17"/>
  <c r="K20"/>
  <c r="O20"/>
  <c r="P20" s="1"/>
  <c r="U20" s="1"/>
  <c r="Z20" s="1"/>
  <c r="F20" s="1"/>
  <c r="T20"/>
  <c r="Y20"/>
  <c r="C5" i="160"/>
  <c r="B4" i="152"/>
  <c r="D4" s="1"/>
  <c r="C4"/>
  <c r="C28" s="1"/>
  <c r="D5"/>
  <c r="D6"/>
  <c r="D7"/>
  <c r="D8"/>
  <c r="D9"/>
  <c r="D10"/>
  <c r="D11"/>
  <c r="B12"/>
  <c r="C12"/>
  <c r="D12" s="1"/>
  <c r="D13"/>
  <c r="D14"/>
  <c r="D15"/>
  <c r="D16"/>
  <c r="D18"/>
  <c r="D19"/>
  <c r="D20"/>
  <c r="B21"/>
  <c r="C21"/>
  <c r="D22"/>
  <c r="D23"/>
  <c r="D21" s="1"/>
  <c r="D24"/>
  <c r="D25"/>
  <c r="B26"/>
  <c r="C26"/>
  <c r="D26"/>
  <c r="D27"/>
  <c r="Q8" i="145"/>
  <c r="R8"/>
  <c r="S8"/>
  <c r="T8"/>
  <c r="Q9"/>
  <c r="R9"/>
  <c r="S9"/>
  <c r="T9"/>
  <c r="K14"/>
  <c r="O14"/>
  <c r="P14"/>
  <c r="U14" s="1"/>
  <c r="Z14" s="1"/>
  <c r="F14" s="1"/>
  <c r="T14"/>
  <c r="Y14"/>
  <c r="K15"/>
  <c r="O15"/>
  <c r="P15"/>
  <c r="U15" s="1"/>
  <c r="Z15" s="1"/>
  <c r="F15" s="1"/>
  <c r="T15"/>
  <c r="Y15"/>
  <c r="H16"/>
  <c r="H12" s="1"/>
  <c r="I16"/>
  <c r="I12" s="1"/>
  <c r="J16"/>
  <c r="J12" s="1"/>
  <c r="L16"/>
  <c r="L12" s="1"/>
  <c r="M16"/>
  <c r="M12" s="1"/>
  <c r="N16"/>
  <c r="N12" s="1"/>
  <c r="Q16"/>
  <c r="Q12" s="1"/>
  <c r="R16"/>
  <c r="R12" s="1"/>
  <c r="S16"/>
  <c r="S12" s="1"/>
  <c r="V16"/>
  <c r="Y16" s="1"/>
  <c r="W16"/>
  <c r="W12" s="1"/>
  <c r="X16"/>
  <c r="X12" s="1"/>
  <c r="H17"/>
  <c r="H13" s="1"/>
  <c r="I17"/>
  <c r="I13" s="1"/>
  <c r="J17"/>
  <c r="J13" s="1"/>
  <c r="L17"/>
  <c r="L13" s="1"/>
  <c r="M17"/>
  <c r="M13" s="1"/>
  <c r="N17"/>
  <c r="N13" s="1"/>
  <c r="Q17"/>
  <c r="Q13" s="1"/>
  <c r="R17"/>
  <c r="R13" s="1"/>
  <c r="S17"/>
  <c r="S13" s="1"/>
  <c r="V17"/>
  <c r="Y17" s="1"/>
  <c r="W17"/>
  <c r="W13" s="1"/>
  <c r="X17"/>
  <c r="X13" s="1"/>
  <c r="K18"/>
  <c r="O18"/>
  <c r="P18"/>
  <c r="U18" s="1"/>
  <c r="Z18" s="1"/>
  <c r="F18" s="1"/>
  <c r="T18"/>
  <c r="Y18"/>
  <c r="K19"/>
  <c r="O19"/>
  <c r="P19"/>
  <c r="U19" s="1"/>
  <c r="Z19" s="1"/>
  <c r="F19" s="1"/>
  <c r="T19"/>
  <c r="Y19"/>
  <c r="K20"/>
  <c r="O20"/>
  <c r="P20"/>
  <c r="U20" s="1"/>
  <c r="Z20" s="1"/>
  <c r="F20" s="1"/>
  <c r="T20"/>
  <c r="Y20"/>
  <c r="K21"/>
  <c r="O21"/>
  <c r="P21"/>
  <c r="U21" s="1"/>
  <c r="Z21" s="1"/>
  <c r="F21" s="1"/>
  <c r="T21"/>
  <c r="Y21"/>
  <c r="K22"/>
  <c r="O22"/>
  <c r="P22"/>
  <c r="U22" s="1"/>
  <c r="Z22" s="1"/>
  <c r="F22" s="1"/>
  <c r="T22"/>
  <c r="Y22"/>
  <c r="K23"/>
  <c r="O23"/>
  <c r="P23"/>
  <c r="U23" s="1"/>
  <c r="Z23" s="1"/>
  <c r="F23" s="1"/>
  <c r="T23"/>
  <c r="Y23"/>
  <c r="K24"/>
  <c r="O24"/>
  <c r="P24"/>
  <c r="U24" s="1"/>
  <c r="Z24" s="1"/>
  <c r="F24" s="1"/>
  <c r="T24"/>
  <c r="Y24"/>
  <c r="K25"/>
  <c r="O25"/>
  <c r="P25"/>
  <c r="U25" s="1"/>
  <c r="Z25" s="1"/>
  <c r="F25" s="1"/>
  <c r="T25"/>
  <c r="Y25"/>
  <c r="K26"/>
  <c r="O26"/>
  <c r="P26"/>
  <c r="U26" s="1"/>
  <c r="Z26" s="1"/>
  <c r="F26" s="1"/>
  <c r="T26"/>
  <c r="Y26"/>
  <c r="K27"/>
  <c r="O27"/>
  <c r="P27"/>
  <c r="U27" s="1"/>
  <c r="Z27" s="1"/>
  <c r="F27" s="1"/>
  <c r="T27"/>
  <c r="Y27"/>
  <c r="K28"/>
  <c r="O28"/>
  <c r="P28"/>
  <c r="U28" s="1"/>
  <c r="Z28" s="1"/>
  <c r="F28" s="1"/>
  <c r="T28"/>
  <c r="Y28"/>
  <c r="K29"/>
  <c r="O29"/>
  <c r="P29"/>
  <c r="U29" s="1"/>
  <c r="Z29" s="1"/>
  <c r="F29" s="1"/>
  <c r="T29"/>
  <c r="Y29"/>
  <c r="K30"/>
  <c r="O30"/>
  <c r="P30"/>
  <c r="U30" s="1"/>
  <c r="Z30" s="1"/>
  <c r="F30" s="1"/>
  <c r="T30"/>
  <c r="Y30"/>
  <c r="K31"/>
  <c r="O31"/>
  <c r="P31"/>
  <c r="U31" s="1"/>
  <c r="Z31" s="1"/>
  <c r="F31" s="1"/>
  <c r="T31"/>
  <c r="Y31"/>
  <c r="H32"/>
  <c r="I32"/>
  <c r="K32"/>
  <c r="J32"/>
  <c r="L32"/>
  <c r="M32"/>
  <c r="O32"/>
  <c r="N32"/>
  <c r="Q32"/>
  <c r="T32" s="1"/>
  <c r="R32"/>
  <c r="S32"/>
  <c r="V32"/>
  <c r="Y32" s="1"/>
  <c r="W32"/>
  <c r="X32"/>
  <c r="H33"/>
  <c r="I33"/>
  <c r="K33"/>
  <c r="J33"/>
  <c r="L33"/>
  <c r="M33"/>
  <c r="O33"/>
  <c r="N33"/>
  <c r="Q33"/>
  <c r="T33" s="1"/>
  <c r="R33"/>
  <c r="S33"/>
  <c r="V33"/>
  <c r="Y33" s="1"/>
  <c r="W33"/>
  <c r="X33"/>
  <c r="K34"/>
  <c r="O34"/>
  <c r="P34"/>
  <c r="U34" s="1"/>
  <c r="Z34" s="1"/>
  <c r="F34" s="1"/>
  <c r="T34"/>
  <c r="Y34"/>
  <c r="K35"/>
  <c r="O35"/>
  <c r="P35"/>
  <c r="U35" s="1"/>
  <c r="Z35" s="1"/>
  <c r="F35" s="1"/>
  <c r="T35"/>
  <c r="Y35"/>
  <c r="K36"/>
  <c r="O36"/>
  <c r="P36"/>
  <c r="U36" s="1"/>
  <c r="Z36" s="1"/>
  <c r="F36" s="1"/>
  <c r="T36"/>
  <c r="Y36"/>
  <c r="K37"/>
  <c r="O37"/>
  <c r="P37"/>
  <c r="U37" s="1"/>
  <c r="Z37" s="1"/>
  <c r="F37" s="1"/>
  <c r="T37"/>
  <c r="Y37"/>
  <c r="K38"/>
  <c r="O38"/>
  <c r="P38"/>
  <c r="U38" s="1"/>
  <c r="Z38" s="1"/>
  <c r="F38" s="1"/>
  <c r="T38"/>
  <c r="Y38"/>
  <c r="K39"/>
  <c r="O39"/>
  <c r="P39"/>
  <c r="U39" s="1"/>
  <c r="Z39" s="1"/>
  <c r="F39" s="1"/>
  <c r="T39"/>
  <c r="Y39"/>
  <c r="K40"/>
  <c r="O40"/>
  <c r="P40"/>
  <c r="U40" s="1"/>
  <c r="Z40" s="1"/>
  <c r="F40" s="1"/>
  <c r="T40"/>
  <c r="Y40"/>
  <c r="K41"/>
  <c r="O41"/>
  <c r="P41"/>
  <c r="U41" s="1"/>
  <c r="Z41" s="1"/>
  <c r="F41" s="1"/>
  <c r="T41"/>
  <c r="Y41"/>
  <c r="K42"/>
  <c r="O42"/>
  <c r="P42"/>
  <c r="U42" s="1"/>
  <c r="Z42" s="1"/>
  <c r="F42" s="1"/>
  <c r="T42"/>
  <c r="Y42"/>
  <c r="K43"/>
  <c r="O43"/>
  <c r="P43"/>
  <c r="U43" s="1"/>
  <c r="Z43" s="1"/>
  <c r="F43" s="1"/>
  <c r="T43"/>
  <c r="Y43"/>
  <c r="K44"/>
  <c r="O44"/>
  <c r="P44"/>
  <c r="U44" s="1"/>
  <c r="Z44" s="1"/>
  <c r="F44" s="1"/>
  <c r="T44"/>
  <c r="Y44"/>
  <c r="K45"/>
  <c r="O45"/>
  <c r="P45"/>
  <c r="U45" s="1"/>
  <c r="Z45" s="1"/>
  <c r="F45" s="1"/>
  <c r="T45"/>
  <c r="Y45"/>
  <c r="H46"/>
  <c r="I46"/>
  <c r="K46"/>
  <c r="J46"/>
  <c r="L46"/>
  <c r="M46"/>
  <c r="O46"/>
  <c r="N46"/>
  <c r="Q46"/>
  <c r="T46" s="1"/>
  <c r="R46"/>
  <c r="S46"/>
  <c r="V46"/>
  <c r="Y46" s="1"/>
  <c r="W46"/>
  <c r="X46"/>
  <c r="H47"/>
  <c r="I47"/>
  <c r="K47"/>
  <c r="J47"/>
  <c r="L47"/>
  <c r="M47"/>
  <c r="O47"/>
  <c r="N47"/>
  <c r="Q47"/>
  <c r="T47" s="1"/>
  <c r="R47"/>
  <c r="S47"/>
  <c r="V47"/>
  <c r="Y47" s="1"/>
  <c r="W47"/>
  <c r="X47"/>
  <c r="K48"/>
  <c r="P48" s="1"/>
  <c r="U48" s="1"/>
  <c r="Z48" s="1"/>
  <c r="F48" s="1"/>
  <c r="K49"/>
  <c r="O49"/>
  <c r="P49" s="1"/>
  <c r="U49" s="1"/>
  <c r="Z49" s="1"/>
  <c r="F49" s="1"/>
  <c r="T49"/>
  <c r="Y49"/>
  <c r="K50"/>
  <c r="O50"/>
  <c r="P50" s="1"/>
  <c r="U50" s="1"/>
  <c r="Z50" s="1"/>
  <c r="F50" s="1"/>
  <c r="T50"/>
  <c r="Y50"/>
  <c r="K51"/>
  <c r="O51"/>
  <c r="P51" s="1"/>
  <c r="U51" s="1"/>
  <c r="Z51" s="1"/>
  <c r="F51" s="1"/>
  <c r="T51"/>
  <c r="Y51"/>
  <c r="K52"/>
  <c r="O52"/>
  <c r="P52" s="1"/>
  <c r="U52" s="1"/>
  <c r="Z52" s="1"/>
  <c r="F52" s="1"/>
  <c r="T52"/>
  <c r="Y52"/>
  <c r="K53"/>
  <c r="O53"/>
  <c r="P53" s="1"/>
  <c r="U53" s="1"/>
  <c r="Z53" s="1"/>
  <c r="F53" s="1"/>
  <c r="T53"/>
  <c r="Y53"/>
  <c r="K54"/>
  <c r="O54"/>
  <c r="P54" s="1"/>
  <c r="U54" s="1"/>
  <c r="Z54" s="1"/>
  <c r="F54" s="1"/>
  <c r="T54"/>
  <c r="Y54"/>
  <c r="K55"/>
  <c r="O55"/>
  <c r="P55" s="1"/>
  <c r="U55" s="1"/>
  <c r="Z55" s="1"/>
  <c r="F55" s="1"/>
  <c r="T55"/>
  <c r="Y55"/>
  <c r="K56"/>
  <c r="O56"/>
  <c r="P56" s="1"/>
  <c r="U56" s="1"/>
  <c r="Z56" s="1"/>
  <c r="F56" s="1"/>
  <c r="T56"/>
  <c r="Y56"/>
  <c r="K57"/>
  <c r="O57"/>
  <c r="P57" s="1"/>
  <c r="U57" s="1"/>
  <c r="Z57" s="1"/>
  <c r="F57" s="1"/>
  <c r="T57"/>
  <c r="Y57"/>
  <c r="K58"/>
  <c r="O58"/>
  <c r="P58" s="1"/>
  <c r="U58" s="1"/>
  <c r="Z58" s="1"/>
  <c r="F58" s="1"/>
  <c r="T58"/>
  <c r="Y58"/>
  <c r="K59"/>
  <c r="O59"/>
  <c r="P59" s="1"/>
  <c r="U59" s="1"/>
  <c r="Z59" s="1"/>
  <c r="F59" s="1"/>
  <c r="T59"/>
  <c r="Y59"/>
  <c r="K60"/>
  <c r="O60"/>
  <c r="P60" s="1"/>
  <c r="U60" s="1"/>
  <c r="Z60" s="1"/>
  <c r="F60" s="1"/>
  <c r="T60"/>
  <c r="Y60"/>
  <c r="K61"/>
  <c r="O61"/>
  <c r="P61" s="1"/>
  <c r="U61" s="1"/>
  <c r="Z61" s="1"/>
  <c r="F61" s="1"/>
  <c r="T61"/>
  <c r="Y61"/>
  <c r="K62"/>
  <c r="O62"/>
  <c r="P62" s="1"/>
  <c r="U62" s="1"/>
  <c r="Z62" s="1"/>
  <c r="F62" s="1"/>
  <c r="T62"/>
  <c r="Y62"/>
  <c r="K63"/>
  <c r="O63"/>
  <c r="P63" s="1"/>
  <c r="U63" s="1"/>
  <c r="Z63" s="1"/>
  <c r="F63" s="1"/>
  <c r="T63"/>
  <c r="Y63"/>
  <c r="K66"/>
  <c r="O66"/>
  <c r="P66" s="1"/>
  <c r="U66" s="1"/>
  <c r="Z66" s="1"/>
  <c r="F66" s="1"/>
  <c r="T66"/>
  <c r="Y66"/>
  <c r="K67"/>
  <c r="O67"/>
  <c r="P67" s="1"/>
  <c r="U67" s="1"/>
  <c r="Z67" s="1"/>
  <c r="F67" s="1"/>
  <c r="T67"/>
  <c r="Y67"/>
  <c r="I68"/>
  <c r="I64" s="1"/>
  <c r="I69"/>
  <c r="I65" s="1"/>
  <c r="X69"/>
  <c r="X65" s="1"/>
  <c r="D70"/>
  <c r="D68" s="1"/>
  <c r="H70"/>
  <c r="H68" s="1"/>
  <c r="H64" s="1"/>
  <c r="I70"/>
  <c r="J70"/>
  <c r="J68" s="1"/>
  <c r="J64" s="1"/>
  <c r="L70"/>
  <c r="L68" s="1"/>
  <c r="L64" s="1"/>
  <c r="M70"/>
  <c r="M68" s="1"/>
  <c r="M64" s="1"/>
  <c r="N70"/>
  <c r="N68" s="1"/>
  <c r="N64" s="1"/>
  <c r="Q70"/>
  <c r="Q68" s="1"/>
  <c r="Q64" s="1"/>
  <c r="R70"/>
  <c r="T70"/>
  <c r="S70"/>
  <c r="S68"/>
  <c r="V70"/>
  <c r="V68"/>
  <c r="W70"/>
  <c r="W68"/>
  <c r="X70"/>
  <c r="X68" s="1"/>
  <c r="X64" s="1"/>
  <c r="H71"/>
  <c r="H69" s="1"/>
  <c r="H65" s="1"/>
  <c r="I71"/>
  <c r="J71"/>
  <c r="J69" s="1"/>
  <c r="J65" s="1"/>
  <c r="L71"/>
  <c r="L69" s="1"/>
  <c r="L65" s="1"/>
  <c r="O65" s="1"/>
  <c r="M71"/>
  <c r="M69" s="1"/>
  <c r="M65" s="1"/>
  <c r="N71"/>
  <c r="N69"/>
  <c r="N65" s="1"/>
  <c r="O71"/>
  <c r="Q71"/>
  <c r="Q69" s="1"/>
  <c r="Q65" s="1"/>
  <c r="R71"/>
  <c r="T71" s="1"/>
  <c r="S71"/>
  <c r="S69" s="1"/>
  <c r="V71"/>
  <c r="V69" s="1"/>
  <c r="W71"/>
  <c r="W69" s="1"/>
  <c r="W65" s="1"/>
  <c r="X71"/>
  <c r="K72"/>
  <c r="O72"/>
  <c r="P72"/>
  <c r="U72" s="1"/>
  <c r="Z72" s="1"/>
  <c r="F72" s="1"/>
  <c r="T72"/>
  <c r="Y72"/>
  <c r="K73"/>
  <c r="O73"/>
  <c r="P73"/>
  <c r="T73"/>
  <c r="Y73"/>
  <c r="K74"/>
  <c r="O74"/>
  <c r="P74" s="1"/>
  <c r="U74" s="1"/>
  <c r="Z74" s="1"/>
  <c r="F74" s="1"/>
  <c r="T74"/>
  <c r="Y74"/>
  <c r="K75"/>
  <c r="O75"/>
  <c r="P75" s="1"/>
  <c r="T75"/>
  <c r="Y75"/>
  <c r="K76"/>
  <c r="O76"/>
  <c r="P76"/>
  <c r="U76" s="1"/>
  <c r="Z76" s="1"/>
  <c r="F76" s="1"/>
  <c r="T76"/>
  <c r="Y76"/>
  <c r="K77"/>
  <c r="O77"/>
  <c r="P77"/>
  <c r="T77"/>
  <c r="Y77"/>
  <c r="H78"/>
  <c r="I78"/>
  <c r="J78"/>
  <c r="K78"/>
  <c r="L78"/>
  <c r="M78"/>
  <c r="N78"/>
  <c r="O78"/>
  <c r="Q78"/>
  <c r="R78"/>
  <c r="S78"/>
  <c r="V78"/>
  <c r="W78"/>
  <c r="X78"/>
  <c r="H79"/>
  <c r="I79"/>
  <c r="J79"/>
  <c r="K79"/>
  <c r="L79"/>
  <c r="M79"/>
  <c r="N79"/>
  <c r="O79"/>
  <c r="Q79"/>
  <c r="R79"/>
  <c r="S79"/>
  <c r="V79"/>
  <c r="Y79" s="1"/>
  <c r="W79"/>
  <c r="X79"/>
  <c r="K80"/>
  <c r="O80"/>
  <c r="P80"/>
  <c r="T80"/>
  <c r="Y80"/>
  <c r="K81"/>
  <c r="O81"/>
  <c r="P81" s="1"/>
  <c r="U81" s="1"/>
  <c r="Z81" s="1"/>
  <c r="F81" s="1"/>
  <c r="T81"/>
  <c r="Y81"/>
  <c r="K82"/>
  <c r="O82"/>
  <c r="P82" s="1"/>
  <c r="T82"/>
  <c r="Y82"/>
  <c r="K83"/>
  <c r="O83"/>
  <c r="P83"/>
  <c r="U83" s="1"/>
  <c r="Z83" s="1"/>
  <c r="F83" s="1"/>
  <c r="T83"/>
  <c r="Y83"/>
  <c r="K84"/>
  <c r="O84"/>
  <c r="P84"/>
  <c r="T84"/>
  <c r="Y84"/>
  <c r="K85"/>
  <c r="O85"/>
  <c r="P85" s="1"/>
  <c r="U85" s="1"/>
  <c r="Z85" s="1"/>
  <c r="F85" s="1"/>
  <c r="T85"/>
  <c r="Y85"/>
  <c r="K86"/>
  <c r="O86"/>
  <c r="P86" s="1"/>
  <c r="T86"/>
  <c r="Y86"/>
  <c r="K87"/>
  <c r="O87"/>
  <c r="P87"/>
  <c r="U87" s="1"/>
  <c r="Z87" s="1"/>
  <c r="F87" s="1"/>
  <c r="T87"/>
  <c r="Y87"/>
  <c r="K88"/>
  <c r="O88"/>
  <c r="P88"/>
  <c r="T88"/>
  <c r="Y88"/>
  <c r="K89"/>
  <c r="O89"/>
  <c r="P89" s="1"/>
  <c r="U89" s="1"/>
  <c r="Z89" s="1"/>
  <c r="F89" s="1"/>
  <c r="T89"/>
  <c r="Y89"/>
  <c r="H90"/>
  <c r="I90"/>
  <c r="J90"/>
  <c r="K90"/>
  <c r="L90"/>
  <c r="M90"/>
  <c r="N90"/>
  <c r="Q90"/>
  <c r="R90"/>
  <c r="S90"/>
  <c r="V90"/>
  <c r="W90"/>
  <c r="X90"/>
  <c r="H91"/>
  <c r="I91"/>
  <c r="J91"/>
  <c r="K91"/>
  <c r="L91"/>
  <c r="M91"/>
  <c r="N91"/>
  <c r="Q91"/>
  <c r="R91"/>
  <c r="S91"/>
  <c r="V91"/>
  <c r="W91"/>
  <c r="X91"/>
  <c r="K92"/>
  <c r="O92"/>
  <c r="O90" s="1"/>
  <c r="T92"/>
  <c r="T90"/>
  <c r="Y92"/>
  <c r="Y90"/>
  <c r="K93"/>
  <c r="O93"/>
  <c r="O91" s="1"/>
  <c r="T93"/>
  <c r="T91"/>
  <c r="Y93"/>
  <c r="Y91"/>
  <c r="H94"/>
  <c r="I94"/>
  <c r="J94"/>
  <c r="K94"/>
  <c r="L94"/>
  <c r="M94"/>
  <c r="N94"/>
  <c r="Q94"/>
  <c r="R94"/>
  <c r="S94"/>
  <c r="V94"/>
  <c r="W94"/>
  <c r="X94"/>
  <c r="H95"/>
  <c r="I95"/>
  <c r="J95"/>
  <c r="L95"/>
  <c r="M95"/>
  <c r="N95"/>
  <c r="O95"/>
  <c r="Q95"/>
  <c r="R95"/>
  <c r="S95"/>
  <c r="V95"/>
  <c r="W95"/>
  <c r="X95"/>
  <c r="K96"/>
  <c r="O96"/>
  <c r="O94" s="1"/>
  <c r="T96"/>
  <c r="T94" s="1"/>
  <c r="Y96"/>
  <c r="Y94" s="1"/>
  <c r="K97"/>
  <c r="K95" s="1"/>
  <c r="O97"/>
  <c r="P97"/>
  <c r="U97" s="1"/>
  <c r="Z97" s="1"/>
  <c r="F97" s="1"/>
  <c r="F95" s="1"/>
  <c r="T97"/>
  <c r="T95"/>
  <c r="Y97"/>
  <c r="Y95"/>
  <c r="W98"/>
  <c r="H100"/>
  <c r="H98" s="1"/>
  <c r="I100"/>
  <c r="I98" s="1"/>
  <c r="J100"/>
  <c r="J98" s="1"/>
  <c r="L100"/>
  <c r="L98"/>
  <c r="M100"/>
  <c r="M98"/>
  <c r="N100"/>
  <c r="N98"/>
  <c r="Q100"/>
  <c r="Q98"/>
  <c r="R100"/>
  <c r="R98"/>
  <c r="S100"/>
  <c r="S98"/>
  <c r="V100"/>
  <c r="V98"/>
  <c r="W100"/>
  <c r="X100"/>
  <c r="X98" s="1"/>
  <c r="H101"/>
  <c r="H99" s="1"/>
  <c r="I101"/>
  <c r="I99" s="1"/>
  <c r="J101"/>
  <c r="J99" s="1"/>
  <c r="L101"/>
  <c r="L99" s="1"/>
  <c r="M101"/>
  <c r="M99" s="1"/>
  <c r="N101"/>
  <c r="N99" s="1"/>
  <c r="Q101"/>
  <c r="Q99" s="1"/>
  <c r="R101"/>
  <c r="R99" s="1"/>
  <c r="S101"/>
  <c r="S99" s="1"/>
  <c r="V101"/>
  <c r="V99" s="1"/>
  <c r="W101"/>
  <c r="W99" s="1"/>
  <c r="X101"/>
  <c r="X99"/>
  <c r="K102"/>
  <c r="K100" s="1"/>
  <c r="K98" s="1"/>
  <c r="O102"/>
  <c r="O100" s="1"/>
  <c r="O98" s="1"/>
  <c r="T102"/>
  <c r="T100" s="1"/>
  <c r="T98" s="1"/>
  <c r="Y102"/>
  <c r="K103"/>
  <c r="K101" s="1"/>
  <c r="K99" s="1"/>
  <c r="O103"/>
  <c r="P103"/>
  <c r="T103"/>
  <c r="Y103"/>
  <c r="Y101" s="1"/>
  <c r="Y99" s="1"/>
  <c r="K104"/>
  <c r="O104"/>
  <c r="P104" s="1"/>
  <c r="U104" s="1"/>
  <c r="Z104" s="1"/>
  <c r="F104" s="1"/>
  <c r="T104"/>
  <c r="Y104"/>
  <c r="Y100" s="1"/>
  <c r="Y98" s="1"/>
  <c r="K105"/>
  <c r="O105"/>
  <c r="O101" s="1"/>
  <c r="O99" s="1"/>
  <c r="T105"/>
  <c r="Y105"/>
  <c r="D112"/>
  <c r="H112"/>
  <c r="I112"/>
  <c r="J112"/>
  <c r="L112"/>
  <c r="M112"/>
  <c r="N112"/>
  <c r="Q112"/>
  <c r="R112"/>
  <c r="S112"/>
  <c r="V112"/>
  <c r="V110" s="1"/>
  <c r="W112"/>
  <c r="X112"/>
  <c r="H113"/>
  <c r="I113"/>
  <c r="J113"/>
  <c r="L113"/>
  <c r="M113"/>
  <c r="N113"/>
  <c r="Q113"/>
  <c r="R113"/>
  <c r="S113"/>
  <c r="V113"/>
  <c r="W113"/>
  <c r="X113"/>
  <c r="Y113"/>
  <c r="K114"/>
  <c r="O114"/>
  <c r="P114" s="1"/>
  <c r="U114" s="1"/>
  <c r="Z114" s="1"/>
  <c r="F114" s="1"/>
  <c r="T114"/>
  <c r="Y114"/>
  <c r="K115"/>
  <c r="O115"/>
  <c r="P115" s="1"/>
  <c r="U115" s="1"/>
  <c r="Z115" s="1"/>
  <c r="F115" s="1"/>
  <c r="T115"/>
  <c r="Y115"/>
  <c r="K116"/>
  <c r="O116"/>
  <c r="P116" s="1"/>
  <c r="U116" s="1"/>
  <c r="Z116" s="1"/>
  <c r="F116" s="1"/>
  <c r="T116"/>
  <c r="Y116"/>
  <c r="K117"/>
  <c r="O117"/>
  <c r="P117" s="1"/>
  <c r="U117" s="1"/>
  <c r="Z117" s="1"/>
  <c r="F117" s="1"/>
  <c r="T117"/>
  <c r="Y117"/>
  <c r="K118"/>
  <c r="O118"/>
  <c r="P118" s="1"/>
  <c r="U118" s="1"/>
  <c r="Z118" s="1"/>
  <c r="F118" s="1"/>
  <c r="T118"/>
  <c r="Y118"/>
  <c r="K119"/>
  <c r="O119"/>
  <c r="P119" s="1"/>
  <c r="U119" s="1"/>
  <c r="Z119" s="1"/>
  <c r="F119" s="1"/>
  <c r="T119"/>
  <c r="Y119"/>
  <c r="K120"/>
  <c r="O120"/>
  <c r="P120" s="1"/>
  <c r="U120" s="1"/>
  <c r="Z120" s="1"/>
  <c r="F120" s="1"/>
  <c r="T120"/>
  <c r="Y120"/>
  <c r="K121"/>
  <c r="O121"/>
  <c r="P121" s="1"/>
  <c r="U121" s="1"/>
  <c r="Z121" s="1"/>
  <c r="F121" s="1"/>
  <c r="T121"/>
  <c r="Y121"/>
  <c r="D122"/>
  <c r="H122"/>
  <c r="I122"/>
  <c r="J122"/>
  <c r="J110" s="1"/>
  <c r="J108" s="1"/>
  <c r="L122"/>
  <c r="M122"/>
  <c r="N122"/>
  <c r="Q122"/>
  <c r="T122" s="1"/>
  <c r="R122"/>
  <c r="R110" s="1"/>
  <c r="R108" s="1"/>
  <c r="S122"/>
  <c r="V122"/>
  <c r="Y122" s="1"/>
  <c r="W122"/>
  <c r="X122"/>
  <c r="H123"/>
  <c r="I123"/>
  <c r="J123"/>
  <c r="J111" s="1"/>
  <c r="J109" s="1"/>
  <c r="L123"/>
  <c r="M123"/>
  <c r="N123"/>
  <c r="N111" s="1"/>
  <c r="N109" s="1"/>
  <c r="Q123"/>
  <c r="T123" s="1"/>
  <c r="R123"/>
  <c r="R111" s="1"/>
  <c r="R109" s="1"/>
  <c r="S123"/>
  <c r="V123"/>
  <c r="Y123" s="1"/>
  <c r="W123"/>
  <c r="X123"/>
  <c r="K124"/>
  <c r="O124"/>
  <c r="P124"/>
  <c r="U124" s="1"/>
  <c r="Z124" s="1"/>
  <c r="F124" s="1"/>
  <c r="T124"/>
  <c r="Y124"/>
  <c r="K125"/>
  <c r="P125" s="1"/>
  <c r="U125" s="1"/>
  <c r="Z125" s="1"/>
  <c r="F125" s="1"/>
  <c r="O125"/>
  <c r="T125"/>
  <c r="Y125"/>
  <c r="K126"/>
  <c r="P126" s="1"/>
  <c r="U126" s="1"/>
  <c r="Z126" s="1"/>
  <c r="F126" s="1"/>
  <c r="O126"/>
  <c r="T126"/>
  <c r="Y126"/>
  <c r="K127"/>
  <c r="O127"/>
  <c r="P127"/>
  <c r="U127" s="1"/>
  <c r="Z127" s="1"/>
  <c r="F127" s="1"/>
  <c r="T127"/>
  <c r="Y127"/>
  <c r="K128"/>
  <c r="O128"/>
  <c r="P128"/>
  <c r="U128" s="1"/>
  <c r="Z128" s="1"/>
  <c r="F128" s="1"/>
  <c r="T128"/>
  <c r="Y128"/>
  <c r="K129"/>
  <c r="P129" s="1"/>
  <c r="U129" s="1"/>
  <c r="Z129" s="1"/>
  <c r="F129" s="1"/>
  <c r="O129"/>
  <c r="T129"/>
  <c r="Y129"/>
  <c r="D130"/>
  <c r="H130"/>
  <c r="I130"/>
  <c r="J130"/>
  <c r="K130"/>
  <c r="P130" s="1"/>
  <c r="L130"/>
  <c r="M130"/>
  <c r="N130"/>
  <c r="N110" s="1"/>
  <c r="N108" s="1"/>
  <c r="O130"/>
  <c r="Q130"/>
  <c r="R130"/>
  <c r="S130"/>
  <c r="T130" s="1"/>
  <c r="V130"/>
  <c r="W130"/>
  <c r="X130"/>
  <c r="Y130" s="1"/>
  <c r="H131"/>
  <c r="K131" s="1"/>
  <c r="P131" s="1"/>
  <c r="U131" s="1"/>
  <c r="I131"/>
  <c r="J131"/>
  <c r="L131"/>
  <c r="O131" s="1"/>
  <c r="M131"/>
  <c r="N131"/>
  <c r="Q131"/>
  <c r="R131"/>
  <c r="S131"/>
  <c r="S111"/>
  <c r="T131"/>
  <c r="V131"/>
  <c r="W131"/>
  <c r="W111"/>
  <c r="W109" s="1"/>
  <c r="X131"/>
  <c r="K132"/>
  <c r="O132"/>
  <c r="T132"/>
  <c r="Y132"/>
  <c r="K133"/>
  <c r="O133"/>
  <c r="T133"/>
  <c r="Y133"/>
  <c r="K134"/>
  <c r="O134"/>
  <c r="T134"/>
  <c r="Y134"/>
  <c r="K135"/>
  <c r="O135"/>
  <c r="T135"/>
  <c r="Y135"/>
  <c r="H136"/>
  <c r="I136"/>
  <c r="J136"/>
  <c r="K136" s="1"/>
  <c r="L136"/>
  <c r="M136"/>
  <c r="N136"/>
  <c r="O136" s="1"/>
  <c r="Q136"/>
  <c r="R136"/>
  <c r="S136"/>
  <c r="T136" s="1"/>
  <c r="V136"/>
  <c r="W136"/>
  <c r="X136"/>
  <c r="Y136"/>
  <c r="H137"/>
  <c r="I137"/>
  <c r="J137"/>
  <c r="K137" s="1"/>
  <c r="L137"/>
  <c r="M137"/>
  <c r="N137"/>
  <c r="O137" s="1"/>
  <c r="Q137"/>
  <c r="R137"/>
  <c r="S137"/>
  <c r="S109" s="1"/>
  <c r="S107" s="1"/>
  <c r="V137"/>
  <c r="W137"/>
  <c r="X137"/>
  <c r="Y137"/>
  <c r="K138"/>
  <c r="O138"/>
  <c r="T138"/>
  <c r="Y138"/>
  <c r="K139"/>
  <c r="O139"/>
  <c r="T139"/>
  <c r="Y139"/>
  <c r="H142"/>
  <c r="I142"/>
  <c r="J142"/>
  <c r="K142" s="1"/>
  <c r="L142"/>
  <c r="L140" s="1"/>
  <c r="M142"/>
  <c r="M140" s="1"/>
  <c r="N142"/>
  <c r="Q142"/>
  <c r="R142"/>
  <c r="S142"/>
  <c r="S140" s="1"/>
  <c r="V142"/>
  <c r="W142"/>
  <c r="W140" s="1"/>
  <c r="X142"/>
  <c r="X140" s="1"/>
  <c r="Y142"/>
  <c r="H143"/>
  <c r="H141" s="1"/>
  <c r="K143"/>
  <c r="I143"/>
  <c r="J143"/>
  <c r="L143"/>
  <c r="O143" s="1"/>
  <c r="M143"/>
  <c r="M141" s="1"/>
  <c r="N143"/>
  <c r="Q143"/>
  <c r="R143"/>
  <c r="S143"/>
  <c r="S141" s="1"/>
  <c r="V143"/>
  <c r="W143"/>
  <c r="W141" s="1"/>
  <c r="X143"/>
  <c r="X141" s="1"/>
  <c r="Y143"/>
  <c r="K144"/>
  <c r="O144"/>
  <c r="P144" s="1"/>
  <c r="U144" s="1"/>
  <c r="Z144" s="1"/>
  <c r="F144" s="1"/>
  <c r="T144"/>
  <c r="Y144"/>
  <c r="K145"/>
  <c r="O145"/>
  <c r="P145" s="1"/>
  <c r="U145" s="1"/>
  <c r="Z145" s="1"/>
  <c r="F145" s="1"/>
  <c r="T145"/>
  <c r="Y145"/>
  <c r="K146"/>
  <c r="O146"/>
  <c r="P146" s="1"/>
  <c r="U146" s="1"/>
  <c r="Z146" s="1"/>
  <c r="F146" s="1"/>
  <c r="T146"/>
  <c r="Y146"/>
  <c r="K147"/>
  <c r="O147"/>
  <c r="P147" s="1"/>
  <c r="U147" s="1"/>
  <c r="Z147" s="1"/>
  <c r="F147" s="1"/>
  <c r="T147"/>
  <c r="Y147"/>
  <c r="H148"/>
  <c r="I148"/>
  <c r="I140" s="1"/>
  <c r="J148"/>
  <c r="L148"/>
  <c r="O148" s="1"/>
  <c r="M148"/>
  <c r="N148"/>
  <c r="Q148"/>
  <c r="T148" s="1"/>
  <c r="R148"/>
  <c r="S148"/>
  <c r="V148"/>
  <c r="Y148" s="1"/>
  <c r="W148"/>
  <c r="X148"/>
  <c r="H149"/>
  <c r="K149" s="1"/>
  <c r="P149" s="1"/>
  <c r="I149"/>
  <c r="I141" s="1"/>
  <c r="J149"/>
  <c r="L149"/>
  <c r="O149" s="1"/>
  <c r="M149"/>
  <c r="N149"/>
  <c r="Q149"/>
  <c r="T149" s="1"/>
  <c r="R149"/>
  <c r="S149"/>
  <c r="V149"/>
  <c r="Y149" s="1"/>
  <c r="W149"/>
  <c r="X149"/>
  <c r="K150"/>
  <c r="P150" s="1"/>
  <c r="U150" s="1"/>
  <c r="Z150" s="1"/>
  <c r="F150" s="1"/>
  <c r="O150"/>
  <c r="T150"/>
  <c r="Y150"/>
  <c r="K151"/>
  <c r="P151" s="1"/>
  <c r="U151" s="1"/>
  <c r="Z151" s="1"/>
  <c r="F151" s="1"/>
  <c r="O151"/>
  <c r="T151"/>
  <c r="Y151"/>
  <c r="H154"/>
  <c r="K154" s="1"/>
  <c r="I154"/>
  <c r="I152" s="1"/>
  <c r="J154"/>
  <c r="J152" s="1"/>
  <c r="L154"/>
  <c r="O154" s="1"/>
  <c r="M154"/>
  <c r="M152" s="1"/>
  <c r="N154"/>
  <c r="N152" s="1"/>
  <c r="Q154"/>
  <c r="T154" s="1"/>
  <c r="R154"/>
  <c r="R152" s="1"/>
  <c r="S154"/>
  <c r="S152" s="1"/>
  <c r="V154"/>
  <c r="V152" s="1"/>
  <c r="W154"/>
  <c r="W152" s="1"/>
  <c r="X154"/>
  <c r="X152" s="1"/>
  <c r="Y154"/>
  <c r="H155"/>
  <c r="K155"/>
  <c r="I155"/>
  <c r="I153"/>
  <c r="J155"/>
  <c r="J153"/>
  <c r="L155"/>
  <c r="O155"/>
  <c r="M155"/>
  <c r="M153"/>
  <c r="N155"/>
  <c r="N153"/>
  <c r="Q155"/>
  <c r="T155"/>
  <c r="R155"/>
  <c r="R153"/>
  <c r="S155"/>
  <c r="S153"/>
  <c r="V155"/>
  <c r="V153"/>
  <c r="W155"/>
  <c r="W153"/>
  <c r="X155"/>
  <c r="X153"/>
  <c r="Y155"/>
  <c r="K156"/>
  <c r="P156" s="1"/>
  <c r="U156" s="1"/>
  <c r="Z156" s="1"/>
  <c r="F156" s="1"/>
  <c r="O156"/>
  <c r="T156"/>
  <c r="Y156"/>
  <c r="K157"/>
  <c r="P157" s="1"/>
  <c r="U157" s="1"/>
  <c r="Z157" s="1"/>
  <c r="F157" s="1"/>
  <c r="O157"/>
  <c r="T157"/>
  <c r="Y157"/>
  <c r="H162"/>
  <c r="K162" s="1"/>
  <c r="I162"/>
  <c r="J162"/>
  <c r="L162"/>
  <c r="M162"/>
  <c r="N162"/>
  <c r="Q162"/>
  <c r="T162" s="1"/>
  <c r="R162"/>
  <c r="S162"/>
  <c r="V162"/>
  <c r="W162"/>
  <c r="X162"/>
  <c r="Y162" s="1"/>
  <c r="H163"/>
  <c r="K163" s="1"/>
  <c r="P163" s="1"/>
  <c r="I163"/>
  <c r="J163"/>
  <c r="L163"/>
  <c r="O163" s="1"/>
  <c r="M163"/>
  <c r="N163"/>
  <c r="Q163"/>
  <c r="R163"/>
  <c r="S163"/>
  <c r="S161" s="1"/>
  <c r="V163"/>
  <c r="W163"/>
  <c r="X163"/>
  <c r="Y163" s="1"/>
  <c r="K164"/>
  <c r="P164" s="1"/>
  <c r="U164" s="1"/>
  <c r="Z164" s="1"/>
  <c r="F164" s="1"/>
  <c r="O164"/>
  <c r="T164"/>
  <c r="Y164"/>
  <c r="K165"/>
  <c r="O165"/>
  <c r="P165" s="1"/>
  <c r="U165" s="1"/>
  <c r="Z165" s="1"/>
  <c r="F165" s="1"/>
  <c r="T165"/>
  <c r="Y165"/>
  <c r="K166"/>
  <c r="O166"/>
  <c r="P166" s="1"/>
  <c r="U166" s="1"/>
  <c r="Z166" s="1"/>
  <c r="F166" s="1"/>
  <c r="T166"/>
  <c r="Y166"/>
  <c r="K167"/>
  <c r="O167"/>
  <c r="P167" s="1"/>
  <c r="U167" s="1"/>
  <c r="Z167" s="1"/>
  <c r="F167" s="1"/>
  <c r="T167"/>
  <c r="Y167"/>
  <c r="H168"/>
  <c r="K168" s="1"/>
  <c r="I168"/>
  <c r="J168"/>
  <c r="L168"/>
  <c r="O168" s="1"/>
  <c r="M168"/>
  <c r="N168"/>
  <c r="Q168"/>
  <c r="T168" s="1"/>
  <c r="R168"/>
  <c r="S168"/>
  <c r="V168"/>
  <c r="W168"/>
  <c r="X168"/>
  <c r="H169"/>
  <c r="K169" s="1"/>
  <c r="I169"/>
  <c r="J169"/>
  <c r="L169"/>
  <c r="O169" s="1"/>
  <c r="M169"/>
  <c r="M161" s="1"/>
  <c r="N169"/>
  <c r="Q169"/>
  <c r="T169" s="1"/>
  <c r="R169"/>
  <c r="S169"/>
  <c r="V169"/>
  <c r="W169"/>
  <c r="X169"/>
  <c r="K170"/>
  <c r="P170" s="1"/>
  <c r="U170" s="1"/>
  <c r="Z170" s="1"/>
  <c r="F170" s="1"/>
  <c r="O170"/>
  <c r="T170"/>
  <c r="Y170"/>
  <c r="K171"/>
  <c r="P171" s="1"/>
  <c r="U171" s="1"/>
  <c r="Z171" s="1"/>
  <c r="F171" s="1"/>
  <c r="O171"/>
  <c r="T171"/>
  <c r="Y171"/>
  <c r="K172"/>
  <c r="P172" s="1"/>
  <c r="U172" s="1"/>
  <c r="Z172" s="1"/>
  <c r="F172" s="1"/>
  <c r="O172"/>
  <c r="T172"/>
  <c r="Y172"/>
  <c r="K173"/>
  <c r="P173" s="1"/>
  <c r="U173" s="1"/>
  <c r="Z173" s="1"/>
  <c r="F173" s="1"/>
  <c r="O173"/>
  <c r="T173"/>
  <c r="Y173"/>
  <c r="K174"/>
  <c r="P174" s="1"/>
  <c r="U174" s="1"/>
  <c r="Z174" s="1"/>
  <c r="F174" s="1"/>
  <c r="O174"/>
  <c r="T174"/>
  <c r="Y174"/>
  <c r="K175"/>
  <c r="P175" s="1"/>
  <c r="U175" s="1"/>
  <c r="Z175" s="1"/>
  <c r="F175" s="1"/>
  <c r="O175"/>
  <c r="T175"/>
  <c r="Y175"/>
  <c r="K176"/>
  <c r="P176" s="1"/>
  <c r="U176" s="1"/>
  <c r="Z176" s="1"/>
  <c r="F176" s="1"/>
  <c r="O176"/>
  <c r="T176"/>
  <c r="Y176"/>
  <c r="K177"/>
  <c r="P177" s="1"/>
  <c r="U177" s="1"/>
  <c r="Z177" s="1"/>
  <c r="F177" s="1"/>
  <c r="O177"/>
  <c r="T177"/>
  <c r="Y177"/>
  <c r="K178"/>
  <c r="P178" s="1"/>
  <c r="U178" s="1"/>
  <c r="Z178" s="1"/>
  <c r="F178" s="1"/>
  <c r="O178"/>
  <c r="T178"/>
  <c r="Y178"/>
  <c r="K179"/>
  <c r="P179" s="1"/>
  <c r="U179" s="1"/>
  <c r="Z179" s="1"/>
  <c r="F179" s="1"/>
  <c r="O179"/>
  <c r="T179"/>
  <c r="Y179"/>
  <c r="K180"/>
  <c r="P180" s="1"/>
  <c r="U180" s="1"/>
  <c r="Z180" s="1"/>
  <c r="F180" s="1"/>
  <c r="O180"/>
  <c r="T180"/>
  <c r="Y180"/>
  <c r="K181"/>
  <c r="O181"/>
  <c r="P181" s="1"/>
  <c r="U181" s="1"/>
  <c r="Z181" s="1"/>
  <c r="F181" s="1"/>
  <c r="T181"/>
  <c r="Y181"/>
  <c r="K182"/>
  <c r="O182"/>
  <c r="P182" s="1"/>
  <c r="U182" s="1"/>
  <c r="Z182" s="1"/>
  <c r="F182" s="1"/>
  <c r="T182"/>
  <c r="Y182"/>
  <c r="K183"/>
  <c r="O183"/>
  <c r="P183" s="1"/>
  <c r="U183" s="1"/>
  <c r="Z183" s="1"/>
  <c r="F183" s="1"/>
  <c r="T183"/>
  <c r="Y183"/>
  <c r="K184"/>
  <c r="O184"/>
  <c r="P184" s="1"/>
  <c r="U184" s="1"/>
  <c r="Z184" s="1"/>
  <c r="F184" s="1"/>
  <c r="T184"/>
  <c r="Y184"/>
  <c r="K185"/>
  <c r="O185"/>
  <c r="P185" s="1"/>
  <c r="U185" s="1"/>
  <c r="Z185" s="1"/>
  <c r="F185" s="1"/>
  <c r="T185"/>
  <c r="Y185"/>
  <c r="D188"/>
  <c r="H188"/>
  <c r="I188"/>
  <c r="I186" s="1"/>
  <c r="J188"/>
  <c r="J186" s="1"/>
  <c r="L188"/>
  <c r="M188"/>
  <c r="M186" s="1"/>
  <c r="N188"/>
  <c r="Q188"/>
  <c r="Q186" s="1"/>
  <c r="R188"/>
  <c r="R186" s="1"/>
  <c r="S188"/>
  <c r="T188" s="1"/>
  <c r="V188"/>
  <c r="W188"/>
  <c r="X188"/>
  <c r="X186" s="1"/>
  <c r="H189"/>
  <c r="I189"/>
  <c r="I187" s="1"/>
  <c r="J189"/>
  <c r="L189"/>
  <c r="M189"/>
  <c r="M187" s="1"/>
  <c r="N189"/>
  <c r="Q189"/>
  <c r="Q187" s="1"/>
  <c r="R189"/>
  <c r="R187" s="1"/>
  <c r="S189"/>
  <c r="S187" s="1"/>
  <c r="T189"/>
  <c r="V189"/>
  <c r="W189"/>
  <c r="X189"/>
  <c r="X187" s="1"/>
  <c r="K190"/>
  <c r="P190" s="1"/>
  <c r="U190" s="1"/>
  <c r="Z190" s="1"/>
  <c r="F190" s="1"/>
  <c r="O190"/>
  <c r="T190"/>
  <c r="Y190"/>
  <c r="K191"/>
  <c r="P191" s="1"/>
  <c r="U191" s="1"/>
  <c r="Z191" s="1"/>
  <c r="F191" s="1"/>
  <c r="O191"/>
  <c r="T191"/>
  <c r="Y191"/>
  <c r="K192"/>
  <c r="O192"/>
  <c r="P192" s="1"/>
  <c r="U192" s="1"/>
  <c r="Z192" s="1"/>
  <c r="F192" s="1"/>
  <c r="T192"/>
  <c r="Y192"/>
  <c r="K193"/>
  <c r="P193"/>
  <c r="O193"/>
  <c r="T193"/>
  <c r="U193"/>
  <c r="Y193"/>
  <c r="Z193" s="1"/>
  <c r="F193" s="1"/>
  <c r="K194"/>
  <c r="P194"/>
  <c r="O194"/>
  <c r="T194"/>
  <c r="U194"/>
  <c r="Y194"/>
  <c r="Z194" s="1"/>
  <c r="F194" s="1"/>
  <c r="K195"/>
  <c r="O195"/>
  <c r="P195" s="1"/>
  <c r="U195" s="1"/>
  <c r="Z195" s="1"/>
  <c r="F195" s="1"/>
  <c r="T195"/>
  <c r="Y195"/>
  <c r="D196"/>
  <c r="H196"/>
  <c r="K196" s="1"/>
  <c r="I196"/>
  <c r="J196"/>
  <c r="L196"/>
  <c r="O196" s="1"/>
  <c r="M196"/>
  <c r="N196"/>
  <c r="N186" s="1"/>
  <c r="Q196"/>
  <c r="R196"/>
  <c r="S196"/>
  <c r="V196"/>
  <c r="V186" s="1"/>
  <c r="W196"/>
  <c r="X196"/>
  <c r="Y196" s="1"/>
  <c r="H197"/>
  <c r="I197"/>
  <c r="J197"/>
  <c r="J187" s="1"/>
  <c r="K197"/>
  <c r="L197"/>
  <c r="M197"/>
  <c r="N197"/>
  <c r="N187" s="1"/>
  <c r="O197"/>
  <c r="Q197"/>
  <c r="R197"/>
  <c r="S197"/>
  <c r="T197" s="1"/>
  <c r="V197"/>
  <c r="V187" s="1"/>
  <c r="Y187" s="1"/>
  <c r="W197"/>
  <c r="W187" s="1"/>
  <c r="X197"/>
  <c r="Y197" s="1"/>
  <c r="K198"/>
  <c r="O198"/>
  <c r="P198" s="1"/>
  <c r="T198"/>
  <c r="Y198"/>
  <c r="K199"/>
  <c r="O199"/>
  <c r="P199"/>
  <c r="U199" s="1"/>
  <c r="Z199" s="1"/>
  <c r="F199" s="1"/>
  <c r="T199"/>
  <c r="Y199"/>
  <c r="K200"/>
  <c r="O200"/>
  <c r="P200"/>
  <c r="T200"/>
  <c r="Y200"/>
  <c r="K201"/>
  <c r="O201"/>
  <c r="P201" s="1"/>
  <c r="U201" s="1"/>
  <c r="Z201" s="1"/>
  <c r="F201" s="1"/>
  <c r="T201"/>
  <c r="Y201"/>
  <c r="K202"/>
  <c r="O202"/>
  <c r="P202" s="1"/>
  <c r="U202" s="1"/>
  <c r="Z202" s="1"/>
  <c r="F202" s="1"/>
  <c r="T202"/>
  <c r="Y202"/>
  <c r="K203"/>
  <c r="O203"/>
  <c r="P203"/>
  <c r="T203"/>
  <c r="Y203"/>
  <c r="K204"/>
  <c r="O204"/>
  <c r="P204" s="1"/>
  <c r="T204"/>
  <c r="Y204"/>
  <c r="K205"/>
  <c r="O205"/>
  <c r="P205"/>
  <c r="U205" s="1"/>
  <c r="Z205" s="1"/>
  <c r="F205" s="1"/>
  <c r="T205"/>
  <c r="Y205"/>
  <c r="K206"/>
  <c r="O206"/>
  <c r="P206"/>
  <c r="U206" s="1"/>
  <c r="Z206" s="1"/>
  <c r="F206" s="1"/>
  <c r="T206"/>
  <c r="Y206"/>
  <c r="K207"/>
  <c r="O207"/>
  <c r="P207"/>
  <c r="T207"/>
  <c r="Y207"/>
  <c r="K208"/>
  <c r="O208"/>
  <c r="P208" s="1"/>
  <c r="T208"/>
  <c r="Y208"/>
  <c r="K209"/>
  <c r="O209"/>
  <c r="P209"/>
  <c r="U209" s="1"/>
  <c r="Z209" s="1"/>
  <c r="F209" s="1"/>
  <c r="T209"/>
  <c r="Y209"/>
  <c r="H212"/>
  <c r="H210" s="1"/>
  <c r="I212"/>
  <c r="I210" s="1"/>
  <c r="J212"/>
  <c r="K212"/>
  <c r="L212"/>
  <c r="L210"/>
  <c r="M212"/>
  <c r="M210"/>
  <c r="N212"/>
  <c r="N210"/>
  <c r="O210" s="1"/>
  <c r="Q212"/>
  <c r="Q210" s="1"/>
  <c r="R212"/>
  <c r="R210" s="1"/>
  <c r="S212"/>
  <c r="S210" s="1"/>
  <c r="V212"/>
  <c r="V210" s="1"/>
  <c r="W212"/>
  <c r="W210" s="1"/>
  <c r="X212"/>
  <c r="Y212" s="1"/>
  <c r="H213"/>
  <c r="H211" s="1"/>
  <c r="I213"/>
  <c r="I211" s="1"/>
  <c r="J213"/>
  <c r="J211" s="1"/>
  <c r="L213"/>
  <c r="L211"/>
  <c r="M213"/>
  <c r="M211"/>
  <c r="N213"/>
  <c r="O213"/>
  <c r="Q213"/>
  <c r="Q211"/>
  <c r="R213"/>
  <c r="R211" s="1"/>
  <c r="S213"/>
  <c r="S211" s="1"/>
  <c r="V213"/>
  <c r="Y213" s="1"/>
  <c r="W213"/>
  <c r="W211" s="1"/>
  <c r="X213"/>
  <c r="X211" s="1"/>
  <c r="K214"/>
  <c r="O214"/>
  <c r="P214"/>
  <c r="U214" s="1"/>
  <c r="Z214" s="1"/>
  <c r="F214" s="1"/>
  <c r="T214"/>
  <c r="Y214"/>
  <c r="K215"/>
  <c r="O215"/>
  <c r="P215"/>
  <c r="T215"/>
  <c r="Y215"/>
  <c r="K216"/>
  <c r="O216"/>
  <c r="P216" s="1"/>
  <c r="T216"/>
  <c r="Y216"/>
  <c r="K217"/>
  <c r="O217"/>
  <c r="P217"/>
  <c r="U217" s="1"/>
  <c r="Z217" s="1"/>
  <c r="F217" s="1"/>
  <c r="T217"/>
  <c r="Y217"/>
  <c r="H222"/>
  <c r="H220" s="1"/>
  <c r="H218" s="1"/>
  <c r="I222"/>
  <c r="I220"/>
  <c r="I218" s="1"/>
  <c r="J222"/>
  <c r="L222"/>
  <c r="L220" s="1"/>
  <c r="L218" s="1"/>
  <c r="M222"/>
  <c r="M220"/>
  <c r="M218" s="1"/>
  <c r="N222"/>
  <c r="N220" s="1"/>
  <c r="Q222"/>
  <c r="Q220" s="1"/>
  <c r="R222"/>
  <c r="R220" s="1"/>
  <c r="R218" s="1"/>
  <c r="S222"/>
  <c r="S220"/>
  <c r="S218" s="1"/>
  <c r="V222"/>
  <c r="Y222" s="1"/>
  <c r="W222"/>
  <c r="W220" s="1"/>
  <c r="W218" s="1"/>
  <c r="X222"/>
  <c r="X220"/>
  <c r="X218" s="1"/>
  <c r="H223"/>
  <c r="H221" s="1"/>
  <c r="H219" s="1"/>
  <c r="I223"/>
  <c r="I221"/>
  <c r="I219" s="1"/>
  <c r="J223"/>
  <c r="J221" s="1"/>
  <c r="L223"/>
  <c r="L221" s="1"/>
  <c r="L219" s="1"/>
  <c r="M223"/>
  <c r="M221"/>
  <c r="M219" s="1"/>
  <c r="N223"/>
  <c r="Q223"/>
  <c r="Q221" s="1"/>
  <c r="R223"/>
  <c r="R221" s="1"/>
  <c r="R219" s="1"/>
  <c r="S223"/>
  <c r="S221"/>
  <c r="S219" s="1"/>
  <c r="V223"/>
  <c r="Y223" s="1"/>
  <c r="W223"/>
  <c r="W221" s="1"/>
  <c r="W219" s="1"/>
  <c r="X223"/>
  <c r="X221"/>
  <c r="X219" s="1"/>
  <c r="K224"/>
  <c r="O224"/>
  <c r="P224"/>
  <c r="U224" s="1"/>
  <c r="Z224" s="1"/>
  <c r="F224" s="1"/>
  <c r="T224"/>
  <c r="Y224"/>
  <c r="K225"/>
  <c r="O225"/>
  <c r="P225"/>
  <c r="T225"/>
  <c r="Y225"/>
  <c r="K226"/>
  <c r="P226"/>
  <c r="U226" s="1"/>
  <c r="Z226" s="1"/>
  <c r="F226" s="1"/>
  <c r="K227"/>
  <c r="P227" s="1"/>
  <c r="U227" s="1"/>
  <c r="Z227" s="1"/>
  <c r="F227" s="1"/>
  <c r="H230"/>
  <c r="I230"/>
  <c r="J230"/>
  <c r="J228"/>
  <c r="L230"/>
  <c r="M230"/>
  <c r="M228" s="1"/>
  <c r="N230"/>
  <c r="N228" s="1"/>
  <c r="Q230"/>
  <c r="Q228" s="1"/>
  <c r="R230"/>
  <c r="S230"/>
  <c r="T230"/>
  <c r="V230"/>
  <c r="W230"/>
  <c r="X230"/>
  <c r="Y230" s="1"/>
  <c r="H231"/>
  <c r="I231"/>
  <c r="J231"/>
  <c r="L231"/>
  <c r="M231"/>
  <c r="M229" s="1"/>
  <c r="N231"/>
  <c r="Q231"/>
  <c r="R231"/>
  <c r="R229" s="1"/>
  <c r="S231"/>
  <c r="S229" s="1"/>
  <c r="T231"/>
  <c r="V231"/>
  <c r="W231"/>
  <c r="X231"/>
  <c r="K232"/>
  <c r="O232"/>
  <c r="T232"/>
  <c r="Y232"/>
  <c r="K233"/>
  <c r="O233"/>
  <c r="P233" s="1"/>
  <c r="U233" s="1"/>
  <c r="Z233" s="1"/>
  <c r="F233" s="1"/>
  <c r="T233"/>
  <c r="Y233"/>
  <c r="H234"/>
  <c r="I234"/>
  <c r="I228" s="1"/>
  <c r="J234"/>
  <c r="L234"/>
  <c r="O234" s="1"/>
  <c r="M234"/>
  <c r="N234"/>
  <c r="Q234"/>
  <c r="R234"/>
  <c r="R228" s="1"/>
  <c r="S234"/>
  <c r="V234"/>
  <c r="Y234" s="1"/>
  <c r="W234"/>
  <c r="X234"/>
  <c r="H235"/>
  <c r="K235" s="1"/>
  <c r="I235"/>
  <c r="J235"/>
  <c r="J229" s="1"/>
  <c r="L235"/>
  <c r="M235"/>
  <c r="N235"/>
  <c r="N229" s="1"/>
  <c r="Q235"/>
  <c r="R235"/>
  <c r="S235"/>
  <c r="T235" s="1"/>
  <c r="V235"/>
  <c r="W235"/>
  <c r="W229" s="1"/>
  <c r="X235"/>
  <c r="Y235"/>
  <c r="K236"/>
  <c r="P236"/>
  <c r="U236" s="1"/>
  <c r="Z236" s="1"/>
  <c r="F236" s="1"/>
  <c r="O236"/>
  <c r="T236"/>
  <c r="Y236"/>
  <c r="K237"/>
  <c r="O237"/>
  <c r="T237"/>
  <c r="Y237"/>
  <c r="H238"/>
  <c r="I238"/>
  <c r="J238"/>
  <c r="K238"/>
  <c r="L238"/>
  <c r="O238" s="1"/>
  <c r="M238"/>
  <c r="N238"/>
  <c r="Q238"/>
  <c r="T238" s="1"/>
  <c r="R238"/>
  <c r="S238"/>
  <c r="V238"/>
  <c r="W238"/>
  <c r="Y238"/>
  <c r="X238"/>
  <c r="H239"/>
  <c r="K239" s="1"/>
  <c r="P239" s="1"/>
  <c r="I239"/>
  <c r="I229" s="1"/>
  <c r="J239"/>
  <c r="L239"/>
  <c r="O239" s="1"/>
  <c r="M239"/>
  <c r="N239"/>
  <c r="Q239"/>
  <c r="T239" s="1"/>
  <c r="R239"/>
  <c r="S239"/>
  <c r="V239"/>
  <c r="Y239" s="1"/>
  <c r="W239"/>
  <c r="X239"/>
  <c r="X229" s="1"/>
  <c r="K240"/>
  <c r="O240"/>
  <c r="T240"/>
  <c r="Y240"/>
  <c r="K241"/>
  <c r="P241" s="1"/>
  <c r="U241" s="1"/>
  <c r="Z241" s="1"/>
  <c r="F241" s="1"/>
  <c r="O241"/>
  <c r="T241"/>
  <c r="Y241"/>
  <c r="H244"/>
  <c r="H242" s="1"/>
  <c r="I244"/>
  <c r="J244"/>
  <c r="K244"/>
  <c r="L244"/>
  <c r="O244" s="1"/>
  <c r="M244"/>
  <c r="N244"/>
  <c r="Q244"/>
  <c r="R244"/>
  <c r="S244"/>
  <c r="T244"/>
  <c r="V244"/>
  <c r="W244"/>
  <c r="X244"/>
  <c r="H245"/>
  <c r="I245"/>
  <c r="J245"/>
  <c r="L245"/>
  <c r="M245"/>
  <c r="N245"/>
  <c r="Q245"/>
  <c r="R245"/>
  <c r="S245"/>
  <c r="V245"/>
  <c r="Y245" s="1"/>
  <c r="W245"/>
  <c r="X245"/>
  <c r="K246"/>
  <c r="O246"/>
  <c r="T246"/>
  <c r="Y246"/>
  <c r="K247"/>
  <c r="P247" s="1"/>
  <c r="U247" s="1"/>
  <c r="Z247" s="1"/>
  <c r="F247" s="1"/>
  <c r="O247"/>
  <c r="T247"/>
  <c r="Y247"/>
  <c r="H248"/>
  <c r="I249"/>
  <c r="I243" s="1"/>
  <c r="W249"/>
  <c r="W243" s="1"/>
  <c r="D250"/>
  <c r="H250"/>
  <c r="I250"/>
  <c r="I248" s="1"/>
  <c r="I242" s="1"/>
  <c r="J250"/>
  <c r="J248"/>
  <c r="L250"/>
  <c r="L248"/>
  <c r="M250"/>
  <c r="M248" s="1"/>
  <c r="M242" s="1"/>
  <c r="N250"/>
  <c r="N248"/>
  <c r="Q250"/>
  <c r="Q248" s="1"/>
  <c r="R250"/>
  <c r="R248" s="1"/>
  <c r="S250"/>
  <c r="S248"/>
  <c r="V250"/>
  <c r="W250"/>
  <c r="W248" s="1"/>
  <c r="X250"/>
  <c r="X248" s="1"/>
  <c r="H251"/>
  <c r="H249" s="1"/>
  <c r="I251"/>
  <c r="J251"/>
  <c r="J249" s="1"/>
  <c r="L251"/>
  <c r="L249" s="1"/>
  <c r="M251"/>
  <c r="M249" s="1"/>
  <c r="M243" s="1"/>
  <c r="N251"/>
  <c r="N249" s="1"/>
  <c r="Q251"/>
  <c r="T251" s="1"/>
  <c r="R251"/>
  <c r="R249"/>
  <c r="S251"/>
  <c r="S249"/>
  <c r="S243" s="1"/>
  <c r="V251"/>
  <c r="W251"/>
  <c r="X251"/>
  <c r="X249" s="1"/>
  <c r="K252"/>
  <c r="O252"/>
  <c r="P252"/>
  <c r="U252" s="1"/>
  <c r="Z252" s="1"/>
  <c r="F252" s="1"/>
  <c r="T252"/>
  <c r="Y252"/>
  <c r="K253"/>
  <c r="O253"/>
  <c r="P253"/>
  <c r="U253" s="1"/>
  <c r="Z253" s="1"/>
  <c r="F253" s="1"/>
  <c r="T253"/>
  <c r="Y253"/>
  <c r="K254"/>
  <c r="O254"/>
  <c r="P254"/>
  <c r="U254" s="1"/>
  <c r="Z254" s="1"/>
  <c r="F254" s="1"/>
  <c r="T254"/>
  <c r="Y254"/>
  <c r="K255"/>
  <c r="O255"/>
  <c r="P255"/>
  <c r="U255" s="1"/>
  <c r="Z255" s="1"/>
  <c r="F255" s="1"/>
  <c r="T255"/>
  <c r="Y255"/>
  <c r="H260"/>
  <c r="H258" s="1"/>
  <c r="I260"/>
  <c r="I258" s="1"/>
  <c r="I256" s="1"/>
  <c r="J260"/>
  <c r="J258"/>
  <c r="J256" s="1"/>
  <c r="L260"/>
  <c r="L258" s="1"/>
  <c r="M260"/>
  <c r="M258" s="1"/>
  <c r="M256" s="1"/>
  <c r="N260"/>
  <c r="N258"/>
  <c r="N256" s="1"/>
  <c r="Q260"/>
  <c r="Q258" s="1"/>
  <c r="R260"/>
  <c r="R258" s="1"/>
  <c r="R256" s="1"/>
  <c r="S260"/>
  <c r="S258"/>
  <c r="S256" s="1"/>
  <c r="T260"/>
  <c r="V260"/>
  <c r="V258"/>
  <c r="W260"/>
  <c r="W258"/>
  <c r="W256" s="1"/>
  <c r="X260"/>
  <c r="X258" s="1"/>
  <c r="X256" s="1"/>
  <c r="H261"/>
  <c r="H259"/>
  <c r="I261"/>
  <c r="I259"/>
  <c r="I257" s="1"/>
  <c r="J261"/>
  <c r="J259" s="1"/>
  <c r="J257" s="1"/>
  <c r="L261"/>
  <c r="L259"/>
  <c r="M261"/>
  <c r="M259"/>
  <c r="M257" s="1"/>
  <c r="N261"/>
  <c r="N259" s="1"/>
  <c r="N257" s="1"/>
  <c r="Q261"/>
  <c r="Q259"/>
  <c r="R261"/>
  <c r="R259"/>
  <c r="R257" s="1"/>
  <c r="S261"/>
  <c r="S259" s="1"/>
  <c r="S257" s="1"/>
  <c r="V261"/>
  <c r="V259" s="1"/>
  <c r="W261"/>
  <c r="W259" s="1"/>
  <c r="W257" s="1"/>
  <c r="X261"/>
  <c r="X259"/>
  <c r="X257" s="1"/>
  <c r="K262"/>
  <c r="P262" s="1"/>
  <c r="U262" s="1"/>
  <c r="Z262" s="1"/>
  <c r="F262" s="1"/>
  <c r="O262"/>
  <c r="T262"/>
  <c r="Y262"/>
  <c r="K263"/>
  <c r="P263" s="1"/>
  <c r="U263" s="1"/>
  <c r="Z263" s="1"/>
  <c r="F263" s="1"/>
  <c r="O263"/>
  <c r="T263"/>
  <c r="Y263"/>
  <c r="K264"/>
  <c r="P264" s="1"/>
  <c r="U264" s="1"/>
  <c r="Z264" s="1"/>
  <c r="F264" s="1"/>
  <c r="K265"/>
  <c r="P265"/>
  <c r="U265" s="1"/>
  <c r="Z265" s="1"/>
  <c r="F265" s="1"/>
  <c r="H268"/>
  <c r="H266" s="1"/>
  <c r="I268"/>
  <c r="I266" s="1"/>
  <c r="J268"/>
  <c r="J266" s="1"/>
  <c r="L268"/>
  <c r="L266" s="1"/>
  <c r="M268"/>
  <c r="M266" s="1"/>
  <c r="N268"/>
  <c r="N266" s="1"/>
  <c r="Q268"/>
  <c r="T268" s="1"/>
  <c r="R268"/>
  <c r="R266" s="1"/>
  <c r="S268"/>
  <c r="S266" s="1"/>
  <c r="V268"/>
  <c r="V266" s="1"/>
  <c r="W268"/>
  <c r="W266" s="1"/>
  <c r="X268"/>
  <c r="X266" s="1"/>
  <c r="H269"/>
  <c r="H267" s="1"/>
  <c r="I269"/>
  <c r="I267" s="1"/>
  <c r="J269"/>
  <c r="J267" s="1"/>
  <c r="L269"/>
  <c r="L267" s="1"/>
  <c r="M269"/>
  <c r="M267" s="1"/>
  <c r="N269"/>
  <c r="N267" s="1"/>
  <c r="Q269"/>
  <c r="T269" s="1"/>
  <c r="R269"/>
  <c r="R267" s="1"/>
  <c r="S269"/>
  <c r="S267" s="1"/>
  <c r="V269"/>
  <c r="V267" s="1"/>
  <c r="W269"/>
  <c r="W267" s="1"/>
  <c r="X269"/>
  <c r="X267" s="1"/>
  <c r="K270"/>
  <c r="O270"/>
  <c r="P270"/>
  <c r="U270" s="1"/>
  <c r="Z270" s="1"/>
  <c r="F270" s="1"/>
  <c r="T270"/>
  <c r="Y270"/>
  <c r="K271"/>
  <c r="O271"/>
  <c r="P271"/>
  <c r="U271" s="1"/>
  <c r="Z271" s="1"/>
  <c r="F271" s="1"/>
  <c r="T271"/>
  <c r="Y271"/>
  <c r="H193" i="147"/>
  <c r="W67" i="153"/>
  <c r="W65"/>
  <c r="M67"/>
  <c r="M65"/>
  <c r="P65" s="1"/>
  <c r="I67"/>
  <c r="I65" s="1"/>
  <c r="M66"/>
  <c r="R42"/>
  <c r="M17"/>
  <c r="I17"/>
  <c r="W16"/>
  <c r="I16"/>
  <c r="W54" i="155"/>
  <c r="W46" s="1"/>
  <c r="M54"/>
  <c r="M46" s="1"/>
  <c r="W53"/>
  <c r="W45" s="1"/>
  <c r="P30"/>
  <c r="L84" i="157"/>
  <c r="M43"/>
  <c r="U37" i="150"/>
  <c r="Z31"/>
  <c r="L31"/>
  <c r="P30"/>
  <c r="P25"/>
  <c r="Z24"/>
  <c r="L24"/>
  <c r="P21"/>
  <c r="Z20"/>
  <c r="L20"/>
  <c r="P17"/>
  <c r="Z16"/>
  <c r="L16"/>
  <c r="V258" i="147"/>
  <c r="V256" s="1"/>
  <c r="L258"/>
  <c r="L256" s="1"/>
  <c r="L250" s="1"/>
  <c r="H258"/>
  <c r="H256"/>
  <c r="V257"/>
  <c r="V255"/>
  <c r="V249" s="1"/>
  <c r="L257"/>
  <c r="L255" s="1"/>
  <c r="H257"/>
  <c r="H255" s="1"/>
  <c r="Y254"/>
  <c r="O254"/>
  <c r="K254"/>
  <c r="Q245"/>
  <c r="T245"/>
  <c r="Q241"/>
  <c r="Q237"/>
  <c r="S219"/>
  <c r="S217"/>
  <c r="T197"/>
  <c r="T196"/>
  <c r="Q174"/>
  <c r="Q167"/>
  <c r="T167" s="1"/>
  <c r="Q153"/>
  <c r="Q145" s="1"/>
  <c r="Q152"/>
  <c r="Q135"/>
  <c r="V127"/>
  <c r="H127"/>
  <c r="L126"/>
  <c r="Q117"/>
  <c r="V74"/>
  <c r="H74"/>
  <c r="H72"/>
  <c r="L73"/>
  <c r="Q34"/>
  <c r="Q33"/>
  <c r="Q18"/>
  <c r="Q13" s="1"/>
  <c r="Q17"/>
  <c r="Q12" s="1"/>
  <c r="R40" i="153"/>
  <c r="O67"/>
  <c r="Y66"/>
  <c r="Y64" s="1"/>
  <c r="Z46"/>
  <c r="P45"/>
  <c r="Z44"/>
  <c r="M36" i="155"/>
  <c r="I36"/>
  <c r="M35"/>
  <c r="M28"/>
  <c r="R82" i="157"/>
  <c r="R80"/>
  <c r="M28"/>
  <c r="P36" i="150"/>
  <c r="P26" i="153"/>
  <c r="U31" i="155"/>
  <c r="P31"/>
  <c r="L85" i="157"/>
  <c r="L39" i="150"/>
  <c r="P38"/>
  <c r="L38"/>
  <c r="Z37"/>
  <c r="T262" i="147"/>
  <c r="T260"/>
  <c r="N258"/>
  <c r="J258"/>
  <c r="J256" s="1"/>
  <c r="J250" s="1"/>
  <c r="X257"/>
  <c r="X255"/>
  <c r="T254"/>
  <c r="Y253"/>
  <c r="V195"/>
  <c r="V193"/>
  <c r="Q195"/>
  <c r="Q193"/>
  <c r="L195"/>
  <c r="V194"/>
  <c r="V192" s="1"/>
  <c r="V164" s="1"/>
  <c r="Q194"/>
  <c r="L194"/>
  <c r="O194" s="1"/>
  <c r="T178"/>
  <c r="V173"/>
  <c r="H173"/>
  <c r="Y154"/>
  <c r="Y138"/>
  <c r="K138"/>
  <c r="T131"/>
  <c r="T130"/>
  <c r="K120"/>
  <c r="T78"/>
  <c r="T77"/>
  <c r="O75"/>
  <c r="T38"/>
  <c r="H33"/>
  <c r="Y197"/>
  <c r="O197"/>
  <c r="Y196"/>
  <c r="O196"/>
  <c r="T139"/>
  <c r="T121"/>
  <c r="T75"/>
  <c r="T69"/>
  <c r="T22"/>
  <c r="L193"/>
  <c r="O65" i="153"/>
  <c r="P68"/>
  <c r="L68"/>
  <c r="Z47"/>
  <c r="U47"/>
  <c r="L47"/>
  <c r="P46"/>
  <c r="Z20"/>
  <c r="Z55" i="155"/>
  <c r="W36"/>
  <c r="R36"/>
  <c r="I35"/>
  <c r="R28"/>
  <c r="U24"/>
  <c r="Y82" i="157"/>
  <c r="Y80"/>
  <c r="Y76" s="1"/>
  <c r="T35" i="150"/>
  <c r="T33" s="1"/>
  <c r="W34"/>
  <c r="R34"/>
  <c r="U68" i="153"/>
  <c r="L20"/>
  <c r="Q20"/>
  <c r="U56" i="155"/>
  <c r="Z32" i="157"/>
  <c r="L36" i="150"/>
  <c r="Q36"/>
  <c r="V36" s="1"/>
  <c r="Y262" i="147"/>
  <c r="Q257"/>
  <c r="Q255"/>
  <c r="Q249" s="1"/>
  <c r="T199"/>
  <c r="K199"/>
  <c r="T198"/>
  <c r="K198"/>
  <c r="V174"/>
  <c r="O177"/>
  <c r="T171"/>
  <c r="O130"/>
  <c r="K130"/>
  <c r="X127"/>
  <c r="N74"/>
  <c r="N72" s="1"/>
  <c r="N68" s="1"/>
  <c r="X73"/>
  <c r="X71"/>
  <c r="X67" s="1"/>
  <c r="I33"/>
  <c r="O22"/>
  <c r="K22"/>
  <c r="K21"/>
  <c r="T222"/>
  <c r="K222"/>
  <c r="O221"/>
  <c r="O133"/>
  <c r="T132"/>
  <c r="O120"/>
  <c r="K40"/>
  <c r="O24"/>
  <c r="W32" i="150"/>
  <c r="U69" i="153"/>
  <c r="U48"/>
  <c r="Z48"/>
  <c r="P48"/>
  <c r="J42"/>
  <c r="J40"/>
  <c r="L30"/>
  <c r="U28"/>
  <c r="P28"/>
  <c r="R22"/>
  <c r="U22" s="1"/>
  <c r="R23"/>
  <c r="O17"/>
  <c r="U55" i="155"/>
  <c r="O53"/>
  <c r="O45" s="1"/>
  <c r="K53"/>
  <c r="K45" s="1"/>
  <c r="K36"/>
  <c r="L38"/>
  <c r="O35"/>
  <c r="T28"/>
  <c r="L34"/>
  <c r="O27"/>
  <c r="Y28"/>
  <c r="Y16" s="1"/>
  <c r="Y14" s="1"/>
  <c r="L32"/>
  <c r="Z31"/>
  <c r="U52" i="157"/>
  <c r="R43"/>
  <c r="L46"/>
  <c r="Z34"/>
  <c r="I28"/>
  <c r="P33"/>
  <c r="Z39" i="150"/>
  <c r="T34"/>
  <c r="T32" s="1"/>
  <c r="T26" s="1"/>
  <c r="O35"/>
  <c r="O33"/>
  <c r="O27" s="1"/>
  <c r="U25" i="155"/>
  <c r="T261" i="147"/>
  <c r="O261"/>
  <c r="K261"/>
  <c r="Y182"/>
  <c r="T182"/>
  <c r="K179"/>
  <c r="O178"/>
  <c r="L173"/>
  <c r="I174"/>
  <c r="K139"/>
  <c r="P139" s="1"/>
  <c r="U139" s="1"/>
  <c r="M135"/>
  <c r="K78"/>
  <c r="X34"/>
  <c r="K37"/>
  <c r="J18"/>
  <c r="O138"/>
  <c r="P138" s="1"/>
  <c r="U138" s="1"/>
  <c r="Z138" s="1"/>
  <c r="O122"/>
  <c r="K121"/>
  <c r="T40"/>
  <c r="T39"/>
  <c r="O39"/>
  <c r="Y67" i="153"/>
  <c r="T23"/>
  <c r="P20"/>
  <c r="Y16"/>
  <c r="Y54" i="155"/>
  <c r="Y46"/>
  <c r="Z34"/>
  <c r="L53" i="157"/>
  <c r="Q53" s="1"/>
  <c r="U38"/>
  <c r="U35"/>
  <c r="M35" i="150"/>
  <c r="U25"/>
  <c r="Y248" i="147"/>
  <c r="P53" i="157"/>
  <c r="L38"/>
  <c r="Z37"/>
  <c r="S242" i="147"/>
  <c r="R237"/>
  <c r="Y222"/>
  <c r="Y221"/>
  <c r="K221"/>
  <c r="X194"/>
  <c r="X192"/>
  <c r="H194"/>
  <c r="H192"/>
  <c r="T183"/>
  <c r="Y181"/>
  <c r="Y155"/>
  <c r="O155"/>
  <c r="K154"/>
  <c r="L134"/>
  <c r="I134"/>
  <c r="S74"/>
  <c r="S72" s="1"/>
  <c r="S68" s="1"/>
  <c r="O78"/>
  <c r="T43"/>
  <c r="H34"/>
  <c r="Y41"/>
  <c r="L34"/>
  <c r="J33"/>
  <c r="K30"/>
  <c r="K26"/>
  <c r="K25"/>
  <c r="S18"/>
  <c r="O199"/>
  <c r="K181"/>
  <c r="P181" s="1"/>
  <c r="K180"/>
  <c r="T42"/>
  <c r="O26"/>
  <c r="K23"/>
  <c r="P23" s="1"/>
  <c r="Y65" i="153"/>
  <c r="Z39"/>
  <c r="P39"/>
  <c r="P35"/>
  <c r="U27"/>
  <c r="L40" i="155"/>
  <c r="Q40" s="1"/>
  <c r="V40" s="1"/>
  <c r="AA40" s="1"/>
  <c r="L39"/>
  <c r="U34"/>
  <c r="U30"/>
  <c r="Y190" i="147"/>
  <c r="O190"/>
  <c r="O183"/>
  <c r="O176"/>
  <c r="Y175"/>
  <c r="Y131"/>
  <c r="K119"/>
  <c r="T76"/>
  <c r="K76"/>
  <c r="L33" i="153"/>
  <c r="L29"/>
  <c r="Q29" s="1"/>
  <c r="Z27"/>
  <c r="U20"/>
  <c r="P40" i="155"/>
  <c r="Z37"/>
  <c r="P37"/>
  <c r="L31"/>
  <c r="Q31" s="1"/>
  <c r="V31" s="1"/>
  <c r="AA31" s="1"/>
  <c r="G31" s="1"/>
  <c r="U84" i="157"/>
  <c r="Y247" i="147"/>
  <c r="O244"/>
  <c r="T243"/>
  <c r="Y240"/>
  <c r="T240"/>
  <c r="O239"/>
  <c r="T190"/>
  <c r="Y186"/>
  <c r="K176"/>
  <c r="T175"/>
  <c r="K170"/>
  <c r="P170" s="1"/>
  <c r="U170" s="1"/>
  <c r="Z170" s="1"/>
  <c r="F170" s="1"/>
  <c r="O139"/>
  <c r="H135"/>
  <c r="T122"/>
  <c r="O121"/>
  <c r="O119"/>
  <c r="O76"/>
  <c r="U39" i="153"/>
  <c r="U38"/>
  <c r="L38"/>
  <c r="U37"/>
  <c r="L37"/>
  <c r="U36"/>
  <c r="L36"/>
  <c r="J23"/>
  <c r="P34"/>
  <c r="J22"/>
  <c r="Z33"/>
  <c r="U32"/>
  <c r="K22"/>
  <c r="X23"/>
  <c r="X15" s="1"/>
  <c r="U31"/>
  <c r="U30"/>
  <c r="L26"/>
  <c r="Q26"/>
  <c r="Z25"/>
  <c r="P25"/>
  <c r="Z24"/>
  <c r="U21"/>
  <c r="L21"/>
  <c r="L19"/>
  <c r="Q19" s="1"/>
  <c r="P18"/>
  <c r="P32" i="155"/>
  <c r="J28"/>
  <c r="W27"/>
  <c r="X28"/>
  <c r="Y27"/>
  <c r="P26"/>
  <c r="W18"/>
  <c r="N81" i="157"/>
  <c r="N79" s="1"/>
  <c r="N75" s="1"/>
  <c r="U16" i="150"/>
  <c r="L39" i="153"/>
  <c r="Q39"/>
  <c r="Z38"/>
  <c r="P38"/>
  <c r="Z37"/>
  <c r="S23"/>
  <c r="P37"/>
  <c r="Z36"/>
  <c r="P36"/>
  <c r="Q36"/>
  <c r="V36" s="1"/>
  <c r="AA36" s="1"/>
  <c r="G36" s="1"/>
  <c r="Z35"/>
  <c r="L35"/>
  <c r="Q35"/>
  <c r="Z34"/>
  <c r="U34"/>
  <c r="L34"/>
  <c r="Q34"/>
  <c r="V34" s="1"/>
  <c r="AA34" s="1"/>
  <c r="G34" s="1"/>
  <c r="U33"/>
  <c r="N23"/>
  <c r="Z32"/>
  <c r="S22"/>
  <c r="P32"/>
  <c r="Z31"/>
  <c r="P31"/>
  <c r="P30"/>
  <c r="Q30"/>
  <c r="V30" s="1"/>
  <c r="Z28"/>
  <c r="P27"/>
  <c r="U25"/>
  <c r="L25"/>
  <c r="Q25"/>
  <c r="V25" s="1"/>
  <c r="AA25" s="1"/>
  <c r="G25" s="1"/>
  <c r="U24"/>
  <c r="Z21"/>
  <c r="P21"/>
  <c r="Q21"/>
  <c r="V21" s="1"/>
  <c r="AA21" s="1"/>
  <c r="G21" s="1"/>
  <c r="Z19"/>
  <c r="L18"/>
  <c r="Z39" i="155"/>
  <c r="U39"/>
  <c r="P39"/>
  <c r="Q39" s="1"/>
  <c r="P38"/>
  <c r="Q38" s="1"/>
  <c r="L37"/>
  <c r="Q37" s="1"/>
  <c r="I28"/>
  <c r="K27"/>
  <c r="I18"/>
  <c r="Y18"/>
  <c r="N18"/>
  <c r="O17"/>
  <c r="O15"/>
  <c r="O13" s="1"/>
  <c r="Y81" i="157"/>
  <c r="Y79" s="1"/>
  <c r="Y75" s="1"/>
  <c r="U24" i="150"/>
  <c r="T247" i="147"/>
  <c r="W174"/>
  <c r="O186"/>
  <c r="O185"/>
  <c r="R174"/>
  <c r="O184"/>
  <c r="W173"/>
  <c r="I173"/>
  <c r="X174"/>
  <c r="N174"/>
  <c r="O182"/>
  <c r="H174"/>
  <c r="H165"/>
  <c r="T181"/>
  <c r="T180"/>
  <c r="L174"/>
  <c r="Y178"/>
  <c r="T177"/>
  <c r="T168"/>
  <c r="O136"/>
  <c r="K136"/>
  <c r="Y133"/>
  <c r="I126"/>
  <c r="W117"/>
  <c r="R117"/>
  <c r="T117" s="1"/>
  <c r="M116"/>
  <c r="T120"/>
  <c r="Y78"/>
  <c r="Y77"/>
  <c r="Q73"/>
  <c r="O248"/>
  <c r="O247"/>
  <c r="K244"/>
  <c r="P244" s="1"/>
  <c r="U244" s="1"/>
  <c r="Y243"/>
  <c r="S241"/>
  <c r="O243"/>
  <c r="S238"/>
  <c r="S236" s="1"/>
  <c r="S237"/>
  <c r="K239"/>
  <c r="K191"/>
  <c r="S173"/>
  <c r="K187"/>
  <c r="T186"/>
  <c r="X173"/>
  <c r="Y173" s="1"/>
  <c r="Y185"/>
  <c r="M173"/>
  <c r="T184"/>
  <c r="K184"/>
  <c r="P184" s="1"/>
  <c r="U184" s="1"/>
  <c r="R173"/>
  <c r="J173"/>
  <c r="J164" s="1"/>
  <c r="S174"/>
  <c r="M174"/>
  <c r="O181"/>
  <c r="Y180"/>
  <c r="O180"/>
  <c r="J174"/>
  <c r="Y177"/>
  <c r="Y176"/>
  <c r="O175"/>
  <c r="Y172"/>
  <c r="O171"/>
  <c r="K171"/>
  <c r="P171" s="1"/>
  <c r="U171" s="1"/>
  <c r="T170"/>
  <c r="O170"/>
  <c r="Y168"/>
  <c r="R166"/>
  <c r="T138"/>
  <c r="Y136"/>
  <c r="K132"/>
  <c r="S127"/>
  <c r="O131"/>
  <c r="K131"/>
  <c r="P131" s="1"/>
  <c r="U131" s="1"/>
  <c r="Z131" s="1"/>
  <c r="F131" s="1"/>
  <c r="T125"/>
  <c r="L116"/>
  <c r="L114" s="1"/>
  <c r="L112" s="1"/>
  <c r="L110" s="1"/>
  <c r="K122"/>
  <c r="P122" s="1"/>
  <c r="U122" s="1"/>
  <c r="Z122" s="1"/>
  <c r="F122" s="1"/>
  <c r="K77"/>
  <c r="Y76"/>
  <c r="Y75"/>
  <c r="K67" i="153"/>
  <c r="K65"/>
  <c r="P44"/>
  <c r="Z49" i="157"/>
  <c r="L45"/>
  <c r="S28"/>
  <c r="N257" i="147"/>
  <c r="N255" s="1"/>
  <c r="N249" s="1"/>
  <c r="O198"/>
  <c r="P198" s="1"/>
  <c r="U198" s="1"/>
  <c r="Z198" s="1"/>
  <c r="F198" s="1"/>
  <c r="U48" i="157"/>
  <c r="L37" i="150"/>
  <c r="T41" i="147"/>
  <c r="O41"/>
  <c r="I18"/>
  <c r="H17"/>
  <c r="H12"/>
  <c r="W71"/>
  <c r="W67"/>
  <c r="O38"/>
  <c r="O25"/>
  <c r="P25" s="1"/>
  <c r="O23"/>
  <c r="Y19"/>
  <c r="L32" i="153"/>
  <c r="Q32"/>
  <c r="V32" s="1"/>
  <c r="AA32" s="1"/>
  <c r="G32" s="1"/>
  <c r="O23"/>
  <c r="K23"/>
  <c r="Y22"/>
  <c r="X22"/>
  <c r="P33"/>
  <c r="T22"/>
  <c r="Y23"/>
  <c r="O22"/>
  <c r="N22"/>
  <c r="Z29"/>
  <c r="S28" i="155"/>
  <c r="U28" s="1"/>
  <c r="L24"/>
  <c r="T244" i="147"/>
  <c r="K183"/>
  <c r="N173"/>
  <c r="N134"/>
  <c r="T133"/>
  <c r="K133"/>
  <c r="P133"/>
  <c r="U133" s="1"/>
  <c r="X126"/>
  <c r="H117"/>
  <c r="R116"/>
  <c r="X117"/>
  <c r="M117"/>
  <c r="J117"/>
  <c r="S117"/>
  <c r="Z26" i="153"/>
  <c r="Z18"/>
  <c r="L117" i="147"/>
  <c r="K123"/>
  <c r="N117"/>
  <c r="I117"/>
  <c r="V117"/>
  <c r="V115"/>
  <c r="V113" s="1"/>
  <c r="T119"/>
  <c r="O77"/>
  <c r="P176"/>
  <c r="L165"/>
  <c r="L163"/>
  <c r="L88" i="157"/>
  <c r="U40"/>
  <c r="P39"/>
  <c r="U26" i="155"/>
  <c r="K155" i="147"/>
  <c r="P155"/>
  <c r="Q127"/>
  <c r="Q115"/>
  <c r="Q113" s="1"/>
  <c r="Q111" s="1"/>
  <c r="I116"/>
  <c r="Y43"/>
  <c r="O35"/>
  <c r="O29"/>
  <c r="Y27"/>
  <c r="Y26"/>
  <c r="N18"/>
  <c r="X18"/>
  <c r="X13" s="1"/>
  <c r="L49" i="153"/>
  <c r="X195" i="147"/>
  <c r="X193" s="1"/>
  <c r="X165" s="1"/>
  <c r="P19" i="150"/>
  <c r="U19"/>
  <c r="W43" i="153"/>
  <c r="W41"/>
  <c r="L33" i="155"/>
  <c r="W27" i="157"/>
  <c r="U37"/>
  <c r="Y34" i="150"/>
  <c r="O262" i="147"/>
  <c r="K240"/>
  <c r="O137"/>
  <c r="Y132"/>
  <c r="O129"/>
  <c r="Y37"/>
  <c r="T36"/>
  <c r="K27"/>
  <c r="V18"/>
  <c r="O21"/>
  <c r="P21" s="1"/>
  <c r="Y44"/>
  <c r="O40"/>
  <c r="P40"/>
  <c r="U40" s="1"/>
  <c r="O30"/>
  <c r="P30" s="1"/>
  <c r="O19"/>
  <c r="Z45" i="153"/>
  <c r="M27" i="157"/>
  <c r="M23" s="1"/>
  <c r="L46" i="153"/>
  <c r="Q46" s="1"/>
  <c r="V46" s="1"/>
  <c r="U38" i="150"/>
  <c r="K243" i="147"/>
  <c r="P243"/>
  <c r="U243" s="1"/>
  <c r="Z243" s="1"/>
  <c r="F243" s="1"/>
  <c r="Y201"/>
  <c r="M34"/>
  <c r="O34"/>
  <c r="V17"/>
  <c r="T26"/>
  <c r="K27" i="157"/>
  <c r="P52"/>
  <c r="Z40"/>
  <c r="Y32" i="147"/>
  <c r="T200"/>
  <c r="Y36" i="155"/>
  <c r="P54" i="157"/>
  <c r="U53"/>
  <c r="K201" i="147"/>
  <c r="O28"/>
  <c r="O43"/>
  <c r="K42"/>
  <c r="Q18" i="153"/>
  <c r="V18" s="1"/>
  <c r="AA18" s="1"/>
  <c r="G18" s="1"/>
  <c r="P78" i="147"/>
  <c r="U78" s="1"/>
  <c r="Z78" s="1"/>
  <c r="F78" s="1"/>
  <c r="Z40" i="155"/>
  <c r="U40"/>
  <c r="Z30"/>
  <c r="U29"/>
  <c r="U85" i="157"/>
  <c r="U17" i="150"/>
  <c r="Y187" i="147"/>
  <c r="Y179"/>
  <c r="T137"/>
  <c r="K129"/>
  <c r="O128"/>
  <c r="O125"/>
  <c r="T118"/>
  <c r="K75"/>
  <c r="P75"/>
  <c r="U75" s="1"/>
  <c r="Z75" s="1"/>
  <c r="F75" s="1"/>
  <c r="U35" i="153"/>
  <c r="M22"/>
  <c r="P22" s="1"/>
  <c r="W23"/>
  <c r="M23"/>
  <c r="P23"/>
  <c r="U19"/>
  <c r="W28" i="155"/>
  <c r="Z28" s="1"/>
  <c r="T185" i="147"/>
  <c r="Y183"/>
  <c r="T179"/>
  <c r="K175"/>
  <c r="P175" s="1"/>
  <c r="U175" s="1"/>
  <c r="Z175" s="1"/>
  <c r="F175" s="1"/>
  <c r="K137"/>
  <c r="M126"/>
  <c r="M114" s="1"/>
  <c r="N127"/>
  <c r="T128"/>
  <c r="K128"/>
  <c r="O124"/>
  <c r="P124"/>
  <c r="U124" s="1"/>
  <c r="O118"/>
  <c r="Q71"/>
  <c r="Q67" s="1"/>
  <c r="M33" i="150"/>
  <c r="W26"/>
  <c r="P239" i="147"/>
  <c r="U23" i="153"/>
  <c r="N256" i="147"/>
  <c r="O28" i="155"/>
  <c r="P34"/>
  <c r="R27"/>
  <c r="U33"/>
  <c r="M27"/>
  <c r="P27" s="1"/>
  <c r="P33"/>
  <c r="Q33" s="1"/>
  <c r="V33" s="1"/>
  <c r="AA33" s="1"/>
  <c r="G33" s="1"/>
  <c r="M17"/>
  <c r="P25"/>
  <c r="R17"/>
  <c r="U21"/>
  <c r="L21"/>
  <c r="I17"/>
  <c r="L17" s="1"/>
  <c r="S18"/>
  <c r="U20"/>
  <c r="P20"/>
  <c r="M18"/>
  <c r="J18"/>
  <c r="L20"/>
  <c r="Q20" s="1"/>
  <c r="V20" s="1"/>
  <c r="AA20" s="1"/>
  <c r="G20" s="1"/>
  <c r="X82" i="157"/>
  <c r="X80"/>
  <c r="X76" s="1"/>
  <c r="Z86"/>
  <c r="L23" i="155"/>
  <c r="P22"/>
  <c r="T17"/>
  <c r="K17"/>
  <c r="O18"/>
  <c r="X17"/>
  <c r="S17"/>
  <c r="U17" s="1"/>
  <c r="J17"/>
  <c r="R32" i="150"/>
  <c r="Q192" i="147"/>
  <c r="M64" i="153"/>
  <c r="L56" i="155"/>
  <c r="I54"/>
  <c r="P55"/>
  <c r="M53"/>
  <c r="M45" s="1"/>
  <c r="L55"/>
  <c r="I53"/>
  <c r="I45" s="1"/>
  <c r="L54" i="157"/>
  <c r="Q54"/>
  <c r="I44"/>
  <c r="P120" i="147"/>
  <c r="Z54" i="157"/>
  <c r="L71" i="147"/>
  <c r="L67" s="1"/>
  <c r="V72"/>
  <c r="V68" s="1"/>
  <c r="Q144"/>
  <c r="N67" i="153"/>
  <c r="N65"/>
  <c r="P69"/>
  <c r="M43"/>
  <c r="P43" s="1"/>
  <c r="P47"/>
  <c r="Q47" s="1"/>
  <c r="V47" s="1"/>
  <c r="AA47" s="1"/>
  <c r="G47" s="1"/>
  <c r="L27"/>
  <c r="Q27"/>
  <c r="V27" s="1"/>
  <c r="AA27" s="1"/>
  <c r="G27" s="1"/>
  <c r="I23"/>
  <c r="L23" s="1"/>
  <c r="P49"/>
  <c r="Q49" s="1"/>
  <c r="V49" s="1"/>
  <c r="AA49" s="1"/>
  <c r="G49" s="1"/>
  <c r="X42"/>
  <c r="O42"/>
  <c r="O40" s="1"/>
  <c r="I22"/>
  <c r="X27" i="155"/>
  <c r="Z29"/>
  <c r="Z69" i="153"/>
  <c r="U46"/>
  <c r="X43"/>
  <c r="X41"/>
  <c r="O43"/>
  <c r="O41" s="1"/>
  <c r="I42"/>
  <c r="L42" s="1"/>
  <c r="Q42" s="1"/>
  <c r="V42" s="1"/>
  <c r="AA42" s="1"/>
  <c r="G42" s="1"/>
  <c r="P29"/>
  <c r="P19"/>
  <c r="P16"/>
  <c r="X36" i="155"/>
  <c r="U38"/>
  <c r="N36"/>
  <c r="T35"/>
  <c r="R35"/>
  <c r="K35"/>
  <c r="U32"/>
  <c r="N28"/>
  <c r="P28"/>
  <c r="L30"/>
  <c r="Q30" s="1"/>
  <c r="V30" s="1"/>
  <c r="AA30" s="1"/>
  <c r="G30" s="1"/>
  <c r="P88" i="157"/>
  <c r="W82"/>
  <c r="O82"/>
  <c r="O80"/>
  <c r="O76" s="1"/>
  <c r="J82"/>
  <c r="J80" s="1"/>
  <c r="J76" s="1"/>
  <c r="S81"/>
  <c r="S79"/>
  <c r="S75" s="1"/>
  <c r="P83"/>
  <c r="Z53"/>
  <c r="O201" i="147"/>
  <c r="P201" s="1"/>
  <c r="U201" s="1"/>
  <c r="Z201" s="1"/>
  <c r="K200"/>
  <c r="P200" s="1"/>
  <c r="U200" s="1"/>
  <c r="Z200" s="1"/>
  <c r="F200" s="1"/>
  <c r="K124"/>
  <c r="T28"/>
  <c r="P67" i="153"/>
  <c r="L53" i="155"/>
  <c r="Q53" s="1"/>
  <c r="P53"/>
  <c r="I46"/>
  <c r="X40" i="153"/>
  <c r="M15"/>
  <c r="M13" s="1"/>
  <c r="P13" s="1"/>
  <c r="K167" i="147"/>
  <c r="O238"/>
  <c r="Y237"/>
  <c r="L144"/>
  <c r="O74"/>
  <c r="Y252"/>
  <c r="O132"/>
  <c r="P132"/>
  <c r="U132" s="1"/>
  <c r="Z132" s="1"/>
  <c r="F132" s="1"/>
  <c r="I34"/>
  <c r="O31"/>
  <c r="I17"/>
  <c r="I12" s="1"/>
  <c r="X17"/>
  <c r="Z68" i="153"/>
  <c r="L45"/>
  <c r="Q45" s="1"/>
  <c r="V45" s="1"/>
  <c r="AA45" s="1"/>
  <c r="G45" s="1"/>
  <c r="U39" i="150"/>
  <c r="W17" i="147"/>
  <c r="Y25"/>
  <c r="Z29" i="150"/>
  <c r="Z14"/>
  <c r="Z22"/>
  <c r="Y12"/>
  <c r="U15"/>
  <c r="I13"/>
  <c r="L14"/>
  <c r="U18"/>
  <c r="X12"/>
  <c r="N82" i="157"/>
  <c r="N80"/>
  <c r="N76" s="1"/>
  <c r="P86"/>
  <c r="L77"/>
  <c r="W43"/>
  <c r="Z47"/>
  <c r="U46"/>
  <c r="R44"/>
  <c r="I24"/>
  <c r="Z88"/>
  <c r="Z87"/>
  <c r="P87"/>
  <c r="Z50"/>
  <c r="L49"/>
  <c r="L47"/>
  <c r="X44"/>
  <c r="T43"/>
  <c r="K43"/>
  <c r="I43"/>
  <c r="L40"/>
  <c r="Q40" s="1"/>
  <c r="V40" s="1"/>
  <c r="U39"/>
  <c r="L39"/>
  <c r="Q39"/>
  <c r="V39" s="1"/>
  <c r="AA39" s="1"/>
  <c r="G39" s="1"/>
  <c r="P37"/>
  <c r="Z36"/>
  <c r="L34"/>
  <c r="O28"/>
  <c r="P32"/>
  <c r="Y27"/>
  <c r="Z31"/>
  <c r="P31"/>
  <c r="J27"/>
  <c r="J23" s="1"/>
  <c r="N28"/>
  <c r="X27"/>
  <c r="T27"/>
  <c r="U29"/>
  <c r="I27"/>
  <c r="L27"/>
  <c r="L86"/>
  <c r="I82"/>
  <c r="I80" s="1"/>
  <c r="I76" s="1"/>
  <c r="M82"/>
  <c r="M80"/>
  <c r="P84"/>
  <c r="Q84"/>
  <c r="V84" s="1"/>
  <c r="AA84" s="1"/>
  <c r="G84" s="1"/>
  <c r="Z83"/>
  <c r="W81"/>
  <c r="W79"/>
  <c r="W75" s="1"/>
  <c r="Z77"/>
  <c r="Z46"/>
  <c r="W44"/>
  <c r="U45"/>
  <c r="S43"/>
  <c r="R28"/>
  <c r="R24" s="1"/>
  <c r="U32"/>
  <c r="U88"/>
  <c r="U87"/>
  <c r="L87"/>
  <c r="Z84"/>
  <c r="S82"/>
  <c r="S80"/>
  <c r="S76" s="1"/>
  <c r="O81"/>
  <c r="O79" s="1"/>
  <c r="O75" s="1"/>
  <c r="U51"/>
  <c r="L51"/>
  <c r="U50"/>
  <c r="L50"/>
  <c r="Z48"/>
  <c r="S44"/>
  <c r="S24"/>
  <c r="P46"/>
  <c r="Q46" s="1"/>
  <c r="V46" s="1"/>
  <c r="AA46" s="1"/>
  <c r="G46" s="1"/>
  <c r="J44"/>
  <c r="U42"/>
  <c r="P42"/>
  <c r="Z41"/>
  <c r="R27"/>
  <c r="R23" s="1"/>
  <c r="P40"/>
  <c r="Z39"/>
  <c r="L37"/>
  <c r="Q37" s="1"/>
  <c r="U36"/>
  <c r="Z35"/>
  <c r="P35"/>
  <c r="L33"/>
  <c r="Q33" s="1"/>
  <c r="V33" s="1"/>
  <c r="L32"/>
  <c r="Q32"/>
  <c r="V32" s="1"/>
  <c r="AA32" s="1"/>
  <c r="G32" s="1"/>
  <c r="U31"/>
  <c r="L31"/>
  <c r="Q31" s="1"/>
  <c r="Z53" i="155"/>
  <c r="Y45"/>
  <c r="Z17"/>
  <c r="K64" i="153"/>
  <c r="U17"/>
  <c r="Z16"/>
  <c r="W40"/>
  <c r="M40"/>
  <c r="P42"/>
  <c r="Q218" i="147"/>
  <c r="T218"/>
  <c r="U42" i="153"/>
  <c r="Z49"/>
  <c r="N40"/>
  <c r="N14"/>
  <c r="K40"/>
  <c r="K14" s="1"/>
  <c r="T43"/>
  <c r="T41"/>
  <c r="T15" s="1"/>
  <c r="R43"/>
  <c r="R41" s="1"/>
  <c r="R15" s="1"/>
  <c r="N43"/>
  <c r="U45"/>
  <c r="U44"/>
  <c r="O222" i="147"/>
  <c r="P222" s="1"/>
  <c r="U222" s="1"/>
  <c r="Z222" s="1"/>
  <c r="F222" s="1"/>
  <c r="T221"/>
  <c r="R195"/>
  <c r="T195" s="1"/>
  <c r="N195"/>
  <c r="N193" s="1"/>
  <c r="R194"/>
  <c r="R192" s="1"/>
  <c r="K197"/>
  <c r="P197" s="1"/>
  <c r="U197" s="1"/>
  <c r="Z197" s="1"/>
  <c r="F197" s="1"/>
  <c r="J64" i="153"/>
  <c r="L66"/>
  <c r="W193" i="147"/>
  <c r="Y195"/>
  <c r="Q68" i="153"/>
  <c r="V68"/>
  <c r="AA68" s="1"/>
  <c r="G68" s="1"/>
  <c r="L48"/>
  <c r="Q48"/>
  <c r="V48" s="1"/>
  <c r="AA48" s="1"/>
  <c r="G48" s="1"/>
  <c r="Y199" i="147"/>
  <c r="K196"/>
  <c r="P196"/>
  <c r="U196" s="1"/>
  <c r="Z196" s="1"/>
  <c r="F196" s="1"/>
  <c r="Z18" i="150"/>
  <c r="W12"/>
  <c r="Z17" i="153"/>
  <c r="O36" i="155"/>
  <c r="O16"/>
  <c r="K186" i="147"/>
  <c r="P186" s="1"/>
  <c r="U186" s="1"/>
  <c r="Z186" s="1"/>
  <c r="F186" s="1"/>
  <c r="O168"/>
  <c r="K168"/>
  <c r="P168"/>
  <c r="U168" s="1"/>
  <c r="Z168" s="1"/>
  <c r="F168" s="1"/>
  <c r="P261"/>
  <c r="U261" s="1"/>
  <c r="P22"/>
  <c r="U22" s="1"/>
  <c r="T32"/>
  <c r="P254"/>
  <c r="U254"/>
  <c r="Z254" s="1"/>
  <c r="F254" s="1"/>
  <c r="L30" i="150"/>
  <c r="Z30"/>
  <c r="P31"/>
  <c r="Q31"/>
  <c r="Z56" i="155"/>
  <c r="P56"/>
  <c r="Q56" s="1"/>
  <c r="V56" s="1"/>
  <c r="AA56" s="1"/>
  <c r="G56" s="1"/>
  <c r="J79" i="157"/>
  <c r="J75"/>
  <c r="J35" i="150"/>
  <c r="I258" i="147"/>
  <c r="I256" s="1"/>
  <c r="Y261"/>
  <c r="R257"/>
  <c r="O154"/>
  <c r="P154" s="1"/>
  <c r="W34"/>
  <c r="S33"/>
  <c r="L18"/>
  <c r="S17"/>
  <c r="T29"/>
  <c r="O237"/>
  <c r="S36" i="155"/>
  <c r="U36" s="1"/>
  <c r="Y137" i="147"/>
  <c r="T123"/>
  <c r="L31" i="153"/>
  <c r="Q31" s="1"/>
  <c r="V31" s="1"/>
  <c r="AA31" s="1"/>
  <c r="G31" s="1"/>
  <c r="T27" i="155"/>
  <c r="N27"/>
  <c r="K177" i="147"/>
  <c r="P177"/>
  <c r="U177" s="1"/>
  <c r="Z177" s="1"/>
  <c r="F177" s="1"/>
  <c r="T172"/>
  <c r="Z30" i="153"/>
  <c r="O191" i="147"/>
  <c r="P191" s="1"/>
  <c r="K182"/>
  <c r="P182" s="1"/>
  <c r="U182"/>
  <c r="Z182" s="1"/>
  <c r="F182" s="1"/>
  <c r="W134"/>
  <c r="T136"/>
  <c r="M134"/>
  <c r="M112"/>
  <c r="P130"/>
  <c r="U130"/>
  <c r="U26" i="153"/>
  <c r="U18"/>
  <c r="S35" i="155"/>
  <c r="J35"/>
  <c r="Z33"/>
  <c r="I27"/>
  <c r="L27" s="1"/>
  <c r="T82" i="157"/>
  <c r="T80"/>
  <c r="T76" s="1"/>
  <c r="U82"/>
  <c r="U83"/>
  <c r="U20" i="150"/>
  <c r="T191" i="147"/>
  <c r="T176"/>
  <c r="O172"/>
  <c r="Y171"/>
  <c r="J127"/>
  <c r="R255"/>
  <c r="R249" s="1"/>
  <c r="Q30" i="150"/>
  <c r="O54" i="155"/>
  <c r="Z38" i="150"/>
  <c r="P37"/>
  <c r="Q37"/>
  <c r="V37" s="1"/>
  <c r="AA37"/>
  <c r="G37" s="1"/>
  <c r="K262" i="147"/>
  <c r="P262" s="1"/>
  <c r="U262"/>
  <c r="Z262" s="1"/>
  <c r="F262" s="1"/>
  <c r="T154"/>
  <c r="Y80"/>
  <c r="O80"/>
  <c r="Y79"/>
  <c r="O79"/>
  <c r="X72"/>
  <c r="X68" s="1"/>
  <c r="O69"/>
  <c r="K39"/>
  <c r="P39" s="1"/>
  <c r="U39" s="1"/>
  <c r="Z39" s="1"/>
  <c r="F39" s="1"/>
  <c r="Y36"/>
  <c r="T35"/>
  <c r="K29"/>
  <c r="P29"/>
  <c r="U29" s="1"/>
  <c r="T27"/>
  <c r="N44" i="157"/>
  <c r="K44"/>
  <c r="X43"/>
  <c r="P47"/>
  <c r="Q47"/>
  <c r="P41"/>
  <c r="U34"/>
  <c r="T80" i="147"/>
  <c r="K80"/>
  <c r="P80" s="1"/>
  <c r="T79"/>
  <c r="K79"/>
  <c r="P79"/>
  <c r="K69"/>
  <c r="P69"/>
  <c r="U69" s="1"/>
  <c r="Y38"/>
  <c r="K35"/>
  <c r="O32"/>
  <c r="K31"/>
  <c r="O27"/>
  <c r="P27" s="1"/>
  <c r="U27" s="1"/>
  <c r="Z27" s="1"/>
  <c r="F27" s="1"/>
  <c r="Y241"/>
  <c r="V235"/>
  <c r="V233"/>
  <c r="K242"/>
  <c r="K238"/>
  <c r="K166"/>
  <c r="T166"/>
  <c r="K12" i="153"/>
  <c r="J36" i="155"/>
  <c r="J16"/>
  <c r="Y35"/>
  <c r="Y15"/>
  <c r="Y13" s="1"/>
  <c r="Y11"/>
  <c r="W35"/>
  <c r="W15"/>
  <c r="P24"/>
  <c r="O187" i="147"/>
  <c r="Y184"/>
  <c r="O179"/>
  <c r="P179" s="1"/>
  <c r="U179" s="1"/>
  <c r="Z179" s="1"/>
  <c r="F179" s="1"/>
  <c r="S126"/>
  <c r="Q126"/>
  <c r="J126"/>
  <c r="O123"/>
  <c r="U176"/>
  <c r="Z176"/>
  <c r="F176" s="1"/>
  <c r="O134"/>
  <c r="U29" i="153"/>
  <c r="P23" i="155"/>
  <c r="K190" i="147"/>
  <c r="P190"/>
  <c r="U190" s="1"/>
  <c r="Z190"/>
  <c r="F190" s="1"/>
  <c r="T187"/>
  <c r="K185"/>
  <c r="P185"/>
  <c r="U185" s="1"/>
  <c r="Z185"/>
  <c r="F185" s="1"/>
  <c r="K178"/>
  <c r="P178" s="1"/>
  <c r="U178"/>
  <c r="Z178" s="1"/>
  <c r="F178" s="1"/>
  <c r="Y139"/>
  <c r="S134"/>
  <c r="W127"/>
  <c r="Y127"/>
  <c r="M127"/>
  <c r="R126"/>
  <c r="V37" i="157"/>
  <c r="AA37" s="1"/>
  <c r="G37" s="1"/>
  <c r="W255" i="147"/>
  <c r="W249" s="1"/>
  <c r="Y257"/>
  <c r="J145"/>
  <c r="R79" i="157"/>
  <c r="R75" s="1"/>
  <c r="U77"/>
  <c r="L52"/>
  <c r="Q52"/>
  <c r="V52" s="1"/>
  <c r="P51"/>
  <c r="Q51" s="1"/>
  <c r="V51"/>
  <c r="J43"/>
  <c r="L43"/>
  <c r="P50"/>
  <c r="U47"/>
  <c r="L42"/>
  <c r="Q42"/>
  <c r="V42" s="1"/>
  <c r="AA42" s="1"/>
  <c r="G42" s="1"/>
  <c r="J28"/>
  <c r="J24" s="1"/>
  <c r="J22" s="1"/>
  <c r="J20" s="1"/>
  <c r="L36"/>
  <c r="P30"/>
  <c r="Q30" s="1"/>
  <c r="V30" s="1"/>
  <c r="AA30" s="1"/>
  <c r="G30" s="1"/>
  <c r="Z29"/>
  <c r="P39" i="150"/>
  <c r="Q39" s="1"/>
  <c r="V39" s="1"/>
  <c r="AA39" s="1"/>
  <c r="G39" s="1"/>
  <c r="Z36"/>
  <c r="S34"/>
  <c r="S32" s="1"/>
  <c r="M34"/>
  <c r="M32"/>
  <c r="M26" s="1"/>
  <c r="J34"/>
  <c r="J32" s="1"/>
  <c r="M72" i="147"/>
  <c r="Y40"/>
  <c r="O36"/>
  <c r="Y29"/>
  <c r="M17"/>
  <c r="T25"/>
  <c r="T24"/>
  <c r="K24"/>
  <c r="P24" s="1"/>
  <c r="U24"/>
  <c r="Z24" s="1"/>
  <c r="F24" s="1"/>
  <c r="T21"/>
  <c r="U54" i="157"/>
  <c r="N43"/>
  <c r="U49"/>
  <c r="L41"/>
  <c r="Z38"/>
  <c r="S27"/>
  <c r="U27"/>
  <c r="O27"/>
  <c r="L35"/>
  <c r="Q35" s="1"/>
  <c r="V35"/>
  <c r="AA35" s="1"/>
  <c r="G35" s="1"/>
  <c r="L30"/>
  <c r="P29"/>
  <c r="U31" i="150"/>
  <c r="O260" i="147"/>
  <c r="Y69"/>
  <c r="T44"/>
  <c r="O44"/>
  <c r="K43"/>
  <c r="P43"/>
  <c r="U43" s="1"/>
  <c r="Z43"/>
  <c r="F43" s="1"/>
  <c r="K41"/>
  <c r="P41" s="1"/>
  <c r="U41" s="1"/>
  <c r="Z41" s="1"/>
  <c r="F41"/>
  <c r="S34"/>
  <c r="S13"/>
  <c r="S11" s="1"/>
  <c r="S9" s="1"/>
  <c r="Y39"/>
  <c r="K36"/>
  <c r="P36"/>
  <c r="U36" s="1"/>
  <c r="Z36" s="1"/>
  <c r="F36" s="1"/>
  <c r="Y31"/>
  <c r="Y30"/>
  <c r="R17"/>
  <c r="Y24"/>
  <c r="Y21"/>
  <c r="Y20"/>
  <c r="K19"/>
  <c r="P19" s="1"/>
  <c r="U19" s="1"/>
  <c r="Z19" s="1"/>
  <c r="F19" s="1"/>
  <c r="L29" i="155"/>
  <c r="Q29" s="1"/>
  <c r="V29"/>
  <c r="AA29" s="1"/>
  <c r="G29" s="1"/>
  <c r="L26"/>
  <c r="U22"/>
  <c r="P19"/>
  <c r="Y239" i="147"/>
  <c r="Y188"/>
  <c r="O188"/>
  <c r="Y170"/>
  <c r="T129"/>
  <c r="P119"/>
  <c r="U119"/>
  <c r="Z119" s="1"/>
  <c r="F119"/>
  <c r="G40" i="155"/>
  <c r="L28" i="153"/>
  <c r="Q28"/>
  <c r="V28" s="1"/>
  <c r="AA28"/>
  <c r="G28" s="1"/>
  <c r="P24"/>
  <c r="Z38" i="155"/>
  <c r="L25"/>
  <c r="U23"/>
  <c r="U19"/>
  <c r="L19"/>
  <c r="Q19"/>
  <c r="V19" s="1"/>
  <c r="AA19"/>
  <c r="G19" s="1"/>
  <c r="Z85" i="157"/>
  <c r="O240" i="147"/>
  <c r="P240"/>
  <c r="U240" s="1"/>
  <c r="Z240"/>
  <c r="F240" s="1"/>
  <c r="K237"/>
  <c r="T188"/>
  <c r="K188"/>
  <c r="K172"/>
  <c r="P172"/>
  <c r="U172" s="1"/>
  <c r="Z172"/>
  <c r="F172" s="1"/>
  <c r="W126"/>
  <c r="Y129"/>
  <c r="O117"/>
  <c r="T174"/>
  <c r="Q33" i="153"/>
  <c r="V33" s="1"/>
  <c r="AA33"/>
  <c r="G33" s="1"/>
  <c r="Y174" i="147"/>
  <c r="P76"/>
  <c r="U76"/>
  <c r="Z76" s="1"/>
  <c r="F76"/>
  <c r="P199"/>
  <c r="U199"/>
  <c r="Z199" s="1"/>
  <c r="F199" s="1"/>
  <c r="Q26" i="155"/>
  <c r="V26"/>
  <c r="AA26" s="1"/>
  <c r="G26"/>
  <c r="Q36" i="157"/>
  <c r="V36"/>
  <c r="AA36" s="1"/>
  <c r="G36" s="1"/>
  <c r="P221" i="147"/>
  <c r="U221"/>
  <c r="Z221" s="1"/>
  <c r="F221"/>
  <c r="Q41" i="157"/>
  <c r="J67" i="153"/>
  <c r="U49"/>
  <c r="O166" i="147"/>
  <c r="P166"/>
  <c r="U166" s="1"/>
  <c r="Z166"/>
  <c r="F166" s="1"/>
  <c r="U30" i="150"/>
  <c r="V30" s="1"/>
  <c r="AA30"/>
  <c r="G30" s="1"/>
  <c r="Y28" i="147"/>
  <c r="Y244"/>
  <c r="R18"/>
  <c r="T18" s="1"/>
  <c r="P40" i="153"/>
  <c r="M14"/>
  <c r="M12"/>
  <c r="P12" s="1"/>
  <c r="J33" i="150"/>
  <c r="J27" s="1"/>
  <c r="S16" i="155"/>
  <c r="I15"/>
  <c r="I13" s="1"/>
  <c r="I11"/>
  <c r="N24" i="157"/>
  <c r="N22" s="1"/>
  <c r="N20"/>
  <c r="I250" i="147"/>
  <c r="M68"/>
  <c r="U34" i="150"/>
  <c r="U32"/>
  <c r="S23" i="157"/>
  <c r="J255" i="147"/>
  <c r="J249" s="1"/>
  <c r="K257"/>
  <c r="O104"/>
  <c r="O102" s="1"/>
  <c r="O103"/>
  <c r="O101"/>
  <c r="Y198"/>
  <c r="P104"/>
  <c r="P103"/>
  <c r="U103" s="1"/>
  <c r="P101"/>
  <c r="Q258"/>
  <c r="T258"/>
  <c r="K247"/>
  <c r="P247"/>
  <c r="U247" s="1"/>
  <c r="Z247" s="1"/>
  <c r="F247" s="1"/>
  <c r="X64" i="153"/>
  <c r="N218" i="147"/>
  <c r="I43" i="153"/>
  <c r="I41" s="1"/>
  <c r="I195" i="147"/>
  <c r="I193"/>
  <c r="I165" s="1"/>
  <c r="P27" i="157"/>
  <c r="U30"/>
  <c r="L29"/>
  <c r="Q29" s="1"/>
  <c r="V29"/>
  <c r="AA29" s="1"/>
  <c r="G29" s="1"/>
  <c r="J34" i="147"/>
  <c r="T20"/>
  <c r="O20"/>
  <c r="L36" i="155"/>
  <c r="J72" i="147"/>
  <c r="J68"/>
  <c r="Q86" i="157"/>
  <c r="V86"/>
  <c r="AA86" s="1"/>
  <c r="Y167" i="147"/>
  <c r="F138"/>
  <c r="L22" i="155"/>
  <c r="Q22"/>
  <c r="V22" s="1"/>
  <c r="AA22"/>
  <c r="G22" s="1"/>
  <c r="N126" i="147"/>
  <c r="X35" i="155"/>
  <c r="Z35"/>
  <c r="U86" i="157"/>
  <c r="Y191" i="147"/>
  <c r="Y128"/>
  <c r="P48" i="157"/>
  <c r="V48"/>
  <c r="AA48" s="1"/>
  <c r="O44"/>
  <c r="O24" s="1"/>
  <c r="S144" i="147"/>
  <c r="T144" s="1"/>
  <c r="T152"/>
  <c r="R46" i="155"/>
  <c r="Z52" i="157"/>
  <c r="P49"/>
  <c r="Q49"/>
  <c r="V49" s="1"/>
  <c r="AA49"/>
  <c r="G49" s="1"/>
  <c r="L48"/>
  <c r="Q48" s="1"/>
  <c r="G48"/>
  <c r="P45"/>
  <c r="Q45" s="1"/>
  <c r="V45"/>
  <c r="W28"/>
  <c r="W24" s="1"/>
  <c r="O152" i="147"/>
  <c r="K38"/>
  <c r="P38"/>
  <c r="O37"/>
  <c r="P37"/>
  <c r="AA40" i="157"/>
  <c r="G40" s="1"/>
  <c r="I23"/>
  <c r="W23"/>
  <c r="Q38" i="150"/>
  <c r="V38" s="1"/>
  <c r="AA38" s="1"/>
  <c r="G38" s="1"/>
  <c r="T37" i="147"/>
  <c r="I13"/>
  <c r="I145"/>
  <c r="V144"/>
  <c r="Y152"/>
  <c r="Q88" i="157"/>
  <c r="V88"/>
  <c r="AA88" s="1"/>
  <c r="G88"/>
  <c r="T23"/>
  <c r="T19" i="147"/>
  <c r="P31"/>
  <c r="U31" s="1"/>
  <c r="Z31" s="1"/>
  <c r="F31" s="1"/>
  <c r="P35"/>
  <c r="U35"/>
  <c r="K23" i="157"/>
  <c r="L23"/>
  <c r="P38"/>
  <c r="Q38"/>
  <c r="V38" s="1"/>
  <c r="AA38" s="1"/>
  <c r="G38" s="1"/>
  <c r="P34"/>
  <c r="Q34" s="1"/>
  <c r="V34" s="1"/>
  <c r="AA34" s="1"/>
  <c r="G34" s="1"/>
  <c r="U33"/>
  <c r="N250" i="147"/>
  <c r="T155"/>
  <c r="M33"/>
  <c r="M12" s="1"/>
  <c r="Y42"/>
  <c r="T30"/>
  <c r="K20"/>
  <c r="P20" s="1"/>
  <c r="U20"/>
  <c r="Z20" s="1"/>
  <c r="F20" s="1"/>
  <c r="K252"/>
  <c r="T252"/>
  <c r="X32" i="150"/>
  <c r="K152" i="147"/>
  <c r="J144"/>
  <c r="O252"/>
  <c r="Y251"/>
  <c r="Z51" i="157"/>
  <c r="Z45"/>
  <c r="Z33"/>
  <c r="Z30"/>
  <c r="U41"/>
  <c r="V41" s="1"/>
  <c r="AA41"/>
  <c r="G41" s="1"/>
  <c r="K259" i="147"/>
  <c r="T31"/>
  <c r="I15" i="153"/>
  <c r="X15" i="155"/>
  <c r="X13"/>
  <c r="X11" s="1"/>
  <c r="O126" i="147"/>
  <c r="G86" i="157"/>
  <c r="Z54" i="155"/>
  <c r="X46"/>
  <c r="M255" i="147"/>
  <c r="O257"/>
  <c r="N46" i="155"/>
  <c r="N145" i="147"/>
  <c r="O153"/>
  <c r="Y260"/>
  <c r="Y259"/>
  <c r="O259"/>
  <c r="P259"/>
  <c r="N13"/>
  <c r="K260"/>
  <c r="P260" s="1"/>
  <c r="U260"/>
  <c r="Z260" s="1"/>
  <c r="F260" s="1"/>
  <c r="T259"/>
  <c r="X218"/>
  <c r="L69" i="153"/>
  <c r="Q69"/>
  <c r="V69" s="1"/>
  <c r="AA69"/>
  <c r="G69" s="1"/>
  <c r="L44"/>
  <c r="Q44" s="1"/>
  <c r="V44"/>
  <c r="AA44" s="1"/>
  <c r="G44" s="1"/>
  <c r="AA46"/>
  <c r="G46" s="1"/>
  <c r="T242" i="147"/>
  <c r="R114"/>
  <c r="R112"/>
  <c r="R110" s="1"/>
  <c r="Z32" i="155"/>
  <c r="K28"/>
  <c r="P21"/>
  <c r="Q21" s="1"/>
  <c r="V21" s="1"/>
  <c r="AA21" s="1"/>
  <c r="G21" s="1"/>
  <c r="Y245" i="147"/>
  <c r="N23" i="157"/>
  <c r="M249" i="147"/>
  <c r="P17" i="153"/>
  <c r="L235" i="147"/>
  <c r="L233"/>
  <c r="O233" s="1"/>
  <c r="O245"/>
  <c r="V236"/>
  <c r="Y242"/>
  <c r="X164"/>
  <c r="Y166"/>
  <c r="T241"/>
  <c r="L24" i="153"/>
  <c r="Q24" s="1"/>
  <c r="V24" s="1"/>
  <c r="AA24" s="1"/>
  <c r="G24" s="1"/>
  <c r="O242" i="147"/>
  <c r="P242"/>
  <c r="U242" s="1"/>
  <c r="Z242" s="1"/>
  <c r="F242" s="1"/>
  <c r="J134"/>
  <c r="W74"/>
  <c r="W72"/>
  <c r="S73"/>
  <c r="O32" i="150"/>
  <c r="R33"/>
  <c r="K32"/>
  <c r="L34"/>
  <c r="R145" i="147"/>
  <c r="T153"/>
  <c r="P77" i="157"/>
  <c r="Q77" s="1"/>
  <c r="V77" s="1"/>
  <c r="AA77" s="1"/>
  <c r="G77" s="1"/>
  <c r="L13" i="147"/>
  <c r="X65" i="153"/>
  <c r="Z65"/>
  <c r="Z67"/>
  <c r="W64"/>
  <c r="Z66"/>
  <c r="O220" i="147"/>
  <c r="L218"/>
  <c r="L217"/>
  <c r="O195"/>
  <c r="M193"/>
  <c r="M165" s="1"/>
  <c r="M163" s="1"/>
  <c r="N192"/>
  <c r="N164" s="1"/>
  <c r="I192"/>
  <c r="I164"/>
  <c r="K194"/>
  <c r="P194"/>
  <c r="U194" s="1"/>
  <c r="Z194" s="1"/>
  <c r="F194" s="1"/>
  <c r="P66" i="153"/>
  <c r="Q66" s="1"/>
  <c r="V66" s="1"/>
  <c r="AA66" s="1"/>
  <c r="G66" s="1"/>
  <c r="N64"/>
  <c r="J41"/>
  <c r="J15" s="1"/>
  <c r="J218" i="147"/>
  <c r="K219"/>
  <c r="J217"/>
  <c r="S192"/>
  <c r="S164" s="1"/>
  <c r="S162" s="1"/>
  <c r="T194"/>
  <c r="J162"/>
  <c r="T201"/>
  <c r="F201"/>
  <c r="Y200"/>
  <c r="M192"/>
  <c r="M164" s="1"/>
  <c r="M162" s="1"/>
  <c r="K251"/>
  <c r="S71"/>
  <c r="S67"/>
  <c r="Y74"/>
  <c r="X162"/>
  <c r="O26" i="150"/>
  <c r="Z64" i="153"/>
  <c r="P64"/>
  <c r="O218" i="147"/>
  <c r="U27" i="155"/>
  <c r="S15"/>
  <c r="O241" i="147"/>
  <c r="K241"/>
  <c r="P241" s="1"/>
  <c r="U241" s="1"/>
  <c r="Z241" s="1"/>
  <c r="F241" s="1"/>
  <c r="W236"/>
  <c r="U191"/>
  <c r="Z191" s="1"/>
  <c r="F191" s="1"/>
  <c r="Z244"/>
  <c r="F244"/>
  <c r="J235"/>
  <c r="M235"/>
  <c r="M233" s="1"/>
  <c r="I235"/>
  <c r="N135"/>
  <c r="R127"/>
  <c r="J116"/>
  <c r="J114"/>
  <c r="K118"/>
  <c r="P118"/>
  <c r="U118" s="1"/>
  <c r="Z118" s="1"/>
  <c r="F118" s="1"/>
  <c r="R74"/>
  <c r="R72" s="1"/>
  <c r="I74"/>
  <c r="R73"/>
  <c r="R71" s="1"/>
  <c r="I73"/>
  <c r="I71" s="1"/>
  <c r="V29" i="153"/>
  <c r="AA29"/>
  <c r="G29" s="1"/>
  <c r="Z133" i="147"/>
  <c r="F133" s="1"/>
  <c r="S235"/>
  <c r="N235"/>
  <c r="H235"/>
  <c r="K235" s="1"/>
  <c r="P235" s="1"/>
  <c r="U235" s="1"/>
  <c r="Z235" s="1"/>
  <c r="F235" s="1"/>
  <c r="I135"/>
  <c r="I115" s="1"/>
  <c r="J135"/>
  <c r="T124"/>
  <c r="Z124"/>
  <c r="F124"/>
  <c r="N116"/>
  <c r="N114"/>
  <c r="N112" s="1"/>
  <c r="N110" s="1"/>
  <c r="P14" i="153"/>
  <c r="S14" i="155"/>
  <c r="S12" s="1"/>
  <c r="O253" i="147"/>
  <c r="P253"/>
  <c r="U253" s="1"/>
  <c r="Z253" s="1"/>
  <c r="F253" s="1"/>
  <c r="O116"/>
  <c r="I72"/>
  <c r="K74"/>
  <c r="P74" s="1"/>
  <c r="U74" s="1"/>
  <c r="Z74" s="1"/>
  <c r="F74" s="1"/>
  <c r="S13" i="155"/>
  <c r="T127" i="147"/>
  <c r="N115"/>
  <c r="O235"/>
  <c r="J112"/>
  <c r="N113"/>
  <c r="N111" s="1"/>
  <c r="S11" i="155"/>
  <c r="I68" i="147"/>
  <c r="I11" s="1"/>
  <c r="O114"/>
  <c r="O167"/>
  <c r="P167"/>
  <c r="U167" s="1"/>
  <c r="Z167" s="1"/>
  <c r="F167" s="1"/>
  <c r="Z171"/>
  <c r="F171" s="1"/>
  <c r="R16" i="155"/>
  <c r="U18"/>
  <c r="R12" i="150"/>
  <c r="U22"/>
  <c r="L22"/>
  <c r="I12"/>
  <c r="N17" i="155"/>
  <c r="K82" i="157"/>
  <c r="K80"/>
  <c r="T81"/>
  <c r="K81"/>
  <c r="K79" s="1"/>
  <c r="K75" s="1"/>
  <c r="K21" s="1"/>
  <c r="K19" s="1"/>
  <c r="I81"/>
  <c r="I79" s="1"/>
  <c r="H134" i="147"/>
  <c r="K134"/>
  <c r="R15" i="155"/>
  <c r="U15"/>
  <c r="T36"/>
  <c r="U21" i="150"/>
  <c r="T248" i="147"/>
  <c r="S135"/>
  <c r="X134"/>
  <c r="X114"/>
  <c r="X112" s="1"/>
  <c r="X110" s="1"/>
  <c r="N73"/>
  <c r="N71" s="1"/>
  <c r="N67" s="1"/>
  <c r="N10" s="1"/>
  <c r="N8" s="1"/>
  <c r="N6" s="1"/>
  <c r="N41" i="153"/>
  <c r="P82" i="157"/>
  <c r="Z36" i="155"/>
  <c r="S115" i="147"/>
  <c r="S113" s="1"/>
  <c r="S111" s="1"/>
  <c r="X236"/>
  <c r="Y236" s="1"/>
  <c r="Y35"/>
  <c r="P134"/>
  <c r="U134" s="1"/>
  <c r="Z134" s="1"/>
  <c r="F134" s="1"/>
  <c r="L82" i="157"/>
  <c r="Q82" s="1"/>
  <c r="V82" s="1"/>
  <c r="AA82" s="1"/>
  <c r="G82" s="1"/>
  <c r="T79"/>
  <c r="T75"/>
  <c r="T21" s="1"/>
  <c r="T19" s="1"/>
  <c r="U81"/>
  <c r="R14" i="155"/>
  <c r="R12" s="1"/>
  <c r="U12" s="1"/>
  <c r="N15" i="153"/>
  <c r="N13" s="1"/>
  <c r="U79" i="157"/>
  <c r="X13" i="150"/>
  <c r="T12"/>
  <c r="T10" s="1"/>
  <c r="N12"/>
  <c r="K12"/>
  <c r="Y13"/>
  <c r="S12"/>
  <c r="U12"/>
  <c r="J12"/>
  <c r="L164" i="147"/>
  <c r="O164" s="1"/>
  <c r="P164" s="1"/>
  <c r="U164" s="1"/>
  <c r="Z164" s="1"/>
  <c r="F164" s="1"/>
  <c r="T238"/>
  <c r="O14" i="155"/>
  <c r="R76" i="157"/>
  <c r="U76"/>
  <c r="U80"/>
  <c r="M81"/>
  <c r="P85"/>
  <c r="Q85"/>
  <c r="V85" s="1"/>
  <c r="AA85" s="1"/>
  <c r="G85" s="1"/>
  <c r="W23" i="150"/>
  <c r="Z23" s="1"/>
  <c r="Z25"/>
  <c r="J23"/>
  <c r="L23"/>
  <c r="Q23" s="1"/>
  <c r="V23" s="1"/>
  <c r="AA23" s="1"/>
  <c r="G23" s="1"/>
  <c r="L25"/>
  <c r="Q25"/>
  <c r="V25" s="1"/>
  <c r="AA25" s="1"/>
  <c r="G25" s="1"/>
  <c r="M22"/>
  <c r="P22" s="1"/>
  <c r="Q22" s="1"/>
  <c r="V22" s="1"/>
  <c r="AA22" s="1"/>
  <c r="G22" s="1"/>
  <c r="P24"/>
  <c r="Q24" s="1"/>
  <c r="V24" s="1"/>
  <c r="AA24" s="1"/>
  <c r="G24" s="1"/>
  <c r="W19"/>
  <c r="Z21"/>
  <c r="J19"/>
  <c r="L19" s="1"/>
  <c r="Q19" s="1"/>
  <c r="V19" s="1"/>
  <c r="AA19" s="1"/>
  <c r="G19" s="1"/>
  <c r="L21"/>
  <c r="Q21" s="1"/>
  <c r="V21" s="1"/>
  <c r="AA21" s="1"/>
  <c r="G21" s="1"/>
  <c r="M18"/>
  <c r="P18"/>
  <c r="P20"/>
  <c r="Q20"/>
  <c r="V20" s="1"/>
  <c r="AA20" s="1"/>
  <c r="G20" s="1"/>
  <c r="W15"/>
  <c r="W13" s="1"/>
  <c r="Z17"/>
  <c r="J15"/>
  <c r="J13" s="1"/>
  <c r="L17"/>
  <c r="Q17" s="1"/>
  <c r="V17" s="1"/>
  <c r="AA17" s="1"/>
  <c r="G17" s="1"/>
  <c r="O14"/>
  <c r="P16"/>
  <c r="Q16" s="1"/>
  <c r="V16" s="1"/>
  <c r="AA16" s="1"/>
  <c r="G16" s="1"/>
  <c r="H246" i="147"/>
  <c r="H236"/>
  <c r="K248"/>
  <c r="P248"/>
  <c r="U248" s="1"/>
  <c r="Z248" s="1"/>
  <c r="F248" s="1"/>
  <c r="Q27" i="155"/>
  <c r="V27" s="1"/>
  <c r="AA27" s="1"/>
  <c r="G27" s="1"/>
  <c r="V39"/>
  <c r="AA39" s="1"/>
  <c r="G39" s="1"/>
  <c r="AA30" i="153"/>
  <c r="G30"/>
  <c r="Q235" i="147"/>
  <c r="W22" i="153"/>
  <c r="W14" s="1"/>
  <c r="U37" i="155"/>
  <c r="V37"/>
  <c r="AA37"/>
  <c r="G37" s="1"/>
  <c r="N35"/>
  <c r="L83" i="157"/>
  <c r="Q83"/>
  <c r="V83" s="1"/>
  <c r="AA83" s="1"/>
  <c r="G83" s="1"/>
  <c r="T239" i="147"/>
  <c r="U239"/>
  <c r="Z239"/>
  <c r="F239" s="1"/>
  <c r="Q173"/>
  <c r="W135"/>
  <c r="Y135"/>
  <c r="Q134"/>
  <c r="L127"/>
  <c r="V126"/>
  <c r="V114"/>
  <c r="Q74"/>
  <c r="Q72"/>
  <c r="X81" i="157"/>
  <c r="Z81"/>
  <c r="M73" i="147"/>
  <c r="X235"/>
  <c r="X233" s="1"/>
  <c r="M71"/>
  <c r="M67"/>
  <c r="M10" s="1"/>
  <c r="M8" s="1"/>
  <c r="M6" s="1"/>
  <c r="O73"/>
  <c r="X79" i="157"/>
  <c r="X75" s="1"/>
  <c r="W115" i="147"/>
  <c r="K246"/>
  <c r="P14" i="150"/>
  <c r="Q14"/>
  <c r="V14" s="1"/>
  <c r="AA14" s="1"/>
  <c r="G14" s="1"/>
  <c r="O12"/>
  <c r="O10" s="1"/>
  <c r="Z15"/>
  <c r="M12"/>
  <c r="M10"/>
  <c r="P10" s="1"/>
  <c r="M79" i="157"/>
  <c r="P79" s="1"/>
  <c r="P81"/>
  <c r="T134" i="147"/>
  <c r="T173"/>
  <c r="Q164"/>
  <c r="P35" i="155"/>
  <c r="N15"/>
  <c r="N13"/>
  <c r="Z22" i="153"/>
  <c r="O127" i="147"/>
  <c r="X234"/>
  <c r="Z79" i="157"/>
  <c r="O71" i="147"/>
  <c r="R45" i="155"/>
  <c r="U53"/>
  <c r="M256" i="147"/>
  <c r="O258"/>
  <c r="H145"/>
  <c r="K153"/>
  <c r="P153" s="1"/>
  <c r="U153" s="1"/>
  <c r="Z153" s="1"/>
  <c r="F153" s="1"/>
  <c r="K24" i="157"/>
  <c r="L28"/>
  <c r="X33" i="150"/>
  <c r="X27"/>
  <c r="X11" s="1"/>
  <c r="Z35"/>
  <c r="M27"/>
  <c r="Y153" i="147"/>
  <c r="W145"/>
  <c r="Q256"/>
  <c r="S26" i="150"/>
  <c r="S10"/>
  <c r="U43" i="157"/>
  <c r="M44"/>
  <c r="P44"/>
  <c r="Y44"/>
  <c r="Y24" s="1"/>
  <c r="Y43"/>
  <c r="O43"/>
  <c r="P43"/>
  <c r="Q43" s="1"/>
  <c r="V43" s="1"/>
  <c r="AA43" s="1"/>
  <c r="O42" i="147"/>
  <c r="P42" s="1"/>
  <c r="U42" s="1"/>
  <c r="Z42" s="1"/>
  <c r="F42" s="1"/>
  <c r="W33"/>
  <c r="W12"/>
  <c r="K28"/>
  <c r="P28"/>
  <c r="U28" s="1"/>
  <c r="Z28" s="1"/>
  <c r="F28" s="1"/>
  <c r="Y23"/>
  <c r="Y22"/>
  <c r="Z22"/>
  <c r="F22" s="1"/>
  <c r="N17"/>
  <c r="L17"/>
  <c r="O17" s="1"/>
  <c r="L72"/>
  <c r="L68" s="1"/>
  <c r="L33"/>
  <c r="O33" s="1"/>
  <c r="W18"/>
  <c r="W13" s="1"/>
  <c r="M18"/>
  <c r="H18"/>
  <c r="K18"/>
  <c r="P18" s="1"/>
  <c r="U18" s="1"/>
  <c r="Z18" s="1"/>
  <c r="F18" s="1"/>
  <c r="T23"/>
  <c r="J17"/>
  <c r="K17" s="1"/>
  <c r="P17" s="1"/>
  <c r="U17" s="1"/>
  <c r="Z17" s="1"/>
  <c r="F17" s="1"/>
  <c r="T24" i="157"/>
  <c r="T13" i="153"/>
  <c r="W116" i="147"/>
  <c r="S116"/>
  <c r="S114"/>
  <c r="S112" s="1"/>
  <c r="S110" s="1"/>
  <c r="H116"/>
  <c r="K116"/>
  <c r="P116" s="1"/>
  <c r="U116" s="1"/>
  <c r="Z116" s="1"/>
  <c r="F116" s="1"/>
  <c r="J73"/>
  <c r="J71"/>
  <c r="K125"/>
  <c r="P125"/>
  <c r="U125" s="1"/>
  <c r="Z125" s="1"/>
  <c r="F125" s="1"/>
  <c r="V71"/>
  <c r="H73"/>
  <c r="K44"/>
  <c r="P44" s="1"/>
  <c r="U44" s="1"/>
  <c r="Z44" s="1"/>
  <c r="F44" s="1"/>
  <c r="R34"/>
  <c r="T34"/>
  <c r="V33"/>
  <c r="R33"/>
  <c r="T33" s="1"/>
  <c r="N33"/>
  <c r="W15" i="153"/>
  <c r="T64"/>
  <c r="Z43"/>
  <c r="Y41"/>
  <c r="Y15" s="1"/>
  <c r="I13"/>
  <c r="V217" i="147"/>
  <c r="V162" s="1"/>
  <c r="Y219"/>
  <c r="K195"/>
  <c r="P195" s="1"/>
  <c r="U195" s="1"/>
  <c r="Z195" s="1"/>
  <c r="F195" s="1"/>
  <c r="J193"/>
  <c r="J165"/>
  <c r="J163" s="1"/>
  <c r="J12"/>
  <c r="H13"/>
  <c r="Y18"/>
  <c r="L12"/>
  <c r="L10"/>
  <c r="Z43" i="157"/>
  <c r="Y23"/>
  <c r="Y21" s="1"/>
  <c r="Y19" s="1"/>
  <c r="M24"/>
  <c r="O18" i="147"/>
  <c r="M13"/>
  <c r="Q250"/>
  <c r="K145"/>
  <c r="O256"/>
  <c r="M250"/>
  <c r="O23" i="157"/>
  <c r="Z44"/>
  <c r="Y33" i="147"/>
  <c r="V12"/>
  <c r="V67"/>
  <c r="Y67" s="1"/>
  <c r="Y71"/>
  <c r="Y10" i="150"/>
  <c r="R13" i="147"/>
  <c r="H71"/>
  <c r="H67" s="1"/>
  <c r="W114"/>
  <c r="W112" s="1"/>
  <c r="Y116"/>
  <c r="Y217"/>
  <c r="K193"/>
  <c r="W13" i="153"/>
  <c r="M11" i="147"/>
  <c r="M9"/>
  <c r="O13"/>
  <c r="H115"/>
  <c r="K117"/>
  <c r="P117"/>
  <c r="U117" s="1"/>
  <c r="Z117" s="1"/>
  <c r="F117" s="1"/>
  <c r="Q24" i="155"/>
  <c r="V24" s="1"/>
  <c r="AA24" s="1"/>
  <c r="G24" s="1"/>
  <c r="P77" i="147"/>
  <c r="U77" s="1"/>
  <c r="Z77" s="1"/>
  <c r="F77" s="1"/>
  <c r="X14" i="153"/>
  <c r="X12" s="1"/>
  <c r="O13" i="150"/>
  <c r="M13"/>
  <c r="M11"/>
  <c r="P11" s="1"/>
  <c r="Z82" i="157"/>
  <c r="W80"/>
  <c r="Z80"/>
  <c r="M16" i="155"/>
  <c r="M14"/>
  <c r="P18"/>
  <c r="Z184" i="147"/>
  <c r="F184" s="1"/>
  <c r="O173"/>
  <c r="P187"/>
  <c r="U187"/>
  <c r="Z187" s="1"/>
  <c r="F187" s="1"/>
  <c r="K173"/>
  <c r="P173" s="1"/>
  <c r="U173" s="1"/>
  <c r="Z173" s="1"/>
  <c r="F173" s="1"/>
  <c r="L17" i="153"/>
  <c r="Q17" s="1"/>
  <c r="V17" s="1"/>
  <c r="AA17" s="1"/>
  <c r="G17" s="1"/>
  <c r="K13" i="150"/>
  <c r="R135" i="147"/>
  <c r="T135" s="1"/>
  <c r="Q25" i="155"/>
  <c r="V25" s="1"/>
  <c r="AA25" s="1"/>
  <c r="G25" s="1"/>
  <c r="Q23"/>
  <c r="V23" s="1"/>
  <c r="AA23" s="1"/>
  <c r="G23" s="1"/>
  <c r="P123" i="147"/>
  <c r="U123" s="1"/>
  <c r="Z123" s="1"/>
  <c r="F123" s="1"/>
  <c r="T126"/>
  <c r="P238"/>
  <c r="U238"/>
  <c r="Z238" s="1"/>
  <c r="F238" s="1"/>
  <c r="U35" i="155"/>
  <c r="X16"/>
  <c r="X14" s="1"/>
  <c r="X12" s="1"/>
  <c r="V19" i="153"/>
  <c r="AA19"/>
  <c r="G19" s="1"/>
  <c r="U120" i="147"/>
  <c r="Z120" s="1"/>
  <c r="F120" s="1"/>
  <c r="V39" i="153"/>
  <c r="AA39"/>
  <c r="G39" s="1"/>
  <c r="H126" i="147"/>
  <c r="H114" s="1"/>
  <c r="Q116"/>
  <c r="Q114" s="1"/>
  <c r="U38"/>
  <c r="Z38" s="1"/>
  <c r="F38" s="1"/>
  <c r="K32"/>
  <c r="P32"/>
  <c r="U32" s="1"/>
  <c r="Z32" s="1"/>
  <c r="F32" s="1"/>
  <c r="L12" i="150"/>
  <c r="R193" i="147"/>
  <c r="T246"/>
  <c r="S22" i="157"/>
  <c r="S20"/>
  <c r="Q236" i="147"/>
  <c r="T251"/>
  <c r="P16" i="155"/>
  <c r="O11" i="150"/>
  <c r="R115" i="147"/>
  <c r="T115"/>
  <c r="T116"/>
  <c r="H113"/>
  <c r="Q234"/>
  <c r="R165"/>
  <c r="R163" s="1"/>
  <c r="T163" s="1"/>
  <c r="R113"/>
  <c r="R111" s="1"/>
  <c r="T111" s="1"/>
  <c r="T46" i="155"/>
  <c r="U54"/>
  <c r="J46"/>
  <c r="L54"/>
  <c r="N33" i="150"/>
  <c r="P33"/>
  <c r="P35"/>
  <c r="N32"/>
  <c r="P32" s="1"/>
  <c r="Q32" s="1"/>
  <c r="V32" s="1"/>
  <c r="AA32" s="1"/>
  <c r="G32" s="1"/>
  <c r="P34"/>
  <c r="Q34" s="1"/>
  <c r="V34" s="1"/>
  <c r="AA34" s="1"/>
  <c r="G34" s="1"/>
  <c r="Y34" i="147"/>
  <c r="V13"/>
  <c r="V250"/>
  <c r="X24" i="157"/>
  <c r="X22" s="1"/>
  <c r="Z28"/>
  <c r="S33" i="150"/>
  <c r="S27"/>
  <c r="U35"/>
  <c r="I33"/>
  <c r="I27"/>
  <c r="L35"/>
  <c r="Q35"/>
  <c r="V35" s="1"/>
  <c r="AA35" s="1"/>
  <c r="G35" s="1"/>
  <c r="Y258" i="147"/>
  <c r="W256"/>
  <c r="Y256"/>
  <c r="S255"/>
  <c r="T257"/>
  <c r="AA45" i="157"/>
  <c r="G45"/>
  <c r="W21"/>
  <c r="W19"/>
  <c r="P26" i="147"/>
  <c r="U26"/>
  <c r="Z26" s="1"/>
  <c r="F26" s="1"/>
  <c r="V20" i="153"/>
  <c r="AA20"/>
  <c r="G20" s="1"/>
  <c r="L16"/>
  <c r="Q16" s="1"/>
  <c r="V16" s="1"/>
  <c r="AA16" s="1"/>
  <c r="G16" s="1"/>
  <c r="J14"/>
  <c r="P23" i="150"/>
  <c r="N13"/>
  <c r="M76" i="157"/>
  <c r="M22"/>
  <c r="P80"/>
  <c r="O246" i="147"/>
  <c r="P246" s="1"/>
  <c r="U246" s="1"/>
  <c r="Z246" s="1"/>
  <c r="F246" s="1"/>
  <c r="L236"/>
  <c r="L234"/>
  <c r="O234"/>
  <c r="U23" i="150"/>
  <c r="P15"/>
  <c r="Z130" i="147"/>
  <c r="F130" s="1"/>
  <c r="V26" i="153"/>
  <c r="AA26" s="1"/>
  <c r="G26" s="1"/>
  <c r="S21" i="157"/>
  <c r="S19" s="1"/>
  <c r="R13" i="150"/>
  <c r="U13" s="1"/>
  <c r="J236" i="147"/>
  <c r="L135"/>
  <c r="O135"/>
  <c r="AA51" i="157"/>
  <c r="G51" s="1"/>
  <c r="AA52"/>
  <c r="G52" s="1"/>
  <c r="U23"/>
  <c r="U44"/>
  <c r="Y27" i="150"/>
  <c r="Z18" i="155"/>
  <c r="O251" i="147"/>
  <c r="P251" s="1"/>
  <c r="U251" s="1"/>
  <c r="Z251" s="1"/>
  <c r="F251" s="1"/>
  <c r="W235"/>
  <c r="V234"/>
  <c r="N26" i="150"/>
  <c r="N10"/>
  <c r="L46" i="155"/>
  <c r="T255" i="147"/>
  <c r="S249"/>
  <c r="S233"/>
  <c r="U33" i="150"/>
  <c r="V11" i="147"/>
  <c r="L115"/>
  <c r="L113"/>
  <c r="P76" i="157"/>
  <c r="J12" i="153"/>
  <c r="J234" i="147"/>
  <c r="Y235"/>
  <c r="Y11" i="150"/>
  <c r="T249" i="147"/>
  <c r="P26" i="150"/>
  <c r="V9" i="147"/>
  <c r="O115"/>
  <c r="R164"/>
  <c r="R162" s="1"/>
  <c r="T192"/>
  <c r="O15" i="153"/>
  <c r="O13" s="1"/>
  <c r="V218" i="147"/>
  <c r="Y220"/>
  <c r="H218"/>
  <c r="K220"/>
  <c r="P220" s="1"/>
  <c r="U220" s="1"/>
  <c r="Z220" s="1"/>
  <c r="F220" s="1"/>
  <c r="Q217"/>
  <c r="T217"/>
  <c r="T219"/>
  <c r="S165"/>
  <c r="T193"/>
  <c r="O193"/>
  <c r="P193" s="1"/>
  <c r="U193" s="1"/>
  <c r="Z193" s="1"/>
  <c r="F193" s="1"/>
  <c r="N165"/>
  <c r="U67" i="153"/>
  <c r="R65"/>
  <c r="R64"/>
  <c r="U66"/>
  <c r="U43"/>
  <c r="S41"/>
  <c r="U41"/>
  <c r="S218" i="147"/>
  <c r="T220"/>
  <c r="N217"/>
  <c r="O219"/>
  <c r="P219" s="1"/>
  <c r="U219" s="1"/>
  <c r="Z219" s="1"/>
  <c r="F219" s="1"/>
  <c r="W192"/>
  <c r="Y194"/>
  <c r="K43" i="153"/>
  <c r="L43" s="1"/>
  <c r="Q43" s="1"/>
  <c r="V43" s="1"/>
  <c r="AA43" s="1"/>
  <c r="G43" s="1"/>
  <c r="H163" i="147"/>
  <c r="T40" i="153"/>
  <c r="S40"/>
  <c r="Y42"/>
  <c r="L18" i="150"/>
  <c r="Q18" s="1"/>
  <c r="V18" s="1"/>
  <c r="AA18" s="1"/>
  <c r="G18" s="1"/>
  <c r="K245" i="147"/>
  <c r="P245"/>
  <c r="U245" s="1"/>
  <c r="Z245" s="1"/>
  <c r="F245" s="1"/>
  <c r="T14" i="153"/>
  <c r="U16"/>
  <c r="K73" i="147"/>
  <c r="P73" s="1"/>
  <c r="U73" s="1"/>
  <c r="Z73" s="1"/>
  <c r="F73" s="1"/>
  <c r="O67"/>
  <c r="P36" i="155"/>
  <c r="Q36" s="1"/>
  <c r="V36" s="1"/>
  <c r="AA36" s="1"/>
  <c r="G36" s="1"/>
  <c r="P128" i="147"/>
  <c r="U128"/>
  <c r="Z128" s="1"/>
  <c r="F128" s="1"/>
  <c r="P137"/>
  <c r="U137"/>
  <c r="Z137" s="1"/>
  <c r="F137" s="1"/>
  <c r="P129"/>
  <c r="U129"/>
  <c r="Z129" s="1"/>
  <c r="F129" s="1"/>
  <c r="U181"/>
  <c r="Z181"/>
  <c r="F181"/>
  <c r="P136"/>
  <c r="U136"/>
  <c r="Z136" s="1"/>
  <c r="F136" s="1"/>
  <c r="Y73"/>
  <c r="T13" i="150"/>
  <c r="I236" i="147"/>
  <c r="K236"/>
  <c r="N11"/>
  <c r="N9" s="1"/>
  <c r="N7" s="1"/>
  <c r="Z139"/>
  <c r="F139"/>
  <c r="Y238"/>
  <c r="O112"/>
  <c r="U155"/>
  <c r="Z155"/>
  <c r="F155" s="1"/>
  <c r="V38" i="155"/>
  <c r="AA38" s="1"/>
  <c r="G38" s="1"/>
  <c r="S13" i="150"/>
  <c r="S11"/>
  <c r="R250" i="147"/>
  <c r="T250"/>
  <c r="T145"/>
  <c r="K127"/>
  <c r="P127" s="1"/>
  <c r="U127" s="1"/>
  <c r="Z127" s="1"/>
  <c r="F127" s="1"/>
  <c r="M236"/>
  <c r="Z42" i="153"/>
  <c r="Y40"/>
  <c r="Z40" s="1"/>
  <c r="K41"/>
  <c r="L41" s="1"/>
  <c r="S15"/>
  <c r="S13" s="1"/>
  <c r="U65"/>
  <c r="O165" i="147"/>
  <c r="N163"/>
  <c r="O163"/>
  <c r="S163"/>
  <c r="Q162"/>
  <c r="T162" s="1"/>
  <c r="P15" i="153"/>
  <c r="T164" i="147"/>
  <c r="S14" i="153"/>
  <c r="S12"/>
  <c r="U40"/>
  <c r="Y192" i="147"/>
  <c r="W164"/>
  <c r="O217"/>
  <c r="N162"/>
  <c r="U64" i="153"/>
  <c r="I234" i="147"/>
  <c r="T12" i="153"/>
  <c r="M234" i="147"/>
  <c r="K15" i="153"/>
  <c r="Y164" i="147"/>
  <c r="W162"/>
  <c r="Y14" i="153"/>
  <c r="Y12"/>
  <c r="J67" i="147"/>
  <c r="J10"/>
  <c r="J8" s="1"/>
  <c r="J6" s="1"/>
  <c r="W250"/>
  <c r="W234" s="1"/>
  <c r="Y234" s="1"/>
  <c r="O110"/>
  <c r="S234"/>
  <c r="K174"/>
  <c r="P121"/>
  <c r="U121" s="1"/>
  <c r="Z121" s="1"/>
  <c r="F121" s="1"/>
  <c r="U14" i="150"/>
  <c r="N236" i="147"/>
  <c r="N234"/>
  <c r="O236"/>
  <c r="P236" s="1"/>
  <c r="U236" s="1"/>
  <c r="Z236" s="1"/>
  <c r="F236" s="1"/>
  <c r="W68"/>
  <c r="Y72"/>
  <c r="V35" i="153"/>
  <c r="AA35" s="1"/>
  <c r="G35" s="1"/>
  <c r="R236" i="147"/>
  <c r="T236"/>
  <c r="I249"/>
  <c r="Y246"/>
  <c r="Y68"/>
  <c r="I233"/>
  <c r="T113"/>
  <c r="Z42" i="157"/>
  <c r="K126" i="147"/>
  <c r="P126" s="1"/>
  <c r="U126" s="1"/>
  <c r="Z126" s="1"/>
  <c r="F126" s="1"/>
  <c r="Z35"/>
  <c r="F35"/>
  <c r="O174"/>
  <c r="P174"/>
  <c r="U174" s="1"/>
  <c r="Z174" s="1"/>
  <c r="F174" s="1"/>
  <c r="U16" i="155"/>
  <c r="U30" i="147"/>
  <c r="Z30"/>
  <c r="F30" s="1"/>
  <c r="U14" i="155"/>
  <c r="L22" i="153"/>
  <c r="Q22"/>
  <c r="V22" s="1"/>
  <c r="AA22" s="1"/>
  <c r="G22" s="1"/>
  <c r="J233" i="147"/>
  <c r="T15" i="155"/>
  <c r="T13"/>
  <c r="P180" i="147"/>
  <c r="U180"/>
  <c r="Z180" s="1"/>
  <c r="F180" s="1"/>
  <c r="Q34" i="155"/>
  <c r="V34"/>
  <c r="AA34" s="1"/>
  <c r="G34" s="1"/>
  <c r="L35"/>
  <c r="Q35"/>
  <c r="V35" s="1"/>
  <c r="AA35" s="1"/>
  <c r="G35" s="1"/>
  <c r="J15"/>
  <c r="L162" i="147"/>
  <c r="O162"/>
  <c r="W233"/>
  <c r="Y233" s="1"/>
  <c r="Z23" i="153"/>
  <c r="P188" i="147"/>
  <c r="U188"/>
  <c r="Z188" s="1"/>
  <c r="F188" s="1"/>
  <c r="P237"/>
  <c r="U237"/>
  <c r="Z237" s="1"/>
  <c r="F237" s="1"/>
  <c r="R14" i="153"/>
  <c r="R12"/>
  <c r="U12" s="1"/>
  <c r="Z27" i="155"/>
  <c r="I114" i="147"/>
  <c r="I112"/>
  <c r="P183"/>
  <c r="U183"/>
  <c r="Z183" s="1"/>
  <c r="F183" s="1"/>
  <c r="Q38" i="153"/>
  <c r="V38"/>
  <c r="AA38" s="1"/>
  <c r="G38" s="1"/>
  <c r="O11" i="155"/>
  <c r="I162" i="147"/>
  <c r="J21" i="157"/>
  <c r="J19"/>
  <c r="U80" i="147"/>
  <c r="Z80" s="1"/>
  <c r="F80" s="1"/>
  <c r="AA36" i="150"/>
  <c r="G36"/>
  <c r="X249" i="147"/>
  <c r="Y249"/>
  <c r="Y255"/>
  <c r="Z46" i="155"/>
  <c r="Y12"/>
  <c r="U79" i="147"/>
  <c r="Z79" s="1"/>
  <c r="F79" s="1"/>
  <c r="Z29"/>
  <c r="F29"/>
  <c r="Q27" i="157"/>
  <c r="V27"/>
  <c r="V54"/>
  <c r="AA54"/>
  <c r="G54" s="1"/>
  <c r="U25" i="147"/>
  <c r="Z25" s="1"/>
  <c r="F25" s="1"/>
  <c r="U45" i="155"/>
  <c r="V47" i="157"/>
  <c r="AA47"/>
  <c r="G47" s="1"/>
  <c r="U21" i="147"/>
  <c r="Z21" s="1"/>
  <c r="F21" s="1"/>
  <c r="U23"/>
  <c r="Z23"/>
  <c r="F23" s="1"/>
  <c r="Z33" i="150"/>
  <c r="T256" i="147"/>
  <c r="L64" i="153"/>
  <c r="Q64" s="1"/>
  <c r="V64" s="1"/>
  <c r="AA64" s="1"/>
  <c r="G64" s="1"/>
  <c r="K218" i="147"/>
  <c r="P218"/>
  <c r="U218" s="1"/>
  <c r="Z218" s="1"/>
  <c r="F218" s="1"/>
  <c r="R13" i="153"/>
  <c r="U13" s="1"/>
  <c r="U15"/>
  <c r="H164" i="147"/>
  <c r="K192"/>
  <c r="Y218"/>
  <c r="O22" i="157"/>
  <c r="O20"/>
  <c r="P24"/>
  <c r="K12" i="147"/>
  <c r="U154"/>
  <c r="Z154" s="1"/>
  <c r="F154" s="1"/>
  <c r="V31" i="150"/>
  <c r="AA31"/>
  <c r="G31" s="1"/>
  <c r="Z261" i="147"/>
  <c r="F261" s="1"/>
  <c r="L45" i="155"/>
  <c r="Q233" i="147"/>
  <c r="U75" i="157"/>
  <c r="N21"/>
  <c r="N19"/>
  <c r="P252" i="147"/>
  <c r="U252" s="1"/>
  <c r="Z252" s="1"/>
  <c r="F252" s="1"/>
  <c r="U37"/>
  <c r="Z37" s="1"/>
  <c r="F37" s="1"/>
  <c r="F33" s="1"/>
  <c r="U14" i="153"/>
  <c r="J13" i="155"/>
  <c r="H162" i="147"/>
  <c r="K162"/>
  <c r="P162" s="1"/>
  <c r="U162" s="1"/>
  <c r="Z162" s="1"/>
  <c r="F162" s="1"/>
  <c r="K164"/>
  <c r="J11" i="155"/>
  <c r="R21" i="157"/>
  <c r="R19"/>
  <c r="M115" i="147"/>
  <c r="M113"/>
  <c r="M111" s="1"/>
  <c r="M7" s="1"/>
  <c r="W16" i="155"/>
  <c r="W14" s="1"/>
  <c r="W165" i="147"/>
  <c r="K217"/>
  <c r="P217"/>
  <c r="U217" s="1"/>
  <c r="Z217" s="1"/>
  <c r="F217" s="1"/>
  <c r="U21" i="157"/>
  <c r="U19" s="1"/>
  <c r="W13" i="155"/>
  <c r="Z15"/>
  <c r="J14"/>
  <c r="J12" s="1"/>
  <c r="L12" s="1"/>
  <c r="Q12" s="1"/>
  <c r="V12" s="1"/>
  <c r="AA12" s="1"/>
  <c r="G12" s="1"/>
  <c r="W11"/>
  <c r="Z11" s="1"/>
  <c r="Z13"/>
  <c r="W163" i="147"/>
  <c r="P23" i="157"/>
  <c r="Q23" s="1"/>
  <c r="V23" s="1"/>
  <c r="AA23" s="1"/>
  <c r="G23" s="1"/>
  <c r="O21"/>
  <c r="O19"/>
  <c r="L80"/>
  <c r="Q80"/>
  <c r="V80" s="1"/>
  <c r="AA80" s="1"/>
  <c r="G80" s="1"/>
  <c r="K76"/>
  <c r="L24"/>
  <c r="Q24"/>
  <c r="P12" i="150"/>
  <c r="Q12" s="1"/>
  <c r="V12" s="1"/>
  <c r="AA12" s="1"/>
  <c r="G12" s="1"/>
  <c r="Y126" i="147"/>
  <c r="T22" i="157"/>
  <c r="T20"/>
  <c r="Z69" i="147"/>
  <c r="F69"/>
  <c r="U259"/>
  <c r="Z259"/>
  <c r="F259" s="1"/>
  <c r="Q10"/>
  <c r="Q8" s="1"/>
  <c r="Z45" i="155"/>
  <c r="W10" i="147"/>
  <c r="H249"/>
  <c r="H233" s="1"/>
  <c r="K233" s="1"/>
  <c r="P233" s="1"/>
  <c r="U233" s="1"/>
  <c r="Z233" s="1"/>
  <c r="F233" s="1"/>
  <c r="K255"/>
  <c r="R26" i="150"/>
  <c r="U28"/>
  <c r="L29"/>
  <c r="Q29" s="1"/>
  <c r="V29" s="1"/>
  <c r="AA29" s="1"/>
  <c r="G29" s="1"/>
  <c r="K27"/>
  <c r="K11" s="1"/>
  <c r="O255" i="147"/>
  <c r="P255" s="1"/>
  <c r="U255" s="1"/>
  <c r="Z255" s="1"/>
  <c r="F255" s="1"/>
  <c r="L249"/>
  <c r="O249" s="1"/>
  <c r="K256"/>
  <c r="P256" s="1"/>
  <c r="U256" s="1"/>
  <c r="Z256" s="1"/>
  <c r="F256" s="1"/>
  <c r="H250"/>
  <c r="H234"/>
  <c r="K234" s="1"/>
  <c r="P234" s="1"/>
  <c r="U234" s="1"/>
  <c r="Z234" s="1"/>
  <c r="F234" s="1"/>
  <c r="L28" i="150"/>
  <c r="Q28" s="1"/>
  <c r="V28" s="1"/>
  <c r="AA28" s="1"/>
  <c r="G28" s="1"/>
  <c r="K26"/>
  <c r="X26"/>
  <c r="Z28"/>
  <c r="U29"/>
  <c r="R27"/>
  <c r="U27" s="1"/>
  <c r="K22" i="157"/>
  <c r="K20" s="1"/>
  <c r="R11" i="150"/>
  <c r="U11"/>
  <c r="K10"/>
  <c r="X10"/>
  <c r="R10"/>
  <c r="U10" s="1"/>
  <c r="U26"/>
  <c r="K249" i="147"/>
  <c r="P249" s="1"/>
  <c r="U249" s="1"/>
  <c r="W8"/>
  <c r="Y250"/>
  <c r="O250"/>
  <c r="T27" i="150"/>
  <c r="I26"/>
  <c r="I10" s="1"/>
  <c r="L10" s="1"/>
  <c r="Q10" s="1"/>
  <c r="V10" s="1"/>
  <c r="AA10" s="1"/>
  <c r="G10" s="1"/>
  <c r="R22" i="157"/>
  <c r="R20" s="1"/>
  <c r="U22"/>
  <c r="U20" s="1"/>
  <c r="T11" i="150"/>
  <c r="V10" i="147"/>
  <c r="V8"/>
  <c r="J100" i="143"/>
  <c r="K38" i="163"/>
  <c r="L38" s="1"/>
  <c r="Q38" s="1"/>
  <c r="V38" s="1"/>
  <c r="K104"/>
  <c r="L104"/>
  <c r="K153"/>
  <c r="L153" s="1"/>
  <c r="K211"/>
  <c r="L211" s="1"/>
  <c r="K219"/>
  <c r="L219" s="1"/>
  <c r="K39"/>
  <c r="L39" s="1"/>
  <c r="K85"/>
  <c r="L85" s="1"/>
  <c r="K152"/>
  <c r="L152" s="1"/>
  <c r="K156"/>
  <c r="L156" s="1"/>
  <c r="K193"/>
  <c r="L193" s="1"/>
  <c r="K212"/>
  <c r="L212" s="1"/>
  <c r="N216" i="143" s="1"/>
  <c r="N214" s="1"/>
  <c r="K220" i="163"/>
  <c r="L220" s="1"/>
  <c r="T82"/>
  <c r="T80" s="1"/>
  <c r="O101"/>
  <c r="J122"/>
  <c r="J120" s="1"/>
  <c r="T122"/>
  <c r="T120" s="1"/>
  <c r="Y123"/>
  <c r="Z123" s="1"/>
  <c r="S145"/>
  <c r="Y186"/>
  <c r="I58"/>
  <c r="K60"/>
  <c r="L60" s="1"/>
  <c r="O58"/>
  <c r="K147"/>
  <c r="L147" s="1"/>
  <c r="O145"/>
  <c r="K191"/>
  <c r="L191" s="1"/>
  <c r="O187"/>
  <c r="O185" s="1"/>
  <c r="I186"/>
  <c r="K69"/>
  <c r="L69" s="1"/>
  <c r="K87"/>
  <c r="L87" s="1"/>
  <c r="K90"/>
  <c r="L90" s="1"/>
  <c r="K102"/>
  <c r="L102" s="1"/>
  <c r="K195"/>
  <c r="K37"/>
  <c r="O100"/>
  <c r="I62"/>
  <c r="K98"/>
  <c r="L98" s="1"/>
  <c r="K118"/>
  <c r="L118" s="1"/>
  <c r="O122"/>
  <c r="K126"/>
  <c r="L126" s="1"/>
  <c r="K103"/>
  <c r="L103"/>
  <c r="K105"/>
  <c r="L105"/>
  <c r="N106" i="143" s="1"/>
  <c r="H122" i="163"/>
  <c r="H120" s="1"/>
  <c r="N29"/>
  <c r="R29"/>
  <c r="X29"/>
  <c r="J29"/>
  <c r="K91"/>
  <c r="L91" s="1"/>
  <c r="I82"/>
  <c r="W82"/>
  <c r="K89"/>
  <c r="L89" s="1"/>
  <c r="J92"/>
  <c r="K127"/>
  <c r="L127" s="1"/>
  <c r="M29"/>
  <c r="K188"/>
  <c r="L188" s="1"/>
  <c r="T186"/>
  <c r="T184" s="1"/>
  <c r="J93" i="143"/>
  <c r="O93"/>
  <c r="O150"/>
  <c r="I82"/>
  <c r="Q82"/>
  <c r="W82"/>
  <c r="Q93"/>
  <c r="W93"/>
  <c r="J62"/>
  <c r="P62"/>
  <c r="AE150"/>
  <c r="X150"/>
  <c r="I92" i="163"/>
  <c r="I101"/>
  <c r="M101"/>
  <c r="J192" i="143"/>
  <c r="J190" s="1"/>
  <c r="AC93"/>
  <c r="AC62"/>
  <c r="Q62"/>
  <c r="W145" i="163"/>
  <c r="AC63" i="143"/>
  <c r="I130" i="163"/>
  <c r="K148"/>
  <c r="L148" s="1"/>
  <c r="N152" i="143" s="1"/>
  <c r="K170" i="163"/>
  <c r="L170" s="1"/>
  <c r="P12" i="143"/>
  <c r="K32" i="163"/>
  <c r="L32"/>
  <c r="K27"/>
  <c r="L27"/>
  <c r="J18"/>
  <c r="K20"/>
  <c r="L20" s="1"/>
  <c r="H207"/>
  <c r="M100"/>
  <c r="T207"/>
  <c r="I170" i="143"/>
  <c r="I168" s="1"/>
  <c r="W167" i="163"/>
  <c r="H164"/>
  <c r="H144" s="1"/>
  <c r="I171" i="143"/>
  <c r="I169" s="1"/>
  <c r="Y164" i="163"/>
  <c r="R164"/>
  <c r="R144" s="1"/>
  <c r="V171" i="143"/>
  <c r="V169" s="1"/>
  <c r="W170"/>
  <c r="W168" s="1"/>
  <c r="H213" i="163"/>
  <c r="W207"/>
  <c r="W205" s="1"/>
  <c r="Y207"/>
  <c r="X207"/>
  <c r="S207"/>
  <c r="J213"/>
  <c r="H214"/>
  <c r="I214"/>
  <c r="O214"/>
  <c r="R214"/>
  <c r="S214"/>
  <c r="Y214"/>
  <c r="J217"/>
  <c r="M217"/>
  <c r="N217"/>
  <c r="T217"/>
  <c r="W217"/>
  <c r="X217"/>
  <c r="J218"/>
  <c r="M218"/>
  <c r="N218"/>
  <c r="T218"/>
  <c r="W218"/>
  <c r="X218"/>
  <c r="K140"/>
  <c r="L140" s="1"/>
  <c r="N144" i="143" s="1"/>
  <c r="N140" s="1"/>
  <c r="J170"/>
  <c r="J168" s="1"/>
  <c r="O170"/>
  <c r="Q170"/>
  <c r="Q168" s="1"/>
  <c r="P170"/>
  <c r="P168" s="1"/>
  <c r="AD170"/>
  <c r="AD168" s="1"/>
  <c r="M164" i="163"/>
  <c r="M144"/>
  <c r="O171" i="143"/>
  <c r="O169"/>
  <c r="N164" i="163"/>
  <c r="N144"/>
  <c r="P171" i="143"/>
  <c r="X164" i="163"/>
  <c r="X144" s="1"/>
  <c r="S164"/>
  <c r="W171" i="143"/>
  <c r="W169" s="1"/>
  <c r="V170"/>
  <c r="V168" s="1"/>
  <c r="H217" i="163"/>
  <c r="I213"/>
  <c r="J214"/>
  <c r="K214" s="1"/>
  <c r="L214" s="1"/>
  <c r="M214"/>
  <c r="N214"/>
  <c r="T214"/>
  <c r="U214" s="1"/>
  <c r="W214"/>
  <c r="X214"/>
  <c r="I217"/>
  <c r="O217"/>
  <c r="R217"/>
  <c r="S217"/>
  <c r="Y217"/>
  <c r="Z217" s="1"/>
  <c r="H218"/>
  <c r="I218"/>
  <c r="O218"/>
  <c r="P218" s="1"/>
  <c r="R218"/>
  <c r="S218"/>
  <c r="Y218"/>
  <c r="Z218" s="1"/>
  <c r="R92"/>
  <c r="W100" i="143"/>
  <c r="V92"/>
  <c r="I92"/>
  <c r="AD82"/>
  <c r="K167" i="163"/>
  <c r="L167" s="1"/>
  <c r="I59" i="143"/>
  <c r="R207" i="163"/>
  <c r="O207"/>
  <c r="I207"/>
  <c r="X171" i="143"/>
  <c r="K171"/>
  <c r="X170"/>
  <c r="K170"/>
  <c r="K168" s="1"/>
  <c r="N207" i="163"/>
  <c r="M207"/>
  <c r="J207"/>
  <c r="AE170" i="143"/>
  <c r="AE171"/>
  <c r="K168" i="163"/>
  <c r="L168"/>
  <c r="J164"/>
  <c r="J144" s="1"/>
  <c r="K225"/>
  <c r="L225" s="1"/>
  <c r="N18"/>
  <c r="N12" s="1"/>
  <c r="N10" s="1"/>
  <c r="N8" s="1"/>
  <c r="L37"/>
  <c r="K36"/>
  <c r="L36" s="1"/>
  <c r="I150" i="143"/>
  <c r="N23" i="163"/>
  <c r="N22"/>
  <c r="P22" s="1"/>
  <c r="N83"/>
  <c r="P83" s="1"/>
  <c r="Z222"/>
  <c r="K97"/>
  <c r="L97" s="1"/>
  <c r="V82" i="143"/>
  <c r="V150"/>
  <c r="K150"/>
  <c r="Q150"/>
  <c r="T93" i="163"/>
  <c r="J145"/>
  <c r="P152"/>
  <c r="Q152" s="1"/>
  <c r="T156" i="143" s="1"/>
  <c r="P160" i="163"/>
  <c r="Y206"/>
  <c r="P225"/>
  <c r="P142"/>
  <c r="P219"/>
  <c r="P133"/>
  <c r="U190"/>
  <c r="Z124"/>
  <c r="Z41"/>
  <c r="P169" i="143"/>
  <c r="U166" i="163"/>
  <c r="Z226"/>
  <c r="Z168"/>
  <c r="P168"/>
  <c r="Q168" s="1"/>
  <c r="V168" s="1"/>
  <c r="AA168" s="1"/>
  <c r="G168" s="1"/>
  <c r="Z188"/>
  <c r="P167"/>
  <c r="P140"/>
  <c r="Q140" s="1"/>
  <c r="Z166"/>
  <c r="U168"/>
  <c r="U167"/>
  <c r="Z140"/>
  <c r="U140"/>
  <c r="U16"/>
  <c r="Z44"/>
  <c r="Z45"/>
  <c r="Z46"/>
  <c r="U48"/>
  <c r="U61"/>
  <c r="Z61"/>
  <c r="P65"/>
  <c r="U67"/>
  <c r="Z84"/>
  <c r="Z85"/>
  <c r="P87"/>
  <c r="Z88"/>
  <c r="Z89"/>
  <c r="P94"/>
  <c r="Z95"/>
  <c r="P97"/>
  <c r="P98"/>
  <c r="Z99"/>
  <c r="P103"/>
  <c r="P104"/>
  <c r="Z105"/>
  <c r="Z108"/>
  <c r="U118"/>
  <c r="Y122"/>
  <c r="Y120" s="1"/>
  <c r="U124"/>
  <c r="U126"/>
  <c r="Z135"/>
  <c r="U142"/>
  <c r="Z147"/>
  <c r="P149"/>
  <c r="Z150"/>
  <c r="Z152"/>
  <c r="Z153"/>
  <c r="P155"/>
  <c r="Z156"/>
  <c r="Z157"/>
  <c r="P159"/>
  <c r="Z160"/>
  <c r="Z161"/>
  <c r="P169"/>
  <c r="Z170"/>
  <c r="O186"/>
  <c r="O184"/>
  <c r="K189"/>
  <c r="L189"/>
  <c r="Z189"/>
  <c r="U191"/>
  <c r="U192"/>
  <c r="P193"/>
  <c r="Q193" s="1"/>
  <c r="Z193"/>
  <c r="Z196"/>
  <c r="U208"/>
  <c r="U212"/>
  <c r="Z215"/>
  <c r="Z216"/>
  <c r="P220"/>
  <c r="P226"/>
  <c r="P27"/>
  <c r="Z27"/>
  <c r="U68"/>
  <c r="U69"/>
  <c r="P15"/>
  <c r="Z15"/>
  <c r="U44"/>
  <c r="U45"/>
  <c r="U46"/>
  <c r="Z47"/>
  <c r="P48"/>
  <c r="Z48"/>
  <c r="P49"/>
  <c r="Z49"/>
  <c r="Z64"/>
  <c r="U85"/>
  <c r="U87"/>
  <c r="U89"/>
  <c r="U91"/>
  <c r="U96"/>
  <c r="U98"/>
  <c r="U102"/>
  <c r="U104"/>
  <c r="U108"/>
  <c r="P114"/>
  <c r="Z115"/>
  <c r="Z118"/>
  <c r="Z125"/>
  <c r="P126"/>
  <c r="Z126"/>
  <c r="P134"/>
  <c r="Z142"/>
  <c r="U149"/>
  <c r="U151"/>
  <c r="U153"/>
  <c r="U155"/>
  <c r="U157"/>
  <c r="U159"/>
  <c r="U161"/>
  <c r="U169"/>
  <c r="P189"/>
  <c r="Q189" s="1"/>
  <c r="P191"/>
  <c r="Z191"/>
  <c r="U193"/>
  <c r="V193" s="1"/>
  <c r="U196"/>
  <c r="P208"/>
  <c r="Z211"/>
  <c r="Z212"/>
  <c r="U215"/>
  <c r="U219"/>
  <c r="U27"/>
  <c r="Z68"/>
  <c r="P69"/>
  <c r="Q69" s="1"/>
  <c r="Z69"/>
  <c r="P21"/>
  <c r="U14"/>
  <c r="U15"/>
  <c r="U20"/>
  <c r="U24"/>
  <c r="U26"/>
  <c r="U226"/>
  <c r="K226"/>
  <c r="L226" s="1"/>
  <c r="K142"/>
  <c r="L142" s="1"/>
  <c r="Q142" s="1"/>
  <c r="V142" s="1"/>
  <c r="AA142" s="1"/>
  <c r="G142" s="1"/>
  <c r="P45"/>
  <c r="P46"/>
  <c r="S92"/>
  <c r="U66"/>
  <c r="N100"/>
  <c r="U119"/>
  <c r="X92"/>
  <c r="Z94"/>
  <c r="Y111"/>
  <c r="U84"/>
  <c r="K94"/>
  <c r="L94"/>
  <c r="Q94" s="1"/>
  <c r="Z98"/>
  <c r="J62"/>
  <c r="K64"/>
  <c r="L64" s="1"/>
  <c r="K45"/>
  <c r="L45" s="1"/>
  <c r="K46"/>
  <c r="L46" s="1"/>
  <c r="Q46" s="1"/>
  <c r="V46" s="1"/>
  <c r="AA46" s="1"/>
  <c r="G46" s="1"/>
  <c r="K47"/>
  <c r="L47" s="1"/>
  <c r="U47"/>
  <c r="K48"/>
  <c r="L48" s="1"/>
  <c r="Q48" s="1"/>
  <c r="V48" s="1"/>
  <c r="AA48" s="1"/>
  <c r="G48" s="1"/>
  <c r="U49"/>
  <c r="P147"/>
  <c r="Q147" s="1"/>
  <c r="K155"/>
  <c r="L155" s="1"/>
  <c r="Q155" s="1"/>
  <c r="V155" s="1"/>
  <c r="K158"/>
  <c r="L158" s="1"/>
  <c r="K169"/>
  <c r="L169" s="1"/>
  <c r="Q169" s="1"/>
  <c r="V169" s="1"/>
  <c r="P213"/>
  <c r="K14"/>
  <c r="L14" s="1"/>
  <c r="M92"/>
  <c r="W92"/>
  <c r="Y92"/>
  <c r="W111"/>
  <c r="Y145"/>
  <c r="N192"/>
  <c r="P192" s="1"/>
  <c r="N196"/>
  <c r="P196" s="1"/>
  <c r="R201" i="143"/>
  <c r="P192"/>
  <c r="P190" s="1"/>
  <c r="P137"/>
  <c r="O137"/>
  <c r="O135"/>
  <c r="U178"/>
  <c r="U182"/>
  <c r="AB182" s="1"/>
  <c r="U186"/>
  <c r="U204"/>
  <c r="U208"/>
  <c r="U234"/>
  <c r="AB234"/>
  <c r="U238"/>
  <c r="U72"/>
  <c r="U71"/>
  <c r="U75"/>
  <c r="AB75"/>
  <c r="U111"/>
  <c r="U121"/>
  <c r="U120"/>
  <c r="U177"/>
  <c r="AB177"/>
  <c r="AI177" s="1"/>
  <c r="G177" s="1"/>
  <c r="U181"/>
  <c r="U185"/>
  <c r="U203"/>
  <c r="U207"/>
  <c r="AB207" s="1"/>
  <c r="U233"/>
  <c r="U237"/>
  <c r="H139" i="163"/>
  <c r="H136" s="1"/>
  <c r="N139"/>
  <c r="N136" s="1"/>
  <c r="P140" i="143"/>
  <c r="V140"/>
  <c r="I141" i="163"/>
  <c r="I138" s="1"/>
  <c r="J142" i="143"/>
  <c r="X141" i="163"/>
  <c r="X138" s="1"/>
  <c r="AD142" i="143"/>
  <c r="I139" i="163"/>
  <c r="I136" s="1"/>
  <c r="J140" i="143"/>
  <c r="M139" i="163"/>
  <c r="S139"/>
  <c r="S136" s="1"/>
  <c r="W140" i="143"/>
  <c r="W139" i="163"/>
  <c r="W136" s="1"/>
  <c r="AE140" i="143"/>
  <c r="AF144"/>
  <c r="H141" i="163"/>
  <c r="H138" s="1"/>
  <c r="I142" i="143"/>
  <c r="M141" i="163"/>
  <c r="M138" s="1"/>
  <c r="O142" i="143"/>
  <c r="N141" i="163"/>
  <c r="N138" s="1"/>
  <c r="P142" i="143"/>
  <c r="R141" i="163"/>
  <c r="R138" s="1"/>
  <c r="V142" i="143"/>
  <c r="S141" i="163"/>
  <c r="S138" s="1"/>
  <c r="W142" i="143"/>
  <c r="W141" i="163"/>
  <c r="W138" s="1"/>
  <c r="P135"/>
  <c r="S144"/>
  <c r="S163"/>
  <c r="R163"/>
  <c r="U135"/>
  <c r="U189"/>
  <c r="P188"/>
  <c r="P166"/>
  <c r="K135"/>
  <c r="L135"/>
  <c r="X163"/>
  <c r="R145" i="143"/>
  <c r="Q141"/>
  <c r="Y145"/>
  <c r="X141"/>
  <c r="Z21" i="163"/>
  <c r="O15" i="146"/>
  <c r="W127" i="143"/>
  <c r="W125" s="1"/>
  <c r="W115" s="1"/>
  <c r="AE82"/>
  <c r="AF84"/>
  <c r="X92"/>
  <c r="Y94"/>
  <c r="Q100"/>
  <c r="R102"/>
  <c r="X100"/>
  <c r="Y102"/>
  <c r="Q214"/>
  <c r="R216"/>
  <c r="Q218"/>
  <c r="R220"/>
  <c r="Q222"/>
  <c r="R224"/>
  <c r="X214"/>
  <c r="Y216"/>
  <c r="X218"/>
  <c r="Y220"/>
  <c r="X222"/>
  <c r="Y224"/>
  <c r="X62"/>
  <c r="Y64"/>
  <c r="Q127"/>
  <c r="X19"/>
  <c r="Y21"/>
  <c r="Q43"/>
  <c r="R45"/>
  <c r="X42"/>
  <c r="Y44"/>
  <c r="AE42"/>
  <c r="AF44"/>
  <c r="O139" i="163"/>
  <c r="O136" s="1"/>
  <c r="R144" i="143"/>
  <c r="Y139" i="163"/>
  <c r="Y136" s="1"/>
  <c r="Y141"/>
  <c r="Z141" s="1"/>
  <c r="AF146" i="143"/>
  <c r="X228"/>
  <c r="X226" s="1"/>
  <c r="Y230"/>
  <c r="X229"/>
  <c r="Y231"/>
  <c r="R58"/>
  <c r="Y84"/>
  <c r="R85"/>
  <c r="Y86"/>
  <c r="AF86"/>
  <c r="R87"/>
  <c r="AF88"/>
  <c r="Y88"/>
  <c r="R89"/>
  <c r="AF90"/>
  <c r="Y90"/>
  <c r="R91"/>
  <c r="AF94"/>
  <c r="R95"/>
  <c r="R96"/>
  <c r="R98"/>
  <c r="Y96"/>
  <c r="Y98"/>
  <c r="AF96"/>
  <c r="AF98"/>
  <c r="R106"/>
  <c r="Y106"/>
  <c r="AF102"/>
  <c r="AF106"/>
  <c r="R112"/>
  <c r="Y112"/>
  <c r="Y118"/>
  <c r="Y122"/>
  <c r="R119"/>
  <c r="R163"/>
  <c r="R165"/>
  <c r="R167"/>
  <c r="Y163"/>
  <c r="Y165"/>
  <c r="Y167"/>
  <c r="AF163"/>
  <c r="AF165"/>
  <c r="AF167"/>
  <c r="AF216"/>
  <c r="AF220"/>
  <c r="AF224"/>
  <c r="R66"/>
  <c r="Y66"/>
  <c r="Y68"/>
  <c r="AF64"/>
  <c r="AF67"/>
  <c r="AF131"/>
  <c r="R155"/>
  <c r="R159"/>
  <c r="R161"/>
  <c r="Y155"/>
  <c r="Y159"/>
  <c r="Y161"/>
  <c r="AF155"/>
  <c r="AF159"/>
  <c r="AF161"/>
  <c r="R17"/>
  <c r="Y20"/>
  <c r="R31"/>
  <c r="R33"/>
  <c r="R35"/>
  <c r="R37"/>
  <c r="R39"/>
  <c r="R41"/>
  <c r="Y31"/>
  <c r="Y33"/>
  <c r="Y35"/>
  <c r="Y37"/>
  <c r="Y39"/>
  <c r="Y41"/>
  <c r="AF31"/>
  <c r="AF33"/>
  <c r="AF35"/>
  <c r="AF37"/>
  <c r="AF39"/>
  <c r="AF41"/>
  <c r="R47"/>
  <c r="R49"/>
  <c r="R51"/>
  <c r="R53"/>
  <c r="R55"/>
  <c r="R57"/>
  <c r="Y46"/>
  <c r="Y48"/>
  <c r="Y50"/>
  <c r="Y52"/>
  <c r="Y54"/>
  <c r="Y56"/>
  <c r="AF46"/>
  <c r="AF48"/>
  <c r="AF50"/>
  <c r="AF52"/>
  <c r="AF54"/>
  <c r="AF56"/>
  <c r="R60"/>
  <c r="Y60"/>
  <c r="AF60"/>
  <c r="R147"/>
  <c r="AF147"/>
  <c r="R152"/>
  <c r="AF152"/>
  <c r="R153"/>
  <c r="AF153"/>
  <c r="R156"/>
  <c r="AF156"/>
  <c r="R157"/>
  <c r="AF157"/>
  <c r="Q92"/>
  <c r="Q80" s="1"/>
  <c r="R94"/>
  <c r="X93"/>
  <c r="Y95"/>
  <c r="Q101"/>
  <c r="R103"/>
  <c r="X101"/>
  <c r="Y103"/>
  <c r="Q215"/>
  <c r="R217"/>
  <c r="Q219"/>
  <c r="R221"/>
  <c r="Q223"/>
  <c r="R225"/>
  <c r="X215"/>
  <c r="Y217"/>
  <c r="X219"/>
  <c r="Y221"/>
  <c r="X223"/>
  <c r="Y225"/>
  <c r="R65"/>
  <c r="X63"/>
  <c r="Y65"/>
  <c r="Y128"/>
  <c r="X126"/>
  <c r="Q19"/>
  <c r="R21"/>
  <c r="AE19"/>
  <c r="Q42"/>
  <c r="R44"/>
  <c r="X43"/>
  <c r="Y45"/>
  <c r="AE43"/>
  <c r="AF43" s="1"/>
  <c r="AF45"/>
  <c r="Q59"/>
  <c r="R61"/>
  <c r="X59"/>
  <c r="Y61"/>
  <c r="T139" i="163"/>
  <c r="Y144" i="143"/>
  <c r="O141" i="163"/>
  <c r="R146" i="143"/>
  <c r="T141" i="163"/>
  <c r="Y146" i="143"/>
  <c r="Q228"/>
  <c r="Q226" s="1"/>
  <c r="R230"/>
  <c r="Q229"/>
  <c r="R231"/>
  <c r="Y18"/>
  <c r="R84"/>
  <c r="Y85"/>
  <c r="R86"/>
  <c r="Y87"/>
  <c r="Y89"/>
  <c r="Y91"/>
  <c r="R97"/>
  <c r="R99"/>
  <c r="Y97"/>
  <c r="Y99"/>
  <c r="AF97"/>
  <c r="AF99"/>
  <c r="R107"/>
  <c r="Y107"/>
  <c r="AF103"/>
  <c r="AF107"/>
  <c r="R113"/>
  <c r="Y113"/>
  <c r="Y119"/>
  <c r="R122"/>
  <c r="R123"/>
  <c r="Y123"/>
  <c r="AF123"/>
  <c r="R118"/>
  <c r="R162"/>
  <c r="R164"/>
  <c r="R166"/>
  <c r="Y162"/>
  <c r="Y164"/>
  <c r="Y166"/>
  <c r="AF162"/>
  <c r="AF164"/>
  <c r="AF166"/>
  <c r="AF217"/>
  <c r="AF221"/>
  <c r="AF225"/>
  <c r="R64"/>
  <c r="R67"/>
  <c r="Y67"/>
  <c r="AF66"/>
  <c r="J127"/>
  <c r="J125" s="1"/>
  <c r="J115" s="1"/>
  <c r="R131"/>
  <c r="Y131"/>
  <c r="AF65"/>
  <c r="R154"/>
  <c r="R158"/>
  <c r="R160"/>
  <c r="Y154"/>
  <c r="Y158"/>
  <c r="Y160"/>
  <c r="AF154"/>
  <c r="AF158"/>
  <c r="AF160"/>
  <c r="AF20"/>
  <c r="R23"/>
  <c r="R25"/>
  <c r="R27"/>
  <c r="Y23"/>
  <c r="Y25"/>
  <c r="Y27"/>
  <c r="AF23"/>
  <c r="AF25"/>
  <c r="AF27"/>
  <c r="R32"/>
  <c r="R34"/>
  <c r="R36"/>
  <c r="R38"/>
  <c r="R40"/>
  <c r="Y32"/>
  <c r="Y34"/>
  <c r="Y36"/>
  <c r="Y38"/>
  <c r="Y40"/>
  <c r="AF30"/>
  <c r="AF32"/>
  <c r="AF34"/>
  <c r="AF36"/>
  <c r="AF38"/>
  <c r="AF40"/>
  <c r="R46"/>
  <c r="R48"/>
  <c r="R50"/>
  <c r="R52"/>
  <c r="R54"/>
  <c r="R56"/>
  <c r="Y47"/>
  <c r="Y49"/>
  <c r="Y51"/>
  <c r="Y53"/>
  <c r="Y55"/>
  <c r="Y57"/>
  <c r="AF47"/>
  <c r="AF49"/>
  <c r="AF51"/>
  <c r="AF53"/>
  <c r="AF55"/>
  <c r="AF57"/>
  <c r="AF145"/>
  <c r="Y147"/>
  <c r="Y152"/>
  <c r="Y153"/>
  <c r="Y156"/>
  <c r="Y157"/>
  <c r="AF230"/>
  <c r="AF231"/>
  <c r="AE169"/>
  <c r="Q137"/>
  <c r="R139"/>
  <c r="AF201"/>
  <c r="AF200"/>
  <c r="R194"/>
  <c r="AF194"/>
  <c r="R196"/>
  <c r="AF196"/>
  <c r="AF197"/>
  <c r="Y198"/>
  <c r="Y172"/>
  <c r="R174"/>
  <c r="Y173"/>
  <c r="AF174"/>
  <c r="Y138"/>
  <c r="AF138"/>
  <c r="Y139"/>
  <c r="AF139"/>
  <c r="Y201"/>
  <c r="R195"/>
  <c r="AF195"/>
  <c r="AF198"/>
  <c r="Y199"/>
  <c r="R172"/>
  <c r="R173"/>
  <c r="AF173"/>
  <c r="AF175"/>
  <c r="K114" i="163"/>
  <c r="L114" s="1"/>
  <c r="Z90"/>
  <c r="K121"/>
  <c r="L121" s="1"/>
  <c r="Q121" s="1"/>
  <c r="P121"/>
  <c r="Z25"/>
  <c r="L112" i="143"/>
  <c r="L105"/>
  <c r="L104"/>
  <c r="L90"/>
  <c r="L146"/>
  <c r="U146"/>
  <c r="L86"/>
  <c r="U86"/>
  <c r="L88"/>
  <c r="L95"/>
  <c r="U95" s="1"/>
  <c r="L97"/>
  <c r="U97" s="1"/>
  <c r="AB97"/>
  <c r="AI97" s="1"/>
  <c r="G97" s="1"/>
  <c r="L99"/>
  <c r="U99" s="1"/>
  <c r="L107"/>
  <c r="U107" s="1"/>
  <c r="AB107" s="1"/>
  <c r="AI107" s="1"/>
  <c r="G107" s="1"/>
  <c r="L118"/>
  <c r="U118"/>
  <c r="L122"/>
  <c r="U122"/>
  <c r="L123"/>
  <c r="U123"/>
  <c r="L137"/>
  <c r="L163"/>
  <c r="L165"/>
  <c r="U165"/>
  <c r="AB165" s="1"/>
  <c r="AI165" s="1"/>
  <c r="G165" s="1"/>
  <c r="L167"/>
  <c r="U167" s="1"/>
  <c r="AB167" s="1"/>
  <c r="AI167" s="1"/>
  <c r="G167" s="1"/>
  <c r="L67"/>
  <c r="L68"/>
  <c r="L128"/>
  <c r="L131"/>
  <c r="U131" s="1"/>
  <c r="AB131" s="1"/>
  <c r="AI131" s="1"/>
  <c r="G131" s="1"/>
  <c r="L154"/>
  <c r="L158"/>
  <c r="U158" s="1"/>
  <c r="AB158" s="1"/>
  <c r="L160"/>
  <c r="N18"/>
  <c r="L16"/>
  <c r="L23"/>
  <c r="L25"/>
  <c r="U25" s="1"/>
  <c r="L27"/>
  <c r="U27" s="1"/>
  <c r="AB27" s="1"/>
  <c r="AI27" s="1"/>
  <c r="G27" s="1"/>
  <c r="L47"/>
  <c r="U47" s="1"/>
  <c r="L49"/>
  <c r="L51"/>
  <c r="U51" s="1"/>
  <c r="L53"/>
  <c r="U53" s="1"/>
  <c r="AB53" s="1"/>
  <c r="L55"/>
  <c r="U55" s="1"/>
  <c r="L57"/>
  <c r="L60"/>
  <c r="U60" s="1"/>
  <c r="AB60" s="1"/>
  <c r="AI60" s="1"/>
  <c r="L144"/>
  <c r="L147"/>
  <c r="L152"/>
  <c r="U152" s="1"/>
  <c r="L153"/>
  <c r="L156"/>
  <c r="L157"/>
  <c r="L194"/>
  <c r="L197"/>
  <c r="L85"/>
  <c r="U85" s="1"/>
  <c r="AB85" s="1"/>
  <c r="L87"/>
  <c r="L89"/>
  <c r="L91"/>
  <c r="L96"/>
  <c r="L98"/>
  <c r="L106"/>
  <c r="U106" s="1"/>
  <c r="L113"/>
  <c r="U113" s="1"/>
  <c r="L119"/>
  <c r="U119" s="1"/>
  <c r="AB119" s="1"/>
  <c r="L162"/>
  <c r="U162" s="1"/>
  <c r="AB162" s="1"/>
  <c r="AI162" s="1"/>
  <c r="G162" s="1"/>
  <c r="L164"/>
  <c r="U164"/>
  <c r="AB164" s="1"/>
  <c r="AI164" s="1"/>
  <c r="G164" s="1"/>
  <c r="L166"/>
  <c r="U166" s="1"/>
  <c r="L66"/>
  <c r="K63"/>
  <c r="K62"/>
  <c r="L102"/>
  <c r="U102"/>
  <c r="K127"/>
  <c r="K125" s="1"/>
  <c r="L130"/>
  <c r="L65"/>
  <c r="L155"/>
  <c r="U155" s="1"/>
  <c r="AB155" s="1"/>
  <c r="L159"/>
  <c r="U159" s="1"/>
  <c r="L161"/>
  <c r="L21"/>
  <c r="U21" s="1"/>
  <c r="AB21" s="1"/>
  <c r="L31"/>
  <c r="L35"/>
  <c r="U35" s="1"/>
  <c r="AB35" s="1"/>
  <c r="AI35" s="1"/>
  <c r="G35" s="1"/>
  <c r="L39"/>
  <c r="U39" s="1"/>
  <c r="L41"/>
  <c r="U41" s="1"/>
  <c r="L46"/>
  <c r="U46" s="1"/>
  <c r="AB46" s="1"/>
  <c r="L48"/>
  <c r="L50"/>
  <c r="L52"/>
  <c r="U52" s="1"/>
  <c r="L54"/>
  <c r="U54" s="1"/>
  <c r="AB54" s="1"/>
  <c r="AI54" s="1"/>
  <c r="L56"/>
  <c r="L61"/>
  <c r="U61" s="1"/>
  <c r="L64"/>
  <c r="U64" s="1"/>
  <c r="L145"/>
  <c r="L199"/>
  <c r="L175"/>
  <c r="T136" i="163"/>
  <c r="T138"/>
  <c r="AE92" i="143"/>
  <c r="AE93"/>
  <c r="AE214"/>
  <c r="AE218"/>
  <c r="AF218" s="1"/>
  <c r="AE222"/>
  <c r="AF222" s="1"/>
  <c r="AE228"/>
  <c r="AE226" s="1"/>
  <c r="AE229"/>
  <c r="AE227" s="1"/>
  <c r="K19"/>
  <c r="J139" i="163"/>
  <c r="J141"/>
  <c r="L231" i="143"/>
  <c r="U231" s="1"/>
  <c r="AB231" s="1"/>
  <c r="AI231" s="1"/>
  <c r="G231" s="1"/>
  <c r="L225"/>
  <c r="U225" s="1"/>
  <c r="AB225" s="1"/>
  <c r="AI225" s="1"/>
  <c r="G225" s="1"/>
  <c r="L221"/>
  <c r="U221" s="1"/>
  <c r="L217"/>
  <c r="U217" s="1"/>
  <c r="AB217" s="1"/>
  <c r="AI217" s="1"/>
  <c r="G217" s="1"/>
  <c r="L139"/>
  <c r="L103"/>
  <c r="L45"/>
  <c r="U45" s="1"/>
  <c r="AB45" s="1"/>
  <c r="AE215"/>
  <c r="AE219"/>
  <c r="AE223"/>
  <c r="AF223" s="1"/>
  <c r="I93"/>
  <c r="AE137"/>
  <c r="AE135" s="1"/>
  <c r="AE59"/>
  <c r="AE127"/>
  <c r="AE125" s="1"/>
  <c r="L230"/>
  <c r="U230" s="1"/>
  <c r="AB230" s="1"/>
  <c r="L224"/>
  <c r="L220"/>
  <c r="L216"/>
  <c r="L94"/>
  <c r="L84"/>
  <c r="U84" s="1"/>
  <c r="AB84" s="1"/>
  <c r="AI84" s="1"/>
  <c r="L44"/>
  <c r="U44" s="1"/>
  <c r="AB44" s="1"/>
  <c r="K135"/>
  <c r="AB233"/>
  <c r="AB203"/>
  <c r="AB181"/>
  <c r="AI181"/>
  <c r="AB120"/>
  <c r="AB121"/>
  <c r="AB72"/>
  <c r="AI72"/>
  <c r="AB204"/>
  <c r="AB237"/>
  <c r="AI237" s="1"/>
  <c r="AB185"/>
  <c r="AB111"/>
  <c r="AI111" s="1"/>
  <c r="AB71"/>
  <c r="AI71" s="1"/>
  <c r="AB238"/>
  <c r="AB208"/>
  <c r="AB186"/>
  <c r="AI186"/>
  <c r="AB178"/>
  <c r="AI178"/>
  <c r="Q213"/>
  <c r="X227"/>
  <c r="Q125"/>
  <c r="X124"/>
  <c r="X114" s="1"/>
  <c r="Q135"/>
  <c r="AI208"/>
  <c r="AI238"/>
  <c r="G238"/>
  <c r="AI204"/>
  <c r="AI203"/>
  <c r="G203"/>
  <c r="AI233"/>
  <c r="G208"/>
  <c r="M208" s="1"/>
  <c r="G233"/>
  <c r="P9" i="146"/>
  <c r="O6"/>
  <c r="P6" s="1"/>
  <c r="U6" s="1"/>
  <c r="T6"/>
  <c r="F22" s="1"/>
  <c r="K15"/>
  <c r="P10"/>
  <c r="U10"/>
  <c r="Z10" s="1"/>
  <c r="F10" s="1"/>
  <c r="Z15"/>
  <c r="Y15"/>
  <c r="U9"/>
  <c r="Z9"/>
  <c r="F9" s="1"/>
  <c r="T15"/>
  <c r="U8"/>
  <c r="Z8" s="1"/>
  <c r="F8" s="1"/>
  <c r="P12"/>
  <c r="U12"/>
  <c r="Z12" s="1"/>
  <c r="F12" s="1"/>
  <c r="I227" i="143"/>
  <c r="L14"/>
  <c r="P90" i="163"/>
  <c r="Q90" s="1"/>
  <c r="K115"/>
  <c r="L115" s="1"/>
  <c r="K82" i="143"/>
  <c r="P82"/>
  <c r="R88"/>
  <c r="U88" s="1"/>
  <c r="AB88" s="1"/>
  <c r="AI88" s="1"/>
  <c r="J92"/>
  <c r="O92"/>
  <c r="AF119"/>
  <c r="U117"/>
  <c r="AB117" s="1"/>
  <c r="R128"/>
  <c r="O82"/>
  <c r="R82" s="1"/>
  <c r="R90"/>
  <c r="U90" s="1"/>
  <c r="AF95"/>
  <c r="AF118"/>
  <c r="Z104" i="163"/>
  <c r="Z109"/>
  <c r="P109"/>
  <c r="K149"/>
  <c r="L149" s="1"/>
  <c r="Q149" s="1"/>
  <c r="V149" s="1"/>
  <c r="P162"/>
  <c r="W206"/>
  <c r="K190"/>
  <c r="L190" s="1"/>
  <c r="Z23"/>
  <c r="U31"/>
  <c r="P37"/>
  <c r="U37"/>
  <c r="Z39"/>
  <c r="Z60"/>
  <c r="P61"/>
  <c r="U33"/>
  <c r="R130" i="143"/>
  <c r="U130" s="1"/>
  <c r="AF91"/>
  <c r="AF113"/>
  <c r="U115" i="163"/>
  <c r="K119"/>
  <c r="L119" s="1"/>
  <c r="Z91"/>
  <c r="R145"/>
  <c r="R143" s="1"/>
  <c r="R128" s="1"/>
  <c r="K150"/>
  <c r="L150" s="1"/>
  <c r="Q150" s="1"/>
  <c r="V150" s="1"/>
  <c r="AA150" s="1"/>
  <c r="G150" s="1"/>
  <c r="AF128" i="143"/>
  <c r="O126"/>
  <c r="O124" s="1"/>
  <c r="O114" s="1"/>
  <c r="Q126"/>
  <c r="Q124" s="1"/>
  <c r="AD126"/>
  <c r="AD124"/>
  <c r="V127"/>
  <c r="V125"/>
  <c r="Z35" i="163"/>
  <c r="J82" i="143"/>
  <c r="AF85"/>
  <c r="K92"/>
  <c r="L92" s="1"/>
  <c r="W101"/>
  <c r="P88" i="163"/>
  <c r="H92"/>
  <c r="K92" s="1"/>
  <c r="L92" s="1"/>
  <c r="J100"/>
  <c r="H145"/>
  <c r="P154"/>
  <c r="X206"/>
  <c r="R104" i="143"/>
  <c r="U104" s="1"/>
  <c r="AF89"/>
  <c r="AF112"/>
  <c r="O127"/>
  <c r="O125" s="1"/>
  <c r="H107"/>
  <c r="AC150"/>
  <c r="V101"/>
  <c r="Y101"/>
  <c r="AB110"/>
  <c r="Z151" i="163"/>
  <c r="AH17" i="143"/>
  <c r="H17"/>
  <c r="AC83"/>
  <c r="AC81"/>
  <c r="AC193"/>
  <c r="AC192"/>
  <c r="AC190" s="1"/>
  <c r="AC188" s="1"/>
  <c r="U39" i="163"/>
  <c r="U60"/>
  <c r="L109" i="143"/>
  <c r="U109" s="1"/>
  <c r="L108"/>
  <c r="M108" s="1"/>
  <c r="AB209"/>
  <c r="S209"/>
  <c r="U232"/>
  <c r="U180"/>
  <c r="AB180" s="1"/>
  <c r="AB206"/>
  <c r="AI206" s="1"/>
  <c r="Y130"/>
  <c r="AF87"/>
  <c r="AF122"/>
  <c r="AB187"/>
  <c r="AB202"/>
  <c r="AB184"/>
  <c r="AI184"/>
  <c r="AB232"/>
  <c r="R105"/>
  <c r="U105" s="1"/>
  <c r="AB105" s="1"/>
  <c r="AI105" s="1"/>
  <c r="AA31"/>
  <c r="AA29" s="1"/>
  <c r="AA13" s="1"/>
  <c r="AA11" s="1"/>
  <c r="AA9" s="1"/>
  <c r="Y104"/>
  <c r="AF17"/>
  <c r="U56"/>
  <c r="AI121"/>
  <c r="G121" s="1"/>
  <c r="U153"/>
  <c r="AB153" s="1"/>
  <c r="U31"/>
  <c r="AB31" s="1"/>
  <c r="U23"/>
  <c r="Q115"/>
  <c r="U224"/>
  <c r="AI209"/>
  <c r="G209" s="1"/>
  <c r="Z209"/>
  <c r="AI202"/>
  <c r="AG209"/>
  <c r="AJ209" s="1"/>
  <c r="U70"/>
  <c r="AB70" s="1"/>
  <c r="R108"/>
  <c r="AF109"/>
  <c r="V100"/>
  <c r="V80" s="1"/>
  <c r="M145" i="163"/>
  <c r="AF108" i="143"/>
  <c r="P145" i="163"/>
  <c r="T215" i="143"/>
  <c r="T213" s="1"/>
  <c r="T211" s="1"/>
  <c r="P86" i="163"/>
  <c r="O82"/>
  <c r="I93"/>
  <c r="K95"/>
  <c r="L95"/>
  <c r="O93"/>
  <c r="P93"/>
  <c r="P95"/>
  <c r="S93"/>
  <c r="U95"/>
  <c r="T101"/>
  <c r="U101" s="1"/>
  <c r="U103"/>
  <c r="N209"/>
  <c r="P211"/>
  <c r="T209"/>
  <c r="U211"/>
  <c r="N210"/>
  <c r="P212"/>
  <c r="X139"/>
  <c r="AD140" i="143"/>
  <c r="P92"/>
  <c r="P80" s="1"/>
  <c r="Y105"/>
  <c r="AF105"/>
  <c r="Z86" i="163"/>
  <c r="P91"/>
  <c r="P96"/>
  <c r="Z96"/>
  <c r="Z102"/>
  <c r="Z87"/>
  <c r="P89"/>
  <c r="Q89" s="1"/>
  <c r="V89" s="1"/>
  <c r="AA89" s="1"/>
  <c r="G89" s="1"/>
  <c r="M81"/>
  <c r="M79" s="1"/>
  <c r="M77" s="1"/>
  <c r="J81"/>
  <c r="U97"/>
  <c r="K99"/>
  <c r="L99"/>
  <c r="U99"/>
  <c r="U105"/>
  <c r="K215"/>
  <c r="L215"/>
  <c r="K216"/>
  <c r="L216"/>
  <c r="U216"/>
  <c r="U220"/>
  <c r="AD150" i="143"/>
  <c r="U148" i="163"/>
  <c r="K151"/>
  <c r="L151" s="1"/>
  <c r="X145"/>
  <c r="U116" i="143"/>
  <c r="Y109"/>
  <c r="Y205" i="163"/>
  <c r="N62"/>
  <c r="P64"/>
  <c r="R62"/>
  <c r="U64"/>
  <c r="J63"/>
  <c r="K65"/>
  <c r="L65" s="1"/>
  <c r="Q65" s="1"/>
  <c r="P207"/>
  <c r="Z66"/>
  <c r="Z67"/>
  <c r="K108"/>
  <c r="L108" s="1"/>
  <c r="K109"/>
  <c r="L109" s="1"/>
  <c r="Q109" s="1"/>
  <c r="V109" s="1"/>
  <c r="AA109" s="1"/>
  <c r="G109" s="1"/>
  <c r="U109"/>
  <c r="U114"/>
  <c r="Z149"/>
  <c r="P150"/>
  <c r="P153"/>
  <c r="K154"/>
  <c r="L154" s="1"/>
  <c r="U154"/>
  <c r="U156"/>
  <c r="K157"/>
  <c r="L157" s="1"/>
  <c r="U158"/>
  <c r="K159"/>
  <c r="L159"/>
  <c r="K160"/>
  <c r="L160"/>
  <c r="U160"/>
  <c r="K161"/>
  <c r="L161" s="1"/>
  <c r="K162"/>
  <c r="L162" s="1"/>
  <c r="U162"/>
  <c r="U170"/>
  <c r="K208"/>
  <c r="L208" s="1"/>
  <c r="Q208" s="1"/>
  <c r="V208" s="1"/>
  <c r="Z213"/>
  <c r="AC92" i="143"/>
  <c r="AC82"/>
  <c r="H93" i="163"/>
  <c r="H81" s="1"/>
  <c r="S82"/>
  <c r="T145"/>
  <c r="U145" s="1"/>
  <c r="Y108" i="143"/>
  <c r="S81" i="163"/>
  <c r="S79" s="1"/>
  <c r="O81"/>
  <c r="AB116" i="143"/>
  <c r="O79" i="163"/>
  <c r="AH168" i="143"/>
  <c r="H168"/>
  <c r="K86" i="163"/>
  <c r="L86"/>
  <c r="Q86" s="1"/>
  <c r="S208" i="143"/>
  <c r="AC191"/>
  <c r="AC189" s="1"/>
  <c r="T168"/>
  <c r="AG208"/>
  <c r="AJ208" s="1"/>
  <c r="M209"/>
  <c r="AB239"/>
  <c r="AI239"/>
  <c r="AB235"/>
  <c r="AH139"/>
  <c r="AH137" s="1"/>
  <c r="AH135" s="1"/>
  <c r="AA137"/>
  <c r="AA135"/>
  <c r="AH229"/>
  <c r="H231"/>
  <c r="N133"/>
  <c r="AB236"/>
  <c r="AB179"/>
  <c r="AA151"/>
  <c r="AA149" s="1"/>
  <c r="AA133" s="1"/>
  <c r="AH157"/>
  <c r="H157" s="1"/>
  <c r="AH151"/>
  <c r="H193"/>
  <c r="H191" s="1"/>
  <c r="Z208"/>
  <c r="AF104"/>
  <c r="AD213"/>
  <c r="Z162" i="163"/>
  <c r="Z219"/>
  <c r="W150" i="143"/>
  <c r="P151" i="163"/>
  <c r="W92" i="143"/>
  <c r="K66" i="163"/>
  <c r="L66" s="1"/>
  <c r="K67"/>
  <c r="L67" s="1"/>
  <c r="J82"/>
  <c r="J80" s="1"/>
  <c r="J78" s="1"/>
  <c r="N82"/>
  <c r="N80" s="1"/>
  <c r="N78" s="1"/>
  <c r="K96"/>
  <c r="L96"/>
  <c r="Q96" s="1"/>
  <c r="V96" s="1"/>
  <c r="AA96" s="1"/>
  <c r="G96" s="1"/>
  <c r="Z114"/>
  <c r="Z119"/>
  <c r="U147"/>
  <c r="V147"/>
  <c r="AA147" s="1"/>
  <c r="G147" s="1"/>
  <c r="U213"/>
  <c r="Z220"/>
  <c r="Z148"/>
  <c r="T13" i="143"/>
  <c r="T11" s="1"/>
  <c r="H13"/>
  <c r="R101"/>
  <c r="H170"/>
  <c r="U94" i="163"/>
  <c r="AH227" i="143"/>
  <c r="H227" s="1"/>
  <c r="H229"/>
  <c r="AI235"/>
  <c r="AH191"/>
  <c r="AH189" s="1"/>
  <c r="H189" s="1"/>
  <c r="AI236"/>
  <c r="G236"/>
  <c r="Z239"/>
  <c r="W80"/>
  <c r="W78" s="1"/>
  <c r="Y150"/>
  <c r="AG239"/>
  <c r="AJ239"/>
  <c r="G239"/>
  <c r="G235"/>
  <c r="T81" i="163"/>
  <c r="T79" s="1"/>
  <c r="Q64"/>
  <c r="V64" s="1"/>
  <c r="AA64" s="1"/>
  <c r="G64" s="1"/>
  <c r="V29" i="143"/>
  <c r="K126"/>
  <c r="V126"/>
  <c r="U128"/>
  <c r="AB128" s="1"/>
  <c r="AI128" s="1"/>
  <c r="G128" s="1"/>
  <c r="U48"/>
  <c r="AB48" s="1"/>
  <c r="U65"/>
  <c r="AB65" s="1"/>
  <c r="J29"/>
  <c r="W29"/>
  <c r="W42"/>
  <c r="P41" i="163"/>
  <c r="AC29" i="143"/>
  <c r="K43"/>
  <c r="L43" s="1"/>
  <c r="P42"/>
  <c r="V42"/>
  <c r="P39" i="163"/>
  <c r="J126" i="143"/>
  <c r="X29"/>
  <c r="K30" i="163"/>
  <c r="L30" s="1"/>
  <c r="P60"/>
  <c r="Q60" s="1"/>
  <c r="V43" i="143"/>
  <c r="AD42"/>
  <c r="U65" i="163"/>
  <c r="AE126" i="143"/>
  <c r="M236"/>
  <c r="S236"/>
  <c r="S237"/>
  <c r="Z236"/>
  <c r="Z237"/>
  <c r="AG236"/>
  <c r="AJ236"/>
  <c r="M237"/>
  <c r="AI116"/>
  <c r="O80"/>
  <c r="O78" s="1"/>
  <c r="R92"/>
  <c r="U92" s="1"/>
  <c r="Q227"/>
  <c r="X212"/>
  <c r="Q45" i="163"/>
  <c r="K145"/>
  <c r="L145"/>
  <c r="Q145" s="1"/>
  <c r="X205"/>
  <c r="Y144"/>
  <c r="Y163"/>
  <c r="Z167"/>
  <c r="W165"/>
  <c r="AI232" i="143"/>
  <c r="M239"/>
  <c r="AG238"/>
  <c r="AJ238" s="1"/>
  <c r="Z238"/>
  <c r="S239"/>
  <c r="S238"/>
  <c r="AI185"/>
  <c r="P135"/>
  <c r="L170"/>
  <c r="X169"/>
  <c r="O113" i="147"/>
  <c r="L111"/>
  <c r="O111"/>
  <c r="O10"/>
  <c r="O8"/>
  <c r="L8"/>
  <c r="L6"/>
  <c r="O6" s="1"/>
  <c r="G202" i="143"/>
  <c r="AG202" s="1"/>
  <c r="AJ202" s="1"/>
  <c r="AI110"/>
  <c r="G204"/>
  <c r="AG204" s="1"/>
  <c r="AJ204" s="1"/>
  <c r="AI120"/>
  <c r="AE213"/>
  <c r="U147"/>
  <c r="R100"/>
  <c r="Q81"/>
  <c r="AI179"/>
  <c r="M238"/>
  <c r="AI187"/>
  <c r="G181"/>
  <c r="AI234"/>
  <c r="Q37" i="163"/>
  <c r="N36" i="143"/>
  <c r="M20" i="157"/>
  <c r="P22"/>
  <c r="P20"/>
  <c r="M12" i="155"/>
  <c r="P12"/>
  <c r="P14"/>
  <c r="V112" i="147"/>
  <c r="Y114"/>
  <c r="I163"/>
  <c r="K163" s="1"/>
  <c r="P163" s="1"/>
  <c r="U163" s="1"/>
  <c r="Z163" s="1"/>
  <c r="F163" s="1"/>
  <c r="K165"/>
  <c r="P165" s="1"/>
  <c r="U165" s="1"/>
  <c r="Z165" s="1"/>
  <c r="F165" s="1"/>
  <c r="I22" i="157"/>
  <c r="L76"/>
  <c r="Q76" s="1"/>
  <c r="V76" s="1"/>
  <c r="AA76" s="1"/>
  <c r="G76" s="1"/>
  <c r="I11" i="150"/>
  <c r="L27"/>
  <c r="Q68" i="147"/>
  <c r="Z249"/>
  <c r="F249" s="1"/>
  <c r="K250"/>
  <c r="P250" s="1"/>
  <c r="U250" s="1"/>
  <c r="Z250" s="1"/>
  <c r="F250" s="1"/>
  <c r="Z16" i="155"/>
  <c r="R234" i="147"/>
  <c r="T234" s="1"/>
  <c r="K13" i="153"/>
  <c r="P13" i="150"/>
  <c r="L33"/>
  <c r="Q33"/>
  <c r="V33" s="1"/>
  <c r="AA33" s="1"/>
  <c r="G33" s="1"/>
  <c r="N27"/>
  <c r="W76" i="157"/>
  <c r="Z41" i="153"/>
  <c r="R12" i="147"/>
  <c r="N12"/>
  <c r="M75" i="157"/>
  <c r="W113" i="147"/>
  <c r="L15" i="150"/>
  <c r="Q15"/>
  <c r="V15" s="1"/>
  <c r="AA15" s="1"/>
  <c r="G15" s="1"/>
  <c r="Z19"/>
  <c r="Y134" i="147"/>
  <c r="L81" i="157"/>
  <c r="Q81" s="1"/>
  <c r="V81" s="1"/>
  <c r="AA81" s="1"/>
  <c r="G81" s="1"/>
  <c r="J110" i="147"/>
  <c r="J13"/>
  <c r="K34"/>
  <c r="P34"/>
  <c r="U34" s="1"/>
  <c r="Z34" s="1"/>
  <c r="Z103"/>
  <c r="U101"/>
  <c r="T17"/>
  <c r="S12"/>
  <c r="S10" s="1"/>
  <c r="S8" s="1"/>
  <c r="S6" s="1"/>
  <c r="Q87" i="157"/>
  <c r="V87" s="1"/>
  <c r="AA87" s="1"/>
  <c r="G87" s="1"/>
  <c r="P28"/>
  <c r="Q28" s="1"/>
  <c r="Z34" i="150"/>
  <c r="Y32"/>
  <c r="X163" i="147"/>
  <c r="X115"/>
  <c r="Y115" s="1"/>
  <c r="Y117"/>
  <c r="O14" i="153"/>
  <c r="O12"/>
  <c r="N16" i="155"/>
  <c r="N14"/>
  <c r="N12" s="1"/>
  <c r="Q32"/>
  <c r="V32" s="1"/>
  <c r="AA32" s="1"/>
  <c r="G32" s="1"/>
  <c r="T16"/>
  <c r="T14" s="1"/>
  <c r="T12" s="1"/>
  <c r="O267" i="145"/>
  <c r="O266"/>
  <c r="Y259"/>
  <c r="V257"/>
  <c r="Y257" s="1"/>
  <c r="T259"/>
  <c r="Q257"/>
  <c r="T257"/>
  <c r="L256"/>
  <c r="O256"/>
  <c r="O258"/>
  <c r="L243"/>
  <c r="X242"/>
  <c r="J115" i="147"/>
  <c r="K135"/>
  <c r="P135"/>
  <c r="U135" s="1"/>
  <c r="Z135" s="1"/>
  <c r="F135" s="1"/>
  <c r="N233"/>
  <c r="Z12" i="150"/>
  <c r="W10"/>
  <c r="Z10" s="1"/>
  <c r="M15" i="155"/>
  <c r="P17"/>
  <c r="Q17"/>
  <c r="V17" s="1"/>
  <c r="AA17" s="1"/>
  <c r="G17" s="1"/>
  <c r="K33" i="147"/>
  <c r="P33" s="1"/>
  <c r="U33" s="1"/>
  <c r="Z33" s="1"/>
  <c r="K72"/>
  <c r="H68"/>
  <c r="K68"/>
  <c r="Y258" i="145"/>
  <c r="V256"/>
  <c r="Y256" s="1"/>
  <c r="T258"/>
  <c r="Q256"/>
  <c r="T256"/>
  <c r="L242"/>
  <c r="J219"/>
  <c r="K219"/>
  <c r="K221"/>
  <c r="T13" i="147"/>
  <c r="O72"/>
  <c r="T74"/>
  <c r="R13" i="155"/>
  <c r="P102" i="147"/>
  <c r="U104"/>
  <c r="V31" i="157"/>
  <c r="AA31" s="1"/>
  <c r="G31" s="1"/>
  <c r="K15" i="155"/>
  <c r="L15" s="1"/>
  <c r="Q15" s="1"/>
  <c r="V15" s="1"/>
  <c r="AA15" s="1"/>
  <c r="G15" s="1"/>
  <c r="K13"/>
  <c r="L13" s="1"/>
  <c r="Q13" s="1"/>
  <c r="V13" s="1"/>
  <c r="AA13" s="1"/>
  <c r="G13" s="1"/>
  <c r="Q23" i="153"/>
  <c r="V23"/>
  <c r="AA23" s="1"/>
  <c r="G23" s="1"/>
  <c r="L18" i="155"/>
  <c r="Q18"/>
  <c r="V18" s="1"/>
  <c r="AA18" s="1"/>
  <c r="G18" s="1"/>
  <c r="I16"/>
  <c r="Q37" i="153"/>
  <c r="V37"/>
  <c r="AA37" s="1"/>
  <c r="G37" s="1"/>
  <c r="Y267" i="145"/>
  <c r="Y266"/>
  <c r="H257"/>
  <c r="K257"/>
  <c r="K259"/>
  <c r="N218"/>
  <c r="O218" s="1"/>
  <c r="O220"/>
  <c r="K16" i="155"/>
  <c r="K14"/>
  <c r="L28"/>
  <c r="Q28"/>
  <c r="V28" s="1"/>
  <c r="AA28" s="1"/>
  <c r="G28" s="1"/>
  <c r="J26" i="150"/>
  <c r="L32"/>
  <c r="Q50" i="157"/>
  <c r="V50" s="1"/>
  <c r="AA50" s="1"/>
  <c r="G50" s="1"/>
  <c r="G44" s="1"/>
  <c r="X23"/>
  <c r="Z27"/>
  <c r="AA27" s="1"/>
  <c r="G27" s="1"/>
  <c r="Y17" i="147"/>
  <c r="X12"/>
  <c r="V53" i="155"/>
  <c r="AA53"/>
  <c r="G53" s="1"/>
  <c r="X13" i="153"/>
  <c r="Q55" i="155"/>
  <c r="V55" s="1"/>
  <c r="AA55" s="1"/>
  <c r="G55" s="1"/>
  <c r="R235" i="147"/>
  <c r="T237"/>
  <c r="V53" i="157"/>
  <c r="AA53" s="1"/>
  <c r="G53" s="1"/>
  <c r="V165" i="147"/>
  <c r="Y193"/>
  <c r="K267" i="145"/>
  <c r="P267" s="1"/>
  <c r="U267" s="1"/>
  <c r="Z267" s="1"/>
  <c r="F267" s="1"/>
  <c r="K266"/>
  <c r="P266"/>
  <c r="U266" s="1"/>
  <c r="Z266" s="1"/>
  <c r="F266" s="1"/>
  <c r="L257"/>
  <c r="O257" s="1"/>
  <c r="O259"/>
  <c r="H256"/>
  <c r="K256"/>
  <c r="P256" s="1"/>
  <c r="U256" s="1"/>
  <c r="Z256" s="1"/>
  <c r="F256" s="1"/>
  <c r="K258"/>
  <c r="Q165" i="147"/>
  <c r="L192"/>
  <c r="O192"/>
  <c r="P192" s="1"/>
  <c r="U192" s="1"/>
  <c r="Z192" s="1"/>
  <c r="F192" s="1"/>
  <c r="Y269" i="145"/>
  <c r="Y268"/>
  <c r="Q267"/>
  <c r="T267"/>
  <c r="Q266"/>
  <c r="T266"/>
  <c r="O261"/>
  <c r="K261"/>
  <c r="P261" s="1"/>
  <c r="O260"/>
  <c r="K260"/>
  <c r="O251"/>
  <c r="K251"/>
  <c r="P251" s="1"/>
  <c r="U251" s="1"/>
  <c r="Z251" s="1"/>
  <c r="F251" s="1"/>
  <c r="V248"/>
  <c r="Y248"/>
  <c r="Y250"/>
  <c r="P246"/>
  <c r="U246" s="1"/>
  <c r="Z246" s="1"/>
  <c r="F246" s="1"/>
  <c r="O245"/>
  <c r="K245"/>
  <c r="R242"/>
  <c r="N242"/>
  <c r="J242"/>
  <c r="K242"/>
  <c r="S242"/>
  <c r="P240"/>
  <c r="U240" s="1"/>
  <c r="Z240" s="1"/>
  <c r="F240" s="1"/>
  <c r="P237"/>
  <c r="U237" s="1"/>
  <c r="Z237" s="1"/>
  <c r="F237" s="1"/>
  <c r="T234"/>
  <c r="P232"/>
  <c r="U232" s="1"/>
  <c r="Z232" s="1"/>
  <c r="F232" s="1"/>
  <c r="K231"/>
  <c r="K230"/>
  <c r="L229"/>
  <c r="O229" s="1"/>
  <c r="P229" s="1"/>
  <c r="X228"/>
  <c r="H228"/>
  <c r="K228"/>
  <c r="U225"/>
  <c r="Z225"/>
  <c r="F225" s="1"/>
  <c r="U215"/>
  <c r="Z215"/>
  <c r="F215" s="1"/>
  <c r="U207"/>
  <c r="Z207" s="1"/>
  <c r="F207" s="1"/>
  <c r="U203"/>
  <c r="Z203"/>
  <c r="F203" s="1"/>
  <c r="L187"/>
  <c r="O187" s="1"/>
  <c r="P187" s="1"/>
  <c r="U187" s="1"/>
  <c r="Z187" s="1"/>
  <c r="F187" s="1"/>
  <c r="O189"/>
  <c r="S186"/>
  <c r="S160"/>
  <c r="S158" s="1"/>
  <c r="X161"/>
  <c r="X159" s="1"/>
  <c r="R161"/>
  <c r="R159" s="1"/>
  <c r="T159" s="1"/>
  <c r="M160"/>
  <c r="M158" s="1"/>
  <c r="Y153"/>
  <c r="W107"/>
  <c r="T250"/>
  <c r="R243"/>
  <c r="N243"/>
  <c r="J243"/>
  <c r="Y244"/>
  <c r="X243"/>
  <c r="Y231"/>
  <c r="O231"/>
  <c r="O230"/>
  <c r="P230" s="1"/>
  <c r="U230" s="1"/>
  <c r="Z230" s="1"/>
  <c r="F230" s="1"/>
  <c r="Q219"/>
  <c r="T219" s="1"/>
  <c r="T221"/>
  <c r="Q218"/>
  <c r="T218"/>
  <c r="T220"/>
  <c r="V221"/>
  <c r="N221"/>
  <c r="O221" s="1"/>
  <c r="P221" s="1"/>
  <c r="U221" s="1"/>
  <c r="Z221" s="1"/>
  <c r="F221" s="1"/>
  <c r="N219"/>
  <c r="O219" s="1"/>
  <c r="P219" s="1"/>
  <c r="U219" s="1"/>
  <c r="Z219" s="1"/>
  <c r="F219" s="1"/>
  <c r="J220"/>
  <c r="J218" s="1"/>
  <c r="K218" s="1"/>
  <c r="P218" s="1"/>
  <c r="U218" s="1"/>
  <c r="U216"/>
  <c r="Z216"/>
  <c r="F216" s="1"/>
  <c r="T211"/>
  <c r="T210"/>
  <c r="V211"/>
  <c r="Y211" s="1"/>
  <c r="N211"/>
  <c r="O211" s="1"/>
  <c r="J210"/>
  <c r="K210" s="1"/>
  <c r="P210" s="1"/>
  <c r="U210" s="1"/>
  <c r="U208"/>
  <c r="Z208"/>
  <c r="F208" s="1"/>
  <c r="U204"/>
  <c r="Z204" s="1"/>
  <c r="F204" s="1"/>
  <c r="U200"/>
  <c r="Z200"/>
  <c r="F200" s="1"/>
  <c r="U198"/>
  <c r="Z198" s="1"/>
  <c r="F198" s="1"/>
  <c r="T196"/>
  <c r="W186"/>
  <c r="Y186" s="1"/>
  <c r="H186"/>
  <c r="K186" s="1"/>
  <c r="P186" s="1"/>
  <c r="U186" s="1"/>
  <c r="Z186" s="1"/>
  <c r="F186" s="1"/>
  <c r="K188"/>
  <c r="T187"/>
  <c r="P169"/>
  <c r="U169" s="1"/>
  <c r="W161"/>
  <c r="W159" s="1"/>
  <c r="J161"/>
  <c r="J159" s="1"/>
  <c r="X160"/>
  <c r="R160"/>
  <c r="R158" s="1"/>
  <c r="T158" s="1"/>
  <c r="P155"/>
  <c r="U155" s="1"/>
  <c r="Z155" s="1"/>
  <c r="F155" s="1"/>
  <c r="Y152"/>
  <c r="P143"/>
  <c r="P137"/>
  <c r="T73" i="147"/>
  <c r="O269" i="145"/>
  <c r="K269"/>
  <c r="P269" s="1"/>
  <c r="U269" s="1"/>
  <c r="Z269" s="1"/>
  <c r="F269" s="1"/>
  <c r="O268"/>
  <c r="K268"/>
  <c r="Y261"/>
  <c r="Y260"/>
  <c r="V249"/>
  <c r="Y249"/>
  <c r="Y251"/>
  <c r="O250"/>
  <c r="K250"/>
  <c r="P250"/>
  <c r="U250" s="1"/>
  <c r="Z250" s="1"/>
  <c r="F250" s="1"/>
  <c r="K248"/>
  <c r="H229"/>
  <c r="K229"/>
  <c r="L228"/>
  <c r="O228"/>
  <c r="K223"/>
  <c r="O222"/>
  <c r="K213"/>
  <c r="P213" s="1"/>
  <c r="U213" s="1"/>
  <c r="Z213" s="1"/>
  <c r="F213" s="1"/>
  <c r="O212"/>
  <c r="P212" s="1"/>
  <c r="U212" s="1"/>
  <c r="Z212" s="1"/>
  <c r="F212" s="1"/>
  <c r="P196"/>
  <c r="U196"/>
  <c r="Z196" s="1"/>
  <c r="F196" s="1"/>
  <c r="L186"/>
  <c r="O186"/>
  <c r="O188"/>
  <c r="P168"/>
  <c r="U168" s="1"/>
  <c r="N161"/>
  <c r="I161"/>
  <c r="I159" s="1"/>
  <c r="J160"/>
  <c r="J158" s="1"/>
  <c r="P154"/>
  <c r="U154" s="1"/>
  <c r="Z154" s="1"/>
  <c r="F154" s="1"/>
  <c r="P136"/>
  <c r="U136" s="1"/>
  <c r="Z136" s="1"/>
  <c r="F136" s="1"/>
  <c r="V108"/>
  <c r="W228"/>
  <c r="S228"/>
  <c r="T228"/>
  <c r="P197"/>
  <c r="U197"/>
  <c r="Z197" s="1"/>
  <c r="F197" s="1"/>
  <c r="H187"/>
  <c r="K187"/>
  <c r="K189"/>
  <c r="P189" s="1"/>
  <c r="U189" s="1"/>
  <c r="Z189" s="1"/>
  <c r="F189" s="1"/>
  <c r="S159"/>
  <c r="T223"/>
  <c r="T222"/>
  <c r="T213"/>
  <c r="T212"/>
  <c r="Y189"/>
  <c r="Y188"/>
  <c r="V141"/>
  <c r="Y141"/>
  <c r="R141"/>
  <c r="R107"/>
  <c r="N141"/>
  <c r="N107"/>
  <c r="J141"/>
  <c r="J107"/>
  <c r="V140"/>
  <c r="Y140"/>
  <c r="R140"/>
  <c r="R106"/>
  <c r="N140"/>
  <c r="O140"/>
  <c r="J140"/>
  <c r="J106"/>
  <c r="H140"/>
  <c r="P138"/>
  <c r="U138" s="1"/>
  <c r="Z138" s="1"/>
  <c r="F138" s="1"/>
  <c r="P135"/>
  <c r="U135" s="1"/>
  <c r="Z135" s="1"/>
  <c r="F135" s="1"/>
  <c r="P133"/>
  <c r="U133" s="1"/>
  <c r="Z133" s="1"/>
  <c r="F133" s="1"/>
  <c r="Y131"/>
  <c r="Z131" s="1"/>
  <c r="F131" s="1"/>
  <c r="X110"/>
  <c r="X108"/>
  <c r="X106" s="1"/>
  <c r="Q111"/>
  <c r="T113"/>
  <c r="Y112"/>
  <c r="K112"/>
  <c r="I110"/>
  <c r="I108" s="1"/>
  <c r="U103"/>
  <c r="Z103"/>
  <c r="F103" s="1"/>
  <c r="P100"/>
  <c r="P94"/>
  <c r="U94"/>
  <c r="Z94" s="1"/>
  <c r="Y78"/>
  <c r="P78"/>
  <c r="S65"/>
  <c r="W64"/>
  <c r="F32"/>
  <c r="K13"/>
  <c r="H11"/>
  <c r="K12"/>
  <c r="H10"/>
  <c r="K10" i="148"/>
  <c r="Q51" i="153"/>
  <c r="V51"/>
  <c r="AA51" s="1"/>
  <c r="G51" s="1"/>
  <c r="Z58" i="155"/>
  <c r="Z57"/>
  <c r="P57"/>
  <c r="Q57"/>
  <c r="Q161" i="145"/>
  <c r="Q160"/>
  <c r="Q153"/>
  <c r="T153"/>
  <c r="Q152"/>
  <c r="T152"/>
  <c r="Q140"/>
  <c r="T140"/>
  <c r="H111"/>
  <c r="K123"/>
  <c r="K113"/>
  <c r="I111"/>
  <c r="I109"/>
  <c r="I107" s="1"/>
  <c r="O112"/>
  <c r="M110"/>
  <c r="M108"/>
  <c r="M106" s="1"/>
  <c r="V111"/>
  <c r="P101"/>
  <c r="P95"/>
  <c r="U95" s="1"/>
  <c r="Z95" s="1"/>
  <c r="P79"/>
  <c r="V64"/>
  <c r="Y64" s="1"/>
  <c r="Y68"/>
  <c r="P47"/>
  <c r="U47"/>
  <c r="Z47" s="1"/>
  <c r="F47" s="1"/>
  <c r="P46"/>
  <c r="U46"/>
  <c r="Z46" s="1"/>
  <c r="F46" s="1"/>
  <c r="P33"/>
  <c r="U33"/>
  <c r="Z33" s="1"/>
  <c r="P32"/>
  <c r="U32" s="1"/>
  <c r="Z32" s="1"/>
  <c r="X11"/>
  <c r="X9"/>
  <c r="O13"/>
  <c r="L11"/>
  <c r="O12"/>
  <c r="L10"/>
  <c r="Y14" i="149"/>
  <c r="V12"/>
  <c r="Y12" s="1"/>
  <c r="L161" i="145"/>
  <c r="L160"/>
  <c r="H160"/>
  <c r="L153"/>
  <c r="O153" s="1"/>
  <c r="H153"/>
  <c r="K153" s="1"/>
  <c r="L152"/>
  <c r="O152" s="1"/>
  <c r="H152"/>
  <c r="K152" s="1"/>
  <c r="T143"/>
  <c r="L141"/>
  <c r="P139"/>
  <c r="U139" s="1"/>
  <c r="Z139" s="1"/>
  <c r="F139" s="1"/>
  <c r="P134"/>
  <c r="U134" s="1"/>
  <c r="Z134" s="1"/>
  <c r="F134" s="1"/>
  <c r="P132"/>
  <c r="U132" s="1"/>
  <c r="Z132" s="1"/>
  <c r="F132" s="1"/>
  <c r="L111"/>
  <c r="O123"/>
  <c r="H110"/>
  <c r="K122"/>
  <c r="O113"/>
  <c r="P113" s="1"/>
  <c r="U113" s="1"/>
  <c r="Z113" s="1"/>
  <c r="F113" s="1"/>
  <c r="M111"/>
  <c r="M109"/>
  <c r="M107" s="1"/>
  <c r="W110"/>
  <c r="W108" s="1"/>
  <c r="T78"/>
  <c r="U78" s="1"/>
  <c r="Z78" s="1"/>
  <c r="F78" s="1"/>
  <c r="S64"/>
  <c r="W11"/>
  <c r="W9" s="1"/>
  <c r="T13"/>
  <c r="W10"/>
  <c r="W8"/>
  <c r="T12"/>
  <c r="J10"/>
  <c r="J8" s="1"/>
  <c r="P13" i="148"/>
  <c r="P11" s="1"/>
  <c r="U15"/>
  <c r="P12"/>
  <c r="P10"/>
  <c r="U14"/>
  <c r="P58" i="155"/>
  <c r="X111" i="145"/>
  <c r="X109"/>
  <c r="X107" s="1"/>
  <c r="L110"/>
  <c r="O122"/>
  <c r="Q110"/>
  <c r="T112"/>
  <c r="T101"/>
  <c r="T99" s="1"/>
  <c r="U88"/>
  <c r="Z88"/>
  <c r="F88" s="1"/>
  <c r="U86"/>
  <c r="Z86" s="1"/>
  <c r="F86" s="1"/>
  <c r="U84"/>
  <c r="Z84"/>
  <c r="F84" s="1"/>
  <c r="U82"/>
  <c r="Z82" s="1"/>
  <c r="F82" s="1"/>
  <c r="U80"/>
  <c r="Z80"/>
  <c r="F80" s="1"/>
  <c r="T79"/>
  <c r="U77"/>
  <c r="Z77"/>
  <c r="F77" s="1"/>
  <c r="U75"/>
  <c r="Z75" s="1"/>
  <c r="F75" s="1"/>
  <c r="U73"/>
  <c r="Z73"/>
  <c r="F73" s="1"/>
  <c r="V65"/>
  <c r="Y65" s="1"/>
  <c r="Y69"/>
  <c r="O64"/>
  <c r="F33"/>
  <c r="N10"/>
  <c r="N8" s="1"/>
  <c r="D28" i="152"/>
  <c r="K11" i="148"/>
  <c r="Y71" i="145"/>
  <c r="Y70"/>
  <c r="R69"/>
  <c r="R68"/>
  <c r="T17"/>
  <c r="T16"/>
  <c r="B28" i="152"/>
  <c r="K17" i="148"/>
  <c r="P17" s="1"/>
  <c r="U17" s="1"/>
  <c r="Z17" s="1"/>
  <c r="K16"/>
  <c r="P16" s="1"/>
  <c r="U16" s="1"/>
  <c r="Z16" s="1"/>
  <c r="K13"/>
  <c r="K12"/>
  <c r="T16" i="149"/>
  <c r="U16" s="1"/>
  <c r="Z16" s="1"/>
  <c r="F16" s="1"/>
  <c r="O14"/>
  <c r="L12"/>
  <c r="O12"/>
  <c r="H12"/>
  <c r="Q14"/>
  <c r="I14"/>
  <c r="I12"/>
  <c r="V61" i="155"/>
  <c r="AA61" s="1"/>
  <c r="G61" s="1"/>
  <c r="K58"/>
  <c r="L58" s="1"/>
  <c r="Q58" s="1"/>
  <c r="V58" s="1"/>
  <c r="AA58" s="1"/>
  <c r="G58" s="1"/>
  <c r="T57"/>
  <c r="U57" s="1"/>
  <c r="V57" s="1"/>
  <c r="AA57" s="1"/>
  <c r="G57" s="1"/>
  <c r="U48"/>
  <c r="S46"/>
  <c r="U46" s="1"/>
  <c r="L48"/>
  <c r="Q48"/>
  <c r="V48"/>
  <c r="AA48"/>
  <c r="G48" s="1"/>
  <c r="Q41"/>
  <c r="V41" s="1"/>
  <c r="AA41" s="1"/>
  <c r="G41" s="1"/>
  <c r="V10" i="151"/>
  <c r="Y10" s="1"/>
  <c r="Y12"/>
  <c r="K10"/>
  <c r="O17" i="145"/>
  <c r="K17"/>
  <c r="P17" s="1"/>
  <c r="U17" s="1"/>
  <c r="Z17" s="1"/>
  <c r="F17" s="1"/>
  <c r="O16"/>
  <c r="K16"/>
  <c r="Y16" i="149"/>
  <c r="V15"/>
  <c r="Q15"/>
  <c r="K15"/>
  <c r="P15" s="1"/>
  <c r="P60" i="155"/>
  <c r="Z59"/>
  <c r="AA44"/>
  <c r="G44" s="1"/>
  <c r="O11" i="151"/>
  <c r="M10"/>
  <c r="O10"/>
  <c r="P10" s="1"/>
  <c r="U10" s="1"/>
  <c r="Z10" s="1"/>
  <c r="F10" s="1"/>
  <c r="O12"/>
  <c r="O12" i="159"/>
  <c r="M11"/>
  <c r="V13" i="145"/>
  <c r="V12"/>
  <c r="O13" i="149"/>
  <c r="K13"/>
  <c r="O15"/>
  <c r="P47" i="155"/>
  <c r="Q47" s="1"/>
  <c r="V47" s="1"/>
  <c r="AA47" s="1"/>
  <c r="G47" s="1"/>
  <c r="N45"/>
  <c r="P45" s="1"/>
  <c r="Q45" s="1"/>
  <c r="V45" s="1"/>
  <c r="AA45" s="1"/>
  <c r="G45" s="1"/>
  <c r="V11" i="151"/>
  <c r="Y11" s="1"/>
  <c r="Y13"/>
  <c r="O69" i="145"/>
  <c r="K69"/>
  <c r="P69" s="1"/>
  <c r="U69" s="1"/>
  <c r="Z69" s="1"/>
  <c r="F69" s="1"/>
  <c r="O68"/>
  <c r="K68"/>
  <c r="V61" i="153"/>
  <c r="AA61" s="1"/>
  <c r="G61" s="1"/>
  <c r="V57"/>
  <c r="AA57"/>
  <c r="G57" s="1"/>
  <c r="V53"/>
  <c r="AA53" s="1"/>
  <c r="G53" s="1"/>
  <c r="Q50"/>
  <c r="V50"/>
  <c r="AA50" s="1"/>
  <c r="G50" s="1"/>
  <c r="U19" i="149"/>
  <c r="Z19"/>
  <c r="F19" s="1"/>
  <c r="P17"/>
  <c r="U17" s="1"/>
  <c r="Z17" s="1"/>
  <c r="F17" s="1"/>
  <c r="Q59" i="155"/>
  <c r="Q42"/>
  <c r="V42" s="1"/>
  <c r="AA42" s="1"/>
  <c r="G42" s="1"/>
  <c r="Y11" i="159"/>
  <c r="W10"/>
  <c r="Y10"/>
  <c r="W27" i="150"/>
  <c r="Z27" s="1"/>
  <c r="T14" i="151"/>
  <c r="Q12"/>
  <c r="K12"/>
  <c r="U17" i="159"/>
  <c r="Z17"/>
  <c r="F17" s="1"/>
  <c r="O15"/>
  <c r="K15"/>
  <c r="P15"/>
  <c r="U15" s="1"/>
  <c r="T14"/>
  <c r="Y12"/>
  <c r="Q12"/>
  <c r="I12"/>
  <c r="W273" i="147"/>
  <c r="Y273" s="1"/>
  <c r="Y268"/>
  <c r="T267"/>
  <c r="O267"/>
  <c r="Y14" i="151"/>
  <c r="O14"/>
  <c r="K14"/>
  <c r="P14"/>
  <c r="U14" s="1"/>
  <c r="Z14" s="1"/>
  <c r="F14" s="1"/>
  <c r="Q13"/>
  <c r="K13"/>
  <c r="Z16" i="159"/>
  <c r="F16" s="1"/>
  <c r="Y14"/>
  <c r="O14"/>
  <c r="U11" i="146"/>
  <c r="Z11" s="1"/>
  <c r="F11" s="1"/>
  <c r="Y228" i="147"/>
  <c r="V226"/>
  <c r="Y226" s="1"/>
  <c r="U202"/>
  <c r="Z202" s="1"/>
  <c r="F202" s="1"/>
  <c r="O13" i="151"/>
  <c r="Q13" i="159"/>
  <c r="T13" s="1"/>
  <c r="P276" i="147"/>
  <c r="U276" s="1"/>
  <c r="Z276" s="1"/>
  <c r="F276" s="1"/>
  <c r="O145"/>
  <c r="P145" s="1"/>
  <c r="U145" s="1"/>
  <c r="Z145" s="1"/>
  <c r="F145" s="1"/>
  <c r="U278"/>
  <c r="Z278"/>
  <c r="F278" s="1"/>
  <c r="Y274"/>
  <c r="P277"/>
  <c r="U277"/>
  <c r="Z277" s="1"/>
  <c r="F277" s="1"/>
  <c r="W274"/>
  <c r="U269"/>
  <c r="Z269" s="1"/>
  <c r="F269" s="1"/>
  <c r="T268"/>
  <c r="O268"/>
  <c r="P268" s="1"/>
  <c r="U268" s="1"/>
  <c r="Z268" s="1"/>
  <c r="F268" s="1"/>
  <c r="K267"/>
  <c r="Y230"/>
  <c r="R228"/>
  <c r="R226" s="1"/>
  <c r="R227"/>
  <c r="T227" s="1"/>
  <c r="O158"/>
  <c r="V145"/>
  <c r="P148"/>
  <c r="U148" s="1"/>
  <c r="Z148" s="1"/>
  <c r="F148" s="1"/>
  <c r="O147"/>
  <c r="P147" s="1"/>
  <c r="U147" s="1"/>
  <c r="Z147" s="1"/>
  <c r="F147" s="1"/>
  <c r="X144"/>
  <c r="Y144"/>
  <c r="I144"/>
  <c r="K144"/>
  <c r="U98"/>
  <c r="Z98"/>
  <c r="Q274"/>
  <c r="T274"/>
  <c r="Q273"/>
  <c r="T273"/>
  <c r="V266"/>
  <c r="Q266"/>
  <c r="L266"/>
  <c r="H266"/>
  <c r="V265"/>
  <c r="Q265"/>
  <c r="L265"/>
  <c r="H265"/>
  <c r="L228"/>
  <c r="H228"/>
  <c r="V227"/>
  <c r="L227"/>
  <c r="H227"/>
  <c r="Q226"/>
  <c r="T226" s="1"/>
  <c r="Q225"/>
  <c r="O159"/>
  <c r="P159" s="1"/>
  <c r="U159" s="1"/>
  <c r="Z159" s="1"/>
  <c r="F159" s="1"/>
  <c r="T158"/>
  <c r="V157"/>
  <c r="Y157"/>
  <c r="H157"/>
  <c r="K157"/>
  <c r="M144"/>
  <c r="T159"/>
  <c r="Y158"/>
  <c r="K158"/>
  <c r="P158"/>
  <c r="U158"/>
  <c r="O156"/>
  <c r="P150"/>
  <c r="U150" s="1"/>
  <c r="Z150" s="1"/>
  <c r="F150" s="1"/>
  <c r="Y146"/>
  <c r="O146"/>
  <c r="P146"/>
  <c r="U146" s="1"/>
  <c r="Z146" s="1"/>
  <c r="F146" s="1"/>
  <c r="P143"/>
  <c r="U143" s="1"/>
  <c r="Z143" s="1"/>
  <c r="F143" s="1"/>
  <c r="Y141"/>
  <c r="O157"/>
  <c r="T156"/>
  <c r="P106"/>
  <c r="U106" s="1"/>
  <c r="Z106" s="1"/>
  <c r="F106" s="1"/>
  <c r="P105"/>
  <c r="U105" s="1"/>
  <c r="Z105" s="1"/>
  <c r="F105" s="1"/>
  <c r="U96"/>
  <c r="U95"/>
  <c r="K212" i="143"/>
  <c r="Q200" i="163"/>
  <c r="Q182"/>
  <c r="Q178"/>
  <c r="V178"/>
  <c r="AA178" s="1"/>
  <c r="G178" s="1"/>
  <c r="Q174"/>
  <c r="V174" s="1"/>
  <c r="AA174" s="1"/>
  <c r="G174" s="1"/>
  <c r="Q146"/>
  <c r="V200"/>
  <c r="AA200"/>
  <c r="G200" s="1"/>
  <c r="V182"/>
  <c r="AA182" s="1"/>
  <c r="G182" s="1"/>
  <c r="V146"/>
  <c r="Q201"/>
  <c r="V201" s="1"/>
  <c r="AA201" s="1"/>
  <c r="G201" s="1"/>
  <c r="Q197"/>
  <c r="V197" s="1"/>
  <c r="AA197" s="1"/>
  <c r="G197" s="1"/>
  <c r="V179"/>
  <c r="AA179" s="1"/>
  <c r="G179" s="1"/>
  <c r="V175"/>
  <c r="AA175"/>
  <c r="G175" s="1"/>
  <c r="AA146"/>
  <c r="G146" s="1"/>
  <c r="Q203"/>
  <c r="V203" s="1"/>
  <c r="AA203" s="1"/>
  <c r="G203" s="1"/>
  <c r="Q199"/>
  <c r="Q181"/>
  <c r="Q177"/>
  <c r="V177" s="1"/>
  <c r="AA177" s="1"/>
  <c r="G177" s="1"/>
  <c r="Q173"/>
  <c r="V173" s="1"/>
  <c r="AA173" s="1"/>
  <c r="G173" s="1"/>
  <c r="Y6" i="146"/>
  <c r="Z6" s="1"/>
  <c r="F6" s="1"/>
  <c r="AH85" i="143"/>
  <c r="H85" s="1"/>
  <c r="AH83"/>
  <c r="Q202" i="163"/>
  <c r="V202"/>
  <c r="AA202" s="1"/>
  <c r="G202" s="1"/>
  <c r="Q198"/>
  <c r="V198"/>
  <c r="AA198" s="1"/>
  <c r="G198" s="1"/>
  <c r="Q180"/>
  <c r="V180"/>
  <c r="AA180" s="1"/>
  <c r="G180" s="1"/>
  <c r="Q176"/>
  <c r="V176"/>
  <c r="AA176" s="1"/>
  <c r="G176" s="1"/>
  <c r="Q172"/>
  <c r="V172"/>
  <c r="AA172" s="1"/>
  <c r="G172" s="1"/>
  <c r="P215"/>
  <c r="Q215" s="1"/>
  <c r="V215" s="1"/>
  <c r="AA215" s="1"/>
  <c r="G215" s="1"/>
  <c r="V199"/>
  <c r="V181"/>
  <c r="AA181" s="1"/>
  <c r="G181" s="1"/>
  <c r="AA199"/>
  <c r="G199"/>
  <c r="R198" i="143"/>
  <c r="U205"/>
  <c r="U183"/>
  <c r="AE124"/>
  <c r="N44" i="163"/>
  <c r="P44" s="1"/>
  <c r="Y29" i="143"/>
  <c r="V124"/>
  <c r="N47" i="163"/>
  <c r="P47" s="1"/>
  <c r="Q47" s="1"/>
  <c r="V47" s="1"/>
  <c r="AA47" s="1"/>
  <c r="G47" s="1"/>
  <c r="Y42" i="143"/>
  <c r="K124"/>
  <c r="O228" i="147"/>
  <c r="L226"/>
  <c r="O226"/>
  <c r="Y265"/>
  <c r="V263"/>
  <c r="Y263"/>
  <c r="Y266"/>
  <c r="V264"/>
  <c r="Y264"/>
  <c r="Y145"/>
  <c r="V111"/>
  <c r="P267"/>
  <c r="U267"/>
  <c r="Z267" s="1"/>
  <c r="F267" s="1"/>
  <c r="Z95"/>
  <c r="U93"/>
  <c r="M110"/>
  <c r="O144"/>
  <c r="O227"/>
  <c r="L225"/>
  <c r="O225"/>
  <c r="K265"/>
  <c r="H263"/>
  <c r="K263" s="1"/>
  <c r="P263" s="1"/>
  <c r="K266"/>
  <c r="H264"/>
  <c r="K264"/>
  <c r="P13" i="151"/>
  <c r="P68" i="145"/>
  <c r="Y13"/>
  <c r="V11"/>
  <c r="T14" i="149"/>
  <c r="Q12"/>
  <c r="T12"/>
  <c r="Q108" i="145"/>
  <c r="L109"/>
  <c r="O111"/>
  <c r="O141"/>
  <c r="H161"/>
  <c r="L9"/>
  <c r="U79"/>
  <c r="Z79"/>
  <c r="F79" s="1"/>
  <c r="P123"/>
  <c r="U123" s="1"/>
  <c r="Z123" s="1"/>
  <c r="F123" s="1"/>
  <c r="H9"/>
  <c r="P98"/>
  <c r="U100"/>
  <c r="K140"/>
  <c r="P140" s="1"/>
  <c r="U140" s="1"/>
  <c r="Z140" s="1"/>
  <c r="F140" s="1"/>
  <c r="V106"/>
  <c r="P268"/>
  <c r="U268"/>
  <c r="Z268" s="1"/>
  <c r="F268" s="1"/>
  <c r="P188"/>
  <c r="U188"/>
  <c r="Z188"/>
  <c r="F188" s="1"/>
  <c r="Y221"/>
  <c r="V219"/>
  <c r="Y219"/>
  <c r="N106"/>
  <c r="K220"/>
  <c r="P220"/>
  <c r="U220"/>
  <c r="V242"/>
  <c r="P260"/>
  <c r="U260" s="1"/>
  <c r="Z260" s="1"/>
  <c r="F260" s="1"/>
  <c r="V163" i="147"/>
  <c r="Y163" s="1"/>
  <c r="Y165"/>
  <c r="P259" i="145"/>
  <c r="U259"/>
  <c r="Z259" s="1"/>
  <c r="F259" s="1"/>
  <c r="U13" i="155"/>
  <c r="R11"/>
  <c r="U11" s="1"/>
  <c r="O242" i="145"/>
  <c r="P242" s="1"/>
  <c r="P72" i="147"/>
  <c r="U72"/>
  <c r="Z72"/>
  <c r="F72" s="1"/>
  <c r="J113"/>
  <c r="O243" i="145"/>
  <c r="T12" i="147"/>
  <c r="Q11"/>
  <c r="I110"/>
  <c r="G234" i="143"/>
  <c r="AG234" s="1"/>
  <c r="AJ234" s="1"/>
  <c r="Q79"/>
  <c r="AB147"/>
  <c r="AB183"/>
  <c r="Z96" i="147"/>
  <c r="U94"/>
  <c r="Z158"/>
  <c r="F158"/>
  <c r="P157"/>
  <c r="Y227"/>
  <c r="V225"/>
  <c r="Y225" s="1"/>
  <c r="O265"/>
  <c r="L263"/>
  <c r="O263"/>
  <c r="O266"/>
  <c r="L264"/>
  <c r="O264" s="1"/>
  <c r="T228"/>
  <c r="T13" i="151"/>
  <c r="Q11"/>
  <c r="T11" s="1"/>
  <c r="P12"/>
  <c r="P13" i="149"/>
  <c r="P16" i="145"/>
  <c r="U16" s="1"/>
  <c r="Z16" s="1"/>
  <c r="F16" s="1"/>
  <c r="T68"/>
  <c r="R64"/>
  <c r="T64" s="1"/>
  <c r="U12" i="148"/>
  <c r="U10"/>
  <c r="Z14"/>
  <c r="P122" i="145"/>
  <c r="U122" s="1"/>
  <c r="Z122" s="1"/>
  <c r="F122" s="1"/>
  <c r="O161"/>
  <c r="L159"/>
  <c r="H109"/>
  <c r="K111"/>
  <c r="P111"/>
  <c r="U111" s="1"/>
  <c r="Z111" s="1"/>
  <c r="F111" s="1"/>
  <c r="T160"/>
  <c r="Q158"/>
  <c r="P13"/>
  <c r="U13"/>
  <c r="Z13" s="1"/>
  <c r="F13" s="1"/>
  <c r="Y110"/>
  <c r="K141"/>
  <c r="P141" s="1"/>
  <c r="W160"/>
  <c r="V243"/>
  <c r="Y243"/>
  <c r="P245"/>
  <c r="Q163" i="147"/>
  <c r="T165"/>
  <c r="P258" i="145"/>
  <c r="U258" s="1"/>
  <c r="Z258" s="1"/>
  <c r="F258" s="1"/>
  <c r="J10" i="150"/>
  <c r="L26"/>
  <c r="Q26" s="1"/>
  <c r="V26" s="1"/>
  <c r="AA26" s="1"/>
  <c r="G26" s="1"/>
  <c r="I14" i="155"/>
  <c r="L16"/>
  <c r="Q16" s="1"/>
  <c r="V16" s="1"/>
  <c r="AA16" s="1"/>
  <c r="G16" s="1"/>
  <c r="Y26" i="150"/>
  <c r="Z26"/>
  <c r="Z32"/>
  <c r="Z101" i="147"/>
  <c r="F101" s="1"/>
  <c r="F103"/>
  <c r="W111"/>
  <c r="N11" i="155"/>
  <c r="I20" i="157"/>
  <c r="L22"/>
  <c r="G179" i="143"/>
  <c r="G120"/>
  <c r="M205"/>
  <c r="M204"/>
  <c r="S204"/>
  <c r="G110"/>
  <c r="AG110"/>
  <c r="AJ110" s="1"/>
  <c r="G185"/>
  <c r="Y143" i="163"/>
  <c r="T265" i="147"/>
  <c r="Q263"/>
  <c r="T263" s="1"/>
  <c r="T266"/>
  <c r="Q264"/>
  <c r="T264"/>
  <c r="O11" i="159"/>
  <c r="M10"/>
  <c r="O10" s="1"/>
  <c r="Q13" i="149"/>
  <c r="T69" i="145"/>
  <c r="R65"/>
  <c r="T65" s="1"/>
  <c r="L108"/>
  <c r="O110"/>
  <c r="H108"/>
  <c r="K110"/>
  <c r="H158"/>
  <c r="L8"/>
  <c r="P99"/>
  <c r="U101"/>
  <c r="T161"/>
  <c r="Q159"/>
  <c r="H8"/>
  <c r="T111"/>
  <c r="Q109"/>
  <c r="Z23" i="157"/>
  <c r="U102" i="147"/>
  <c r="Z104"/>
  <c r="P75" i="157"/>
  <c r="M21"/>
  <c r="Z76"/>
  <c r="W22"/>
  <c r="T36" i="143"/>
  <c r="V37" i="163"/>
  <c r="AA36" i="143" s="1"/>
  <c r="Z203"/>
  <c r="Z202"/>
  <c r="S202"/>
  <c r="AG203"/>
  <c r="AJ203"/>
  <c r="M202"/>
  <c r="M203"/>
  <c r="S203"/>
  <c r="G232"/>
  <c r="AG232" s="1"/>
  <c r="AJ232" s="1"/>
  <c r="G116"/>
  <c r="AG116"/>
  <c r="AJ116" s="1"/>
  <c r="S205"/>
  <c r="AB205"/>
  <c r="K228" i="147"/>
  <c r="P228" s="1"/>
  <c r="U228" s="1"/>
  <c r="Z228" s="1"/>
  <c r="F228" s="1"/>
  <c r="H226"/>
  <c r="K226"/>
  <c r="P226" s="1"/>
  <c r="U226" s="1"/>
  <c r="Z226" s="1"/>
  <c r="F226" s="1"/>
  <c r="K12" i="159"/>
  <c r="P12"/>
  <c r="I11"/>
  <c r="T12" i="151"/>
  <c r="Q10"/>
  <c r="T10"/>
  <c r="K227" i="147"/>
  <c r="P227"/>
  <c r="U227" s="1"/>
  <c r="Z227" s="1"/>
  <c r="F227" s="1"/>
  <c r="H225"/>
  <c r="K225" s="1"/>
  <c r="P225" s="1"/>
  <c r="P144"/>
  <c r="U144" s="1"/>
  <c r="Z144" s="1"/>
  <c r="F144" s="1"/>
  <c r="T12" i="159"/>
  <c r="Q11"/>
  <c r="Y12" i="145"/>
  <c r="V10"/>
  <c r="V13" i="149"/>
  <c r="U13" i="148"/>
  <c r="U11" s="1"/>
  <c r="Z15"/>
  <c r="L158" i="145"/>
  <c r="Y111"/>
  <c r="V109"/>
  <c r="P12"/>
  <c r="U12" s="1"/>
  <c r="Z12" s="1"/>
  <c r="F12" s="1"/>
  <c r="P112"/>
  <c r="U112" s="1"/>
  <c r="Z112" s="1"/>
  <c r="F112" s="1"/>
  <c r="N159"/>
  <c r="T186"/>
  <c r="U143"/>
  <c r="Z143" s="1"/>
  <c r="F143" s="1"/>
  <c r="P228"/>
  <c r="U228"/>
  <c r="P231"/>
  <c r="U231"/>
  <c r="Z231" s="1"/>
  <c r="F231" s="1"/>
  <c r="R233" i="147"/>
  <c r="T233" s="1"/>
  <c r="T235"/>
  <c r="X10"/>
  <c r="Y12"/>
  <c r="K12" i="155"/>
  <c r="M13"/>
  <c r="P15"/>
  <c r="K13" i="147"/>
  <c r="P13"/>
  <c r="U13" s="1"/>
  <c r="J11"/>
  <c r="J9" s="1"/>
  <c r="J7" s="1"/>
  <c r="O12"/>
  <c r="P12"/>
  <c r="U12" s="1"/>
  <c r="Z12" s="1"/>
  <c r="F12" s="1"/>
  <c r="P27" i="150"/>
  <c r="Q27" s="1"/>
  <c r="V27" s="1"/>
  <c r="AA27" s="1"/>
  <c r="G27" s="1"/>
  <c r="N11"/>
  <c r="H11" i="147"/>
  <c r="V110"/>
  <c r="G187" i="143"/>
  <c r="H111" i="147"/>
  <c r="K114" i="143"/>
  <c r="V114"/>
  <c r="AE114"/>
  <c r="M11" i="155"/>
  <c r="P11"/>
  <c r="P13"/>
  <c r="X8" i="147"/>
  <c r="X6" s="1"/>
  <c r="Y10"/>
  <c r="Y8" s="1"/>
  <c r="U12" i="159"/>
  <c r="Z12" s="1"/>
  <c r="F12" s="1"/>
  <c r="S233" i="143"/>
  <c r="M232"/>
  <c r="M233"/>
  <c r="AG233"/>
  <c r="AJ233" s="1"/>
  <c r="S232"/>
  <c r="Z233"/>
  <c r="Z232"/>
  <c r="W20" i="157"/>
  <c r="H106" i="145"/>
  <c r="U12" i="151"/>
  <c r="Z12" s="1"/>
  <c r="F12" s="1"/>
  <c r="U13"/>
  <c r="Z13" s="1"/>
  <c r="F13" s="1"/>
  <c r="P265" i="147"/>
  <c r="U265"/>
  <c r="Z265" s="1"/>
  <c r="F265" s="1"/>
  <c r="T11" i="159"/>
  <c r="Q10"/>
  <c r="T10" s="1"/>
  <c r="F104" i="147"/>
  <c r="Z102"/>
  <c r="F102"/>
  <c r="Z101" i="145"/>
  <c r="U99"/>
  <c r="M110" i="143"/>
  <c r="Z111"/>
  <c r="S111"/>
  <c r="M111"/>
  <c r="S110"/>
  <c r="Z110"/>
  <c r="S121"/>
  <c r="S120"/>
  <c r="AG121"/>
  <c r="AJ121" s="1"/>
  <c r="Z121"/>
  <c r="M120"/>
  <c r="M121"/>
  <c r="Z120"/>
  <c r="Q9" i="147"/>
  <c r="Q7"/>
  <c r="Y11" i="145"/>
  <c r="Y9" s="1"/>
  <c r="V9"/>
  <c r="V7" i="147"/>
  <c r="Y109" i="145"/>
  <c r="V107"/>
  <c r="Y107" s="1"/>
  <c r="Z13" i="148"/>
  <c r="Z11" s="1"/>
  <c r="F11" s="1"/>
  <c r="F15"/>
  <c r="F13"/>
  <c r="P21" i="157"/>
  <c r="P19"/>
  <c r="M19"/>
  <c r="L106" i="145"/>
  <c r="O106" s="1"/>
  <c r="O108"/>
  <c r="AG120" i="143"/>
  <c r="AJ120"/>
  <c r="Q22" i="157"/>
  <c r="L20"/>
  <c r="W158" i="145"/>
  <c r="H107"/>
  <c r="K107" s="1"/>
  <c r="P107" s="1"/>
  <c r="K109"/>
  <c r="Z12" i="148"/>
  <c r="Z10"/>
  <c r="F10" s="1"/>
  <c r="F14"/>
  <c r="F12" s="1"/>
  <c r="Z94" i="147"/>
  <c r="F96"/>
  <c r="F94" s="1"/>
  <c r="Q77" i="143"/>
  <c r="Z100" i="145"/>
  <c r="U98"/>
  <c r="K161"/>
  <c r="P161"/>
  <c r="U161" s="1"/>
  <c r="H159"/>
  <c r="K159" s="1"/>
  <c r="L107"/>
  <c r="O107" s="1"/>
  <c r="O109"/>
  <c r="P266" i="147"/>
  <c r="U266"/>
  <c r="Z266" s="1"/>
  <c r="F266" s="1"/>
  <c r="Z93"/>
  <c r="F95"/>
  <c r="F93" s="1"/>
  <c r="H9"/>
  <c r="H7"/>
  <c r="V8" i="145"/>
  <c r="K11" i="159"/>
  <c r="P11" s="1"/>
  <c r="U11" s="1"/>
  <c r="Z11" s="1"/>
  <c r="F11" s="1"/>
  <c r="I10"/>
  <c r="K10"/>
  <c r="P10" s="1"/>
  <c r="U10" s="1"/>
  <c r="Z10" s="1"/>
  <c r="F10" s="1"/>
  <c r="AI205" i="143"/>
  <c r="Z205"/>
  <c r="S117"/>
  <c r="M116"/>
  <c r="M117"/>
  <c r="S116"/>
  <c r="Z116"/>
  <c r="AA37" i="163"/>
  <c r="G37" s="1"/>
  <c r="T109" i="145"/>
  <c r="P110"/>
  <c r="I12" i="155"/>
  <c r="L14"/>
  <c r="Q14"/>
  <c r="V14" s="1"/>
  <c r="AA14" s="1"/>
  <c r="G14" s="1"/>
  <c r="AI183" i="143"/>
  <c r="S235"/>
  <c r="M235"/>
  <c r="M234"/>
  <c r="S234"/>
  <c r="AG235"/>
  <c r="AJ235"/>
  <c r="Z235"/>
  <c r="Z234"/>
  <c r="J111" i="147"/>
  <c r="Q106" i="145"/>
  <c r="U68"/>
  <c r="Z68" s="1"/>
  <c r="F68" s="1"/>
  <c r="G183" i="143"/>
  <c r="AG205"/>
  <c r="AJ205" s="1"/>
  <c r="G205"/>
  <c r="V22" i="157"/>
  <c r="Q20"/>
  <c r="Z99" i="145"/>
  <c r="F99"/>
  <c r="F101"/>
  <c r="Z98"/>
  <c r="F98" s="1"/>
  <c r="F100"/>
  <c r="P109"/>
  <c r="U109"/>
  <c r="Z109" s="1"/>
  <c r="F109" s="1"/>
  <c r="AA22" i="157"/>
  <c r="AA20" s="1"/>
  <c r="V20"/>
  <c r="G22"/>
  <c r="G20" s="1"/>
  <c r="AA211" i="143"/>
  <c r="O130" i="163"/>
  <c r="P136" i="143"/>
  <c r="R138"/>
  <c r="U194"/>
  <c r="I184" i="163"/>
  <c r="X135" i="143"/>
  <c r="I164" i="163"/>
  <c r="K166"/>
  <c r="L166" s="1"/>
  <c r="K136" i="143"/>
  <c r="K134" s="1"/>
  <c r="L138"/>
  <c r="P131" i="163"/>
  <c r="K169" i="143"/>
  <c r="L195" i="163"/>
  <c r="P195"/>
  <c r="Q195" s="1"/>
  <c r="J130"/>
  <c r="K130" s="1"/>
  <c r="L130" s="1"/>
  <c r="K132"/>
  <c r="L132" s="1"/>
  <c r="W192" i="143"/>
  <c r="Y194"/>
  <c r="I193"/>
  <c r="I191" s="1"/>
  <c r="I189" s="1"/>
  <c r="L195"/>
  <c r="Y195"/>
  <c r="X193"/>
  <c r="L196"/>
  <c r="U196" s="1"/>
  <c r="K192"/>
  <c r="V192"/>
  <c r="V190" s="1"/>
  <c r="Y196"/>
  <c r="R197"/>
  <c r="U197" s="1"/>
  <c r="O193"/>
  <c r="O191" s="1"/>
  <c r="W193"/>
  <c r="W191" s="1"/>
  <c r="Y197"/>
  <c r="Q193"/>
  <c r="R193" s="1"/>
  <c r="R199"/>
  <c r="U199" s="1"/>
  <c r="AD193"/>
  <c r="AF199"/>
  <c r="J171"/>
  <c r="J169" s="1"/>
  <c r="L173"/>
  <c r="U173" s="1"/>
  <c r="AB173" s="1"/>
  <c r="AE168"/>
  <c r="O168"/>
  <c r="O148" s="1"/>
  <c r="R170"/>
  <c r="U170" s="1"/>
  <c r="X131" i="163"/>
  <c r="W185"/>
  <c r="U134"/>
  <c r="R132"/>
  <c r="X132"/>
  <c r="Z134"/>
  <c r="R186"/>
  <c r="U188"/>
  <c r="H151" i="143"/>
  <c r="H83"/>
  <c r="AH81"/>
  <c r="AH36"/>
  <c r="H36" s="1"/>
  <c r="J124"/>
  <c r="J114" s="1"/>
  <c r="J79" i="163"/>
  <c r="S120"/>
  <c r="U122"/>
  <c r="R14" i="143"/>
  <c r="U14" s="1"/>
  <c r="Y14"/>
  <c r="AE12"/>
  <c r="AF14"/>
  <c r="K17" i="163"/>
  <c r="L17" s="1"/>
  <c r="P17"/>
  <c r="Y13"/>
  <c r="Z19"/>
  <c r="Z14"/>
  <c r="R15" i="143"/>
  <c r="L17"/>
  <c r="L26"/>
  <c r="R24"/>
  <c r="AF24"/>
  <c r="O28"/>
  <c r="R30"/>
  <c r="AE13"/>
  <c r="AF29"/>
  <c r="I63"/>
  <c r="L69"/>
  <c r="R69"/>
  <c r="U69" s="1"/>
  <c r="Q63"/>
  <c r="R63" s="1"/>
  <c r="AE63"/>
  <c r="AF63" s="1"/>
  <c r="AF69"/>
  <c r="L129"/>
  <c r="I127"/>
  <c r="X127"/>
  <c r="Y129"/>
  <c r="AD127"/>
  <c r="AF129"/>
  <c r="AC59"/>
  <c r="AF61"/>
  <c r="AF16"/>
  <c r="AD12"/>
  <c r="AC19"/>
  <c r="AF21"/>
  <c r="AI21" s="1"/>
  <c r="G21" s="1"/>
  <c r="L22"/>
  <c r="Y26"/>
  <c r="I28"/>
  <c r="I12" s="1"/>
  <c r="L30"/>
  <c r="U30" s="1"/>
  <c r="W28"/>
  <c r="Y30"/>
  <c r="J28"/>
  <c r="L32"/>
  <c r="K28"/>
  <c r="L34"/>
  <c r="W18" i="163"/>
  <c r="Z18" s="1"/>
  <c r="Z20"/>
  <c r="M28"/>
  <c r="P28" s="1"/>
  <c r="P30"/>
  <c r="S28"/>
  <c r="U30"/>
  <c r="K227" i="143"/>
  <c r="L229"/>
  <c r="H123" i="163"/>
  <c r="K125"/>
  <c r="L125" s="1"/>
  <c r="X111"/>
  <c r="Z121"/>
  <c r="AD62" i="143"/>
  <c r="AF68"/>
  <c r="U66"/>
  <c r="T19" i="163"/>
  <c r="U21"/>
  <c r="P14"/>
  <c r="AF15" i="143"/>
  <c r="Y17"/>
  <c r="J18"/>
  <c r="L20"/>
  <c r="Q18"/>
  <c r="R20"/>
  <c r="U20" s="1"/>
  <c r="AB20" s="1"/>
  <c r="AI20" s="1"/>
  <c r="Y22"/>
  <c r="I29"/>
  <c r="L33"/>
  <c r="I19" i="163"/>
  <c r="K21"/>
  <c r="L21" s="1"/>
  <c r="M18"/>
  <c r="P20"/>
  <c r="Q20" s="1"/>
  <c r="V20" s="1"/>
  <c r="AA20" s="1"/>
  <c r="G20" s="1"/>
  <c r="K24"/>
  <c r="L24" s="1"/>
  <c r="I12"/>
  <c r="I10" s="1"/>
  <c r="Y28"/>
  <c r="Z28" s="1"/>
  <c r="Z30"/>
  <c r="K15"/>
  <c r="L15" s="1"/>
  <c r="Q15" s="1"/>
  <c r="V15" s="1"/>
  <c r="AA15" s="1"/>
  <c r="G15" s="1"/>
  <c r="I29"/>
  <c r="I13" s="1"/>
  <c r="I11" s="1"/>
  <c r="I9" s="1"/>
  <c r="K31"/>
  <c r="L31" s="1"/>
  <c r="O29"/>
  <c r="P29" s="1"/>
  <c r="Q29" s="1"/>
  <c r="V29" s="1"/>
  <c r="AA29" s="1"/>
  <c r="G29" s="1"/>
  <c r="P31"/>
  <c r="Z31"/>
  <c r="W29"/>
  <c r="Z29" s="1"/>
  <c r="W13"/>
  <c r="W11" s="1"/>
  <c r="S223"/>
  <c r="U225"/>
  <c r="Z224"/>
  <c r="S111"/>
  <c r="U111" s="1"/>
  <c r="AA114" i="143" s="1"/>
  <c r="U121" i="163"/>
  <c r="O62" i="143"/>
  <c r="R68"/>
  <c r="U68" s="1"/>
  <c r="V63"/>
  <c r="Y69"/>
  <c r="R129"/>
  <c r="P127"/>
  <c r="X13"/>
  <c r="U32"/>
  <c r="Z122" i="163"/>
  <c r="U33" i="143"/>
  <c r="K29" i="163"/>
  <c r="L29" s="1"/>
  <c r="P25"/>
  <c r="AF59" i="143"/>
  <c r="U17"/>
  <c r="O120" i="163"/>
  <c r="K16"/>
  <c r="L16" s="1"/>
  <c r="J12"/>
  <c r="Y12"/>
  <c r="U22"/>
  <c r="P23"/>
  <c r="Z17"/>
  <c r="W223"/>
  <c r="Z223" s="1"/>
  <c r="Z225"/>
  <c r="K12" i="143"/>
  <c r="K10" s="1"/>
  <c r="N123" i="163"/>
  <c r="P125"/>
  <c r="Q125" s="1"/>
  <c r="N122"/>
  <c r="N120" s="1"/>
  <c r="P124"/>
  <c r="M123"/>
  <c r="P123" s="1"/>
  <c r="P127"/>
  <c r="S123"/>
  <c r="U123"/>
  <c r="U127"/>
  <c r="K124"/>
  <c r="L124" s="1"/>
  <c r="I122"/>
  <c r="AC42" i="143"/>
  <c r="AF42" s="1"/>
  <c r="Z33" i="163"/>
  <c r="K41"/>
  <c r="L41" s="1"/>
  <c r="Q41" s="1"/>
  <c r="J42" i="143"/>
  <c r="R184" i="163"/>
  <c r="Q191" i="143"/>
  <c r="Q189"/>
  <c r="P134"/>
  <c r="X130" i="163"/>
  <c r="AE148" i="143"/>
  <c r="U195"/>
  <c r="R130" i="163"/>
  <c r="AD191" i="143"/>
  <c r="X191"/>
  <c r="Y193"/>
  <c r="AB194"/>
  <c r="U195" i="163"/>
  <c r="Z195" s="1"/>
  <c r="L171" i="143"/>
  <c r="W183" i="163"/>
  <c r="K190" i="143"/>
  <c r="W190"/>
  <c r="K164" i="163"/>
  <c r="L164" s="1"/>
  <c r="I144"/>
  <c r="U138" i="143"/>
  <c r="AB138" s="1"/>
  <c r="H81"/>
  <c r="AH79"/>
  <c r="K122" i="163"/>
  <c r="L122" s="1"/>
  <c r="I120"/>
  <c r="T13"/>
  <c r="Z111"/>
  <c r="U34" i="143"/>
  <c r="AC13"/>
  <c r="AC11" s="1"/>
  <c r="AC9" s="1"/>
  <c r="AD125"/>
  <c r="AF127"/>
  <c r="J10" i="163"/>
  <c r="O110"/>
  <c r="X11" i="143"/>
  <c r="P125"/>
  <c r="R127"/>
  <c r="R18"/>
  <c r="AB17"/>
  <c r="S12" i="163"/>
  <c r="U28"/>
  <c r="L28" i="143"/>
  <c r="W12"/>
  <c r="AB33"/>
  <c r="P122" i="163"/>
  <c r="Q122" s="1"/>
  <c r="V122" s="1"/>
  <c r="AA122" s="1"/>
  <c r="G122" s="1"/>
  <c r="AB32" i="143"/>
  <c r="U129"/>
  <c r="M12" i="163"/>
  <c r="M10" s="1"/>
  <c r="X125" i="143"/>
  <c r="Y127"/>
  <c r="S110" i="163"/>
  <c r="S221"/>
  <c r="L18" i="143"/>
  <c r="J12"/>
  <c r="J10" s="1"/>
  <c r="J8" s="1"/>
  <c r="L127"/>
  <c r="I125"/>
  <c r="AE11"/>
  <c r="AE9" s="1"/>
  <c r="Y11" i="163"/>
  <c r="AE10" i="143"/>
  <c r="AE8" s="1"/>
  <c r="W188"/>
  <c r="X189"/>
  <c r="AB195"/>
  <c r="AI195" s="1"/>
  <c r="K188"/>
  <c r="AI194"/>
  <c r="AD189"/>
  <c r="H79"/>
  <c r="P115"/>
  <c r="X115"/>
  <c r="AI32"/>
  <c r="I115"/>
  <c r="S205" i="163"/>
  <c r="AI33" i="143"/>
  <c r="AB129"/>
  <c r="AI17"/>
  <c r="X9"/>
  <c r="J8" i="163"/>
  <c r="T11"/>
  <c r="W10" i="143"/>
  <c r="U18"/>
  <c r="U127"/>
  <c r="AB127" s="1"/>
  <c r="AI127" s="1"/>
  <c r="G127" s="1"/>
  <c r="AD115"/>
  <c r="AB34"/>
  <c r="AI34" s="1"/>
  <c r="G34" s="1"/>
  <c r="I110" i="163"/>
  <c r="G194" i="143"/>
  <c r="AG194" s="1"/>
  <c r="AJ194" s="1"/>
  <c r="AI129"/>
  <c r="G33"/>
  <c r="G32"/>
  <c r="M33"/>
  <c r="AB18"/>
  <c r="W8"/>
  <c r="G17"/>
  <c r="M194"/>
  <c r="Z194"/>
  <c r="S33"/>
  <c r="Z32"/>
  <c r="G129"/>
  <c r="Y174"/>
  <c r="L201"/>
  <c r="L172"/>
  <c r="U172" s="1"/>
  <c r="AB172" s="1"/>
  <c r="AI172" s="1"/>
  <c r="G172" s="1"/>
  <c r="AF172"/>
  <c r="U165" i="163"/>
  <c r="P191" i="143"/>
  <c r="J163" i="163"/>
  <c r="J143" s="1"/>
  <c r="J128" s="1"/>
  <c r="O163"/>
  <c r="K192"/>
  <c r="L192" s="1"/>
  <c r="U194"/>
  <c r="K196"/>
  <c r="L196" s="1"/>
  <c r="L198" i="143"/>
  <c r="L174"/>
  <c r="Z195"/>
  <c r="U174"/>
  <c r="Z192" i="163"/>
  <c r="K134"/>
  <c r="L134" s="1"/>
  <c r="Q134" s="1"/>
  <c r="V134" s="1"/>
  <c r="AA134" s="1"/>
  <c r="G134" s="1"/>
  <c r="H187"/>
  <c r="R200" i="143"/>
  <c r="Y200"/>
  <c r="Q192"/>
  <c r="Q190" s="1"/>
  <c r="Q188" s="1"/>
  <c r="AD192"/>
  <c r="K193"/>
  <c r="L193" s="1"/>
  <c r="P190" i="163"/>
  <c r="W12"/>
  <c r="O12" i="143"/>
  <c r="Y184" i="163"/>
  <c r="U29"/>
  <c r="U198" i="143"/>
  <c r="AD190"/>
  <c r="AD188" s="1"/>
  <c r="H185" i="163"/>
  <c r="H183"/>
  <c r="O143"/>
  <c r="P189" i="143"/>
  <c r="Y129" i="163"/>
  <c r="W10"/>
  <c r="AB198" i="143"/>
  <c r="AI198" s="1"/>
  <c r="G198" s="1"/>
  <c r="W8" i="163"/>
  <c r="Q78" i="143"/>
  <c r="X143" i="163"/>
  <c r="Z145"/>
  <c r="Z139"/>
  <c r="X136"/>
  <c r="U157" i="143"/>
  <c r="AB157" s="1"/>
  <c r="X80"/>
  <c r="Y92"/>
  <c r="AF82"/>
  <c r="AE80"/>
  <c r="AF83"/>
  <c r="AE81"/>
  <c r="AE79" s="1"/>
  <c r="U176"/>
  <c r="K213"/>
  <c r="L213" s="1"/>
  <c r="L215"/>
  <c r="U89"/>
  <c r="AB89" s="1"/>
  <c r="AI89" s="1"/>
  <c r="G89" s="1"/>
  <c r="Q212"/>
  <c r="L143"/>
  <c r="S80" i="163"/>
  <c r="S78" s="1"/>
  <c r="U82"/>
  <c r="I81"/>
  <c r="K93"/>
  <c r="L93" s="1"/>
  <c r="Q93" s="1"/>
  <c r="U108" i="143"/>
  <c r="AB108"/>
  <c r="AI108" s="1"/>
  <c r="AB122"/>
  <c r="W81"/>
  <c r="W79" s="1"/>
  <c r="Y93"/>
  <c r="Y138" i="163"/>
  <c r="R214" i="143"/>
  <c r="Q91" i="163"/>
  <c r="V91" s="1"/>
  <c r="AA91" s="1"/>
  <c r="G91" s="1"/>
  <c r="Q212"/>
  <c r="N156" i="143"/>
  <c r="N150" s="1"/>
  <c r="U141" i="163"/>
  <c r="AB118" i="143"/>
  <c r="R62"/>
  <c r="M136" i="163"/>
  <c r="P139"/>
  <c r="AI122" i="143"/>
  <c r="G122" s="1"/>
  <c r="L82"/>
  <c r="U160"/>
  <c r="U154"/>
  <c r="AB154" s="1"/>
  <c r="X213"/>
  <c r="X211" s="1"/>
  <c r="Z206" i="163"/>
  <c r="P214"/>
  <c r="W80"/>
  <c r="W78" s="1"/>
  <c r="W76" s="1"/>
  <c r="Z209"/>
  <c r="Y229" i="143"/>
  <c r="W227"/>
  <c r="AD227"/>
  <c r="AF28"/>
  <c r="AI118"/>
  <c r="K211"/>
  <c r="AB176"/>
  <c r="AI176" s="1"/>
  <c r="X78"/>
  <c r="T216"/>
  <c r="T214"/>
  <c r="V212" i="163"/>
  <c r="AA212"/>
  <c r="I79"/>
  <c r="AE78" i="143"/>
  <c r="AE76" s="1"/>
  <c r="AB160"/>
  <c r="AI160"/>
  <c r="AD211"/>
  <c r="G118"/>
  <c r="M118" s="1"/>
  <c r="M119"/>
  <c r="Z118"/>
  <c r="J189"/>
  <c r="Z190" i="163"/>
  <c r="R175" i="143"/>
  <c r="U175" s="1"/>
  <c r="N26"/>
  <c r="Q27" i="163"/>
  <c r="O221"/>
  <c r="O205" s="1"/>
  <c r="U25"/>
  <c r="P67"/>
  <c r="T12"/>
  <c r="R26" i="143"/>
  <c r="U26" s="1"/>
  <c r="Z32" i="163"/>
  <c r="Z36"/>
  <c r="Z40"/>
  <c r="P33"/>
  <c r="Z127"/>
  <c r="AD10" i="143"/>
  <c r="Z22" i="163"/>
  <c r="K23"/>
  <c r="L23" s="1"/>
  <c r="Q23" s="1"/>
  <c r="V23" s="1"/>
  <c r="AA23" s="1"/>
  <c r="G23" s="1"/>
  <c r="U23"/>
  <c r="U17"/>
  <c r="X13"/>
  <c r="X11" s="1"/>
  <c r="Z11" s="1"/>
  <c r="L15" i="143"/>
  <c r="Y15"/>
  <c r="L24"/>
  <c r="AF22"/>
  <c r="L40"/>
  <c r="Y58"/>
  <c r="Z24" i="163"/>
  <c r="Z26"/>
  <c r="P32"/>
  <c r="Q32" s="1"/>
  <c r="V32" s="1"/>
  <c r="AA32" s="1"/>
  <c r="G32" s="1"/>
  <c r="P34"/>
  <c r="P36"/>
  <c r="Q36" s="1"/>
  <c r="V36" s="1"/>
  <c r="AA36" s="1"/>
  <c r="G36" s="1"/>
  <c r="P40"/>
  <c r="Q40" s="1"/>
  <c r="K33"/>
  <c r="L33" s="1"/>
  <c r="P16"/>
  <c r="AD8" i="143"/>
  <c r="O227"/>
  <c r="W124"/>
  <c r="Y126"/>
  <c r="L59"/>
  <c r="K111" i="163"/>
  <c r="L111" s="1"/>
  <c r="Y110"/>
  <c r="R126" i="143"/>
  <c r="P124"/>
  <c r="I211"/>
  <c r="N205" i="163"/>
  <c r="S143"/>
  <c r="N143"/>
  <c r="N94" i="143"/>
  <c r="Q95" i="163"/>
  <c r="AI147" i="143"/>
  <c r="L219"/>
  <c r="AF62"/>
  <c r="K210" i="163"/>
  <c r="L210" s="1"/>
  <c r="AF141" i="143"/>
  <c r="R136" i="163"/>
  <c r="U136" s="1"/>
  <c r="U139"/>
  <c r="AB66" i="143"/>
  <c r="K209" i="163"/>
  <c r="L209" s="1"/>
  <c r="K137"/>
  <c r="L137" s="1"/>
  <c r="T10"/>
  <c r="T8" s="1"/>
  <c r="U40" i="143"/>
  <c r="Z13" i="163"/>
  <c r="V27"/>
  <c r="AA26" i="143" s="1"/>
  <c r="T26"/>
  <c r="U24"/>
  <c r="AB24" s="1"/>
  <c r="U15"/>
  <c r="AB15" s="1"/>
  <c r="P114"/>
  <c r="W114"/>
  <c r="Y124"/>
  <c r="T94"/>
  <c r="V95" i="163"/>
  <c r="AA94" i="143" s="1"/>
  <c r="G147"/>
  <c r="AI66"/>
  <c r="G66" s="1"/>
  <c r="AB40"/>
  <c r="AI40" s="1"/>
  <c r="AA27" i="163"/>
  <c r="AH26" i="143"/>
  <c r="H26" s="1"/>
  <c r="AA95" i="163"/>
  <c r="AH94" i="143" s="1"/>
  <c r="H94" s="1"/>
  <c r="AH172"/>
  <c r="H172" s="1"/>
  <c r="AA168"/>
  <c r="AF142"/>
  <c r="AF140"/>
  <c r="AB86"/>
  <c r="N102"/>
  <c r="N100" s="1"/>
  <c r="Q103" i="163"/>
  <c r="Y77"/>
  <c r="K100"/>
  <c r="L100" s="1"/>
  <c r="I80"/>
  <c r="R143" i="143"/>
  <c r="U143" s="1"/>
  <c r="AB123"/>
  <c r="T78" i="163"/>
  <c r="Y143" i="143"/>
  <c r="AF143"/>
  <c r="L63"/>
  <c r="U161"/>
  <c r="U91"/>
  <c r="Z158" i="163"/>
  <c r="U152"/>
  <c r="V152" s="1"/>
  <c r="AE212" i="143"/>
  <c r="AB95"/>
  <c r="U94"/>
  <c r="U112"/>
  <c r="AB112" s="1"/>
  <c r="U96"/>
  <c r="AB96" s="1"/>
  <c r="AI96" s="1"/>
  <c r="Z214" i="163"/>
  <c r="K88"/>
  <c r="L88" s="1"/>
  <c r="Q88" s="1"/>
  <c r="P102"/>
  <c r="Q102" s="1"/>
  <c r="V102" s="1"/>
  <c r="AA102" s="1"/>
  <c r="G102" s="1"/>
  <c r="P156"/>
  <c r="Q156" s="1"/>
  <c r="V156" s="1"/>
  <c r="AA156" s="1"/>
  <c r="G156" s="1"/>
  <c r="P158"/>
  <c r="P161"/>
  <c r="Q97"/>
  <c r="N96" i="143"/>
  <c r="AB161"/>
  <c r="AI161" s="1"/>
  <c r="G161" s="1"/>
  <c r="Y80" i="163"/>
  <c r="Y78" s="1"/>
  <c r="Q118"/>
  <c r="V118" s="1"/>
  <c r="AA118" s="1"/>
  <c r="G118" s="1"/>
  <c r="Y82" i="143"/>
  <c r="V81"/>
  <c r="V79"/>
  <c r="X81"/>
  <c r="Y81"/>
  <c r="U100" i="163"/>
  <c r="K123"/>
  <c r="L123" s="1"/>
  <c r="Y7"/>
  <c r="AI86" i="143"/>
  <c r="G86"/>
  <c r="G84"/>
  <c r="AI95"/>
  <c r="AB94"/>
  <c r="AI94" s="1"/>
  <c r="AB91"/>
  <c r="AI91" s="1"/>
  <c r="G91" s="1"/>
  <c r="AI123"/>
  <c r="I78" i="163"/>
  <c r="I76" s="1"/>
  <c r="V103"/>
  <c r="AA102" i="143" s="1"/>
  <c r="AA100" s="1"/>
  <c r="T102"/>
  <c r="T100" s="1"/>
  <c r="G20"/>
  <c r="S21" s="1"/>
  <c r="X79"/>
  <c r="G95"/>
  <c r="G123"/>
  <c r="G94"/>
  <c r="M20"/>
  <c r="Z20"/>
  <c r="X77"/>
  <c r="I143" i="163"/>
  <c r="Z162" i="143"/>
  <c r="S162"/>
  <c r="M162"/>
  <c r="AG162"/>
  <c r="AJ162" s="1"/>
  <c r="M163"/>
  <c r="P92" i="163"/>
  <c r="Q92"/>
  <c r="O80"/>
  <c r="Y83" i="143"/>
  <c r="L218"/>
  <c r="J212"/>
  <c r="P101" i="163"/>
  <c r="N81"/>
  <c r="N79" s="1"/>
  <c r="P136"/>
  <c r="Q148"/>
  <c r="T152" i="143" s="1"/>
  <c r="T150" s="1"/>
  <c r="T148" s="1"/>
  <c r="O78" i="163"/>
  <c r="N184"/>
  <c r="N129" s="1"/>
  <c r="P186"/>
  <c r="AB174" i="143"/>
  <c r="V195" i="163"/>
  <c r="U139" i="143"/>
  <c r="R137"/>
  <c r="U137" s="1"/>
  <c r="AE193"/>
  <c r="AF193" s="1"/>
  <c r="X192"/>
  <c r="Y192" s="1"/>
  <c r="K191"/>
  <c r="U201"/>
  <c r="AB201" s="1"/>
  <c r="L135"/>
  <c r="J185" i="163"/>
  <c r="K187"/>
  <c r="L187" s="1"/>
  <c r="AI174" i="143"/>
  <c r="S130" i="163"/>
  <c r="U130" s="1"/>
  <c r="U132"/>
  <c r="Y175" i="143"/>
  <c r="S194"/>
  <c r="Y171"/>
  <c r="Z186" i="163"/>
  <c r="K194"/>
  <c r="L194" s="1"/>
  <c r="Z194"/>
  <c r="AE192" i="143"/>
  <c r="N194" i="163"/>
  <c r="P194" s="1"/>
  <c r="R135" i="143"/>
  <c r="U135" s="1"/>
  <c r="T183" i="163"/>
  <c r="P164"/>
  <c r="O144"/>
  <c r="M163"/>
  <c r="P163" s="1"/>
  <c r="P165"/>
  <c r="X134" i="143"/>
  <c r="AC135"/>
  <c r="P187" i="163"/>
  <c r="M185"/>
  <c r="M183" s="1"/>
  <c r="AF171" i="143"/>
  <c r="AD169"/>
  <c r="I134"/>
  <c r="AC168"/>
  <c r="AC148" s="1"/>
  <c r="AF170"/>
  <c r="AC134"/>
  <c r="N20"/>
  <c r="Q21" i="163"/>
  <c r="V21" s="1"/>
  <c r="AI45" i="143"/>
  <c r="G60"/>
  <c r="AG60"/>
  <c r="AJ60" s="1"/>
  <c r="S118"/>
  <c r="S119"/>
  <c r="Y227"/>
  <c r="Z33"/>
  <c r="M32"/>
  <c r="S195"/>
  <c r="M195"/>
  <c r="Q154" i="163"/>
  <c r="V154" s="1"/>
  <c r="AA154" s="1"/>
  <c r="G154" s="1"/>
  <c r="J80" i="143"/>
  <c r="J78" s="1"/>
  <c r="Q162" i="163"/>
  <c r="V162" s="1"/>
  <c r="AA162" s="1"/>
  <c r="G162" s="1"/>
  <c r="AB139" i="143"/>
  <c r="U67"/>
  <c r="AB113"/>
  <c r="AB99"/>
  <c r="AI99" s="1"/>
  <c r="AB146"/>
  <c r="U103"/>
  <c r="AB103" s="1"/>
  <c r="U145"/>
  <c r="Q160" i="163"/>
  <c r="V160" s="1"/>
  <c r="AA160" s="1"/>
  <c r="G160" s="1"/>
  <c r="P100"/>
  <c r="Q100" s="1"/>
  <c r="V100" s="1"/>
  <c r="AA100" s="1"/>
  <c r="G100" s="1"/>
  <c r="J138"/>
  <c r="K141"/>
  <c r="L141" s="1"/>
  <c r="J136"/>
  <c r="K136" s="1"/>
  <c r="L136" s="1"/>
  <c r="Q136" s="1"/>
  <c r="K139"/>
  <c r="L139" s="1"/>
  <c r="Q139" s="1"/>
  <c r="V139" s="1"/>
  <c r="AA139" s="1"/>
  <c r="G139" s="1"/>
  <c r="P141"/>
  <c r="O138"/>
  <c r="X168" i="143"/>
  <c r="Y170"/>
  <c r="AB170" s="1"/>
  <c r="AI170" s="1"/>
  <c r="G170" s="1"/>
  <c r="AB47"/>
  <c r="U50"/>
  <c r="AB23"/>
  <c r="U156"/>
  <c r="AB156" s="1"/>
  <c r="AB56"/>
  <c r="AB52"/>
  <c r="U57"/>
  <c r="AB57" s="1"/>
  <c r="U49"/>
  <c r="U163"/>
  <c r="AB163" s="1"/>
  <c r="AB106"/>
  <c r="U98"/>
  <c r="AB98" s="1"/>
  <c r="U87"/>
  <c r="AB64"/>
  <c r="AI64" s="1"/>
  <c r="AB224"/>
  <c r="AI224" s="1"/>
  <c r="U220"/>
  <c r="U216"/>
  <c r="AB102"/>
  <c r="Q114" i="163"/>
  <c r="V114" s="1"/>
  <c r="AA114" s="1"/>
  <c r="G114" s="1"/>
  <c r="V45"/>
  <c r="AA45" s="1"/>
  <c r="G45" s="1"/>
  <c r="Q159"/>
  <c r="V159" s="1"/>
  <c r="K218"/>
  <c r="L218" s="1"/>
  <c r="Q218" s="1"/>
  <c r="P10" i="143"/>
  <c r="L222"/>
  <c r="U62" i="163"/>
  <c r="P217"/>
  <c r="I212" i="143"/>
  <c r="I210" s="1"/>
  <c r="L223"/>
  <c r="R80" i="163"/>
  <c r="R78" s="1"/>
  <c r="R76" s="1"/>
  <c r="U92"/>
  <c r="P210"/>
  <c r="Q210" s="1"/>
  <c r="AB175" i="143"/>
  <c r="AE190"/>
  <c r="AE188" s="1"/>
  <c r="AF188" s="1"/>
  <c r="AF192"/>
  <c r="J183" i="163"/>
  <c r="AD149" i="143"/>
  <c r="M143" i="163"/>
  <c r="P143" s="1"/>
  <c r="O129"/>
  <c r="P144"/>
  <c r="U80"/>
  <c r="AI102" i="143"/>
  <c r="AB220"/>
  <c r="AI106"/>
  <c r="G106" s="1"/>
  <c r="AB49"/>
  <c r="AI52"/>
  <c r="AI23"/>
  <c r="G23" s="1"/>
  <c r="AI47"/>
  <c r="AI146"/>
  <c r="G146" s="1"/>
  <c r="AI113"/>
  <c r="AI139"/>
  <c r="G45"/>
  <c r="AI175"/>
  <c r="G175" s="1"/>
  <c r="L212"/>
  <c r="P8"/>
  <c r="AB216"/>
  <c r="AI216" s="1"/>
  <c r="G216" s="1"/>
  <c r="AB87"/>
  <c r="AI87" s="1"/>
  <c r="G87" s="1"/>
  <c r="S163"/>
  <c r="AI56"/>
  <c r="G56" s="1"/>
  <c r="AB50"/>
  <c r="X148"/>
  <c r="AB145"/>
  <c r="AB67"/>
  <c r="AI67" s="1"/>
  <c r="G67" s="1"/>
  <c r="M61"/>
  <c r="M60"/>
  <c r="S60"/>
  <c r="Z60"/>
  <c r="T20"/>
  <c r="T18" s="1"/>
  <c r="AF190"/>
  <c r="G139"/>
  <c r="G47"/>
  <c r="G52"/>
  <c r="AI49"/>
  <c r="G49" s="1"/>
  <c r="G102"/>
  <c r="M103" s="1"/>
  <c r="AI145"/>
  <c r="G145" s="1"/>
  <c r="AI50"/>
  <c r="G113"/>
  <c r="AI220"/>
  <c r="G50"/>
  <c r="M50" s="1"/>
  <c r="M102"/>
  <c r="S102"/>
  <c r="M52"/>
  <c r="G220"/>
  <c r="M220" s="1"/>
  <c r="AG52"/>
  <c r="AJ52" s="1"/>
  <c r="G174"/>
  <c r="AG174" s="1"/>
  <c r="AJ174" s="1"/>
  <c r="R183" i="163"/>
  <c r="Z165" i="143"/>
  <c r="M165"/>
  <c r="AE191"/>
  <c r="AE189" s="1"/>
  <c r="O76" i="163"/>
  <c r="K189" i="143"/>
  <c r="L189" s="1"/>
  <c r="L191"/>
  <c r="AE210"/>
  <c r="AI119"/>
  <c r="AG119" s="1"/>
  <c r="AJ119" s="1"/>
  <c r="Z119"/>
  <c r="AC79"/>
  <c r="AC77" s="1"/>
  <c r="P78"/>
  <c r="P76" s="1"/>
  <c r="R80"/>
  <c r="G54"/>
  <c r="AG54" s="1"/>
  <c r="AJ54" s="1"/>
  <c r="AI158"/>
  <c r="L214"/>
  <c r="AF150"/>
  <c r="AF191"/>
  <c r="M54"/>
  <c r="S54"/>
  <c r="G119"/>
  <c r="U214"/>
  <c r="G158"/>
  <c r="S158" s="1"/>
  <c r="S175"/>
  <c r="S174"/>
  <c r="Z175"/>
  <c r="AB166"/>
  <c r="AI75"/>
  <c r="AD80"/>
  <c r="AF92"/>
  <c r="O213"/>
  <c r="X81" i="163"/>
  <c r="Z93"/>
  <c r="AB74" i="143"/>
  <c r="AC213"/>
  <c r="AF215"/>
  <c r="Z164"/>
  <c r="S164"/>
  <c r="AF213"/>
  <c r="Z210" i="163"/>
  <c r="Z165"/>
  <c r="H79"/>
  <c r="K81"/>
  <c r="L81" s="1"/>
  <c r="AI153" i="143"/>
  <c r="N138"/>
  <c r="N136" s="1"/>
  <c r="N134" s="1"/>
  <c r="Q135" i="163"/>
  <c r="N84" i="143"/>
  <c r="Q85" i="163"/>
  <c r="G73" i="143"/>
  <c r="AF214"/>
  <c r="AC212"/>
  <c r="V92" i="163"/>
  <c r="Q151"/>
  <c r="V151" s="1"/>
  <c r="AA151" s="1"/>
  <c r="G151" s="1"/>
  <c r="Q161"/>
  <c r="V161" s="1"/>
  <c r="AA161" s="1"/>
  <c r="G161" s="1"/>
  <c r="AB109" i="143"/>
  <c r="AF219"/>
  <c r="U144"/>
  <c r="Q104" i="163"/>
  <c r="V104" s="1"/>
  <c r="AA104" s="1"/>
  <c r="G104" s="1"/>
  <c r="U207"/>
  <c r="K213"/>
  <c r="L213" s="1"/>
  <c r="P66"/>
  <c r="Q66" s="1"/>
  <c r="V66" s="1"/>
  <c r="AA66" s="1"/>
  <c r="G66" s="1"/>
  <c r="X82"/>
  <c r="H82"/>
  <c r="U88"/>
  <c r="V88" s="1"/>
  <c r="AA88" s="1"/>
  <c r="G88" s="1"/>
  <c r="P157"/>
  <c r="Q157" s="1"/>
  <c r="V157" s="1"/>
  <c r="K101"/>
  <c r="L101" s="1"/>
  <c r="Q101" s="1"/>
  <c r="V101" s="1"/>
  <c r="AA101" s="1"/>
  <c r="G101" s="1"/>
  <c r="Z103"/>
  <c r="AA103" s="1"/>
  <c r="P216"/>
  <c r="I206"/>
  <c r="N206"/>
  <c r="Y141" i="143"/>
  <c r="V94" i="163"/>
  <c r="AA94" s="1"/>
  <c r="G94" s="1"/>
  <c r="AC80" i="143"/>
  <c r="AC78" s="1"/>
  <c r="AA157" i="163"/>
  <c r="G157" s="1"/>
  <c r="U82" i="143"/>
  <c r="AB144"/>
  <c r="Z92" i="163"/>
  <c r="AA92" s="1"/>
  <c r="Z207"/>
  <c r="Q98"/>
  <c r="V98" s="1"/>
  <c r="AA98" s="1"/>
  <c r="G98" s="1"/>
  <c r="O81" i="143"/>
  <c r="O212"/>
  <c r="U90" i="163"/>
  <c r="V90" s="1"/>
  <c r="AA90" s="1"/>
  <c r="G90" s="1"/>
  <c r="P108"/>
  <c r="Q108" s="1"/>
  <c r="V108" s="1"/>
  <c r="AA108" s="1"/>
  <c r="G108" s="1"/>
  <c r="P119"/>
  <c r="Q119" s="1"/>
  <c r="V119" s="1"/>
  <c r="AA119" s="1"/>
  <c r="G119" s="1"/>
  <c r="Z155"/>
  <c r="Z159"/>
  <c r="AA159" s="1"/>
  <c r="G159" s="1"/>
  <c r="P99"/>
  <c r="P120"/>
  <c r="N110"/>
  <c r="L12" i="143"/>
  <c r="AI31"/>
  <c r="W13"/>
  <c r="Y19"/>
  <c r="AD226"/>
  <c r="AF228"/>
  <c r="AD13"/>
  <c r="AF19"/>
  <c r="L227"/>
  <c r="J211"/>
  <c r="L211" s="1"/>
  <c r="AC124"/>
  <c r="AC114" s="1"/>
  <c r="AC76" s="1"/>
  <c r="AF126"/>
  <c r="AB30"/>
  <c r="Q67" i="163"/>
  <c r="V67" s="1"/>
  <c r="AA67" s="1"/>
  <c r="G67" s="1"/>
  <c r="L62" i="143"/>
  <c r="U62" s="1"/>
  <c r="R16"/>
  <c r="U16"/>
  <c r="R22"/>
  <c r="U22"/>
  <c r="V12"/>
  <c r="P24" i="163"/>
  <c r="Q24" s="1"/>
  <c r="V24" s="1"/>
  <c r="AA24" s="1"/>
  <c r="G24" s="1"/>
  <c r="K34"/>
  <c r="L34" s="1"/>
  <c r="Q34" s="1"/>
  <c r="P58"/>
  <c r="K68"/>
  <c r="L68"/>
  <c r="W77"/>
  <c r="S77"/>
  <c r="K44"/>
  <c r="L44" s="1"/>
  <c r="Q44" s="1"/>
  <c r="V44" s="1"/>
  <c r="AA44" s="1"/>
  <c r="G44" s="1"/>
  <c r="K49"/>
  <c r="L49" s="1"/>
  <c r="Q49" s="1"/>
  <c r="V49" s="1"/>
  <c r="AA49" s="1"/>
  <c r="G49" s="1"/>
  <c r="AF26" i="143"/>
  <c r="U34" i="163"/>
  <c r="U40"/>
  <c r="V40" s="1"/>
  <c r="AA40" s="1"/>
  <c r="G40" s="1"/>
  <c r="K35"/>
  <c r="L35" s="1"/>
  <c r="U35"/>
  <c r="K61"/>
  <c r="L61" s="1"/>
  <c r="Q61" s="1"/>
  <c r="V61" s="1"/>
  <c r="AA61" s="1"/>
  <c r="G61" s="1"/>
  <c r="S94" i="143"/>
  <c r="Z94"/>
  <c r="AG94"/>
  <c r="AJ94" s="1"/>
  <c r="M95"/>
  <c r="M94"/>
  <c r="Z95"/>
  <c r="S95"/>
  <c r="AG95"/>
  <c r="AJ95" s="1"/>
  <c r="T96"/>
  <c r="V97" i="163"/>
  <c r="AA96" i="143" s="1"/>
  <c r="S165"/>
  <c r="AG164"/>
  <c r="AJ164" s="1"/>
  <c r="M164"/>
  <c r="M8" i="163"/>
  <c r="Q216"/>
  <c r="N220" i="143"/>
  <c r="N218" s="1"/>
  <c r="Q99" i="163"/>
  <c r="N98" i="143"/>
  <c r="V115"/>
  <c r="Y115" s="1"/>
  <c r="Y125"/>
  <c r="Y114"/>
  <c r="X76"/>
  <c r="AE115"/>
  <c r="AF115" s="1"/>
  <c r="AF125"/>
  <c r="Q33" i="163"/>
  <c r="T32" i="143" s="1"/>
  <c r="N32"/>
  <c r="I8" i="163"/>
  <c r="Q17"/>
  <c r="N16" i="143"/>
  <c r="AD114"/>
  <c r="AF114" s="1"/>
  <c r="AF124"/>
  <c r="G88"/>
  <c r="AI230"/>
  <c r="AE211"/>
  <c r="G95" i="163"/>
  <c r="G27"/>
  <c r="AA216" i="143"/>
  <c r="AA214" s="1"/>
  <c r="AG33"/>
  <c r="AJ33" s="1"/>
  <c r="AG32"/>
  <c r="AJ32" s="1"/>
  <c r="S32"/>
  <c r="AB25"/>
  <c r="J148"/>
  <c r="L169"/>
  <c r="W189"/>
  <c r="Q166" i="163"/>
  <c r="V166"/>
  <c r="AA166" s="1"/>
  <c r="G166" s="1"/>
  <c r="N170" i="143"/>
  <c r="Q188" i="163"/>
  <c r="V188" s="1"/>
  <c r="AA188" s="1"/>
  <c r="AH192" i="143" s="1"/>
  <c r="N192"/>
  <c r="M129" i="163"/>
  <c r="P184"/>
  <c r="M130"/>
  <c r="P132"/>
  <c r="Q132" s="1"/>
  <c r="Z132"/>
  <c r="Y130"/>
  <c r="S131"/>
  <c r="I183"/>
  <c r="K185"/>
  <c r="L185" s="1"/>
  <c r="U187"/>
  <c r="S185"/>
  <c r="J184"/>
  <c r="K186"/>
  <c r="L186" s="1"/>
  <c r="Q186" s="1"/>
  <c r="S184"/>
  <c r="U186"/>
  <c r="AF136" i="143"/>
  <c r="AD134"/>
  <c r="AF137"/>
  <c r="AD135"/>
  <c r="AF169"/>
  <c r="AG170"/>
  <c r="AJ170" s="1"/>
  <c r="S172"/>
  <c r="AG195"/>
  <c r="AJ195" s="1"/>
  <c r="G195"/>
  <c r="Z173"/>
  <c r="AI173"/>
  <c r="AB199"/>
  <c r="Z199" s="1"/>
  <c r="K148"/>
  <c r="K132" s="1"/>
  <c r="J188"/>
  <c r="Y183" i="163"/>
  <c r="Y128" s="1"/>
  <c r="J131"/>
  <c r="K133"/>
  <c r="L133" s="1"/>
  <c r="Q133" s="1"/>
  <c r="Z187"/>
  <c r="X185"/>
  <c r="X129"/>
  <c r="Q169" i="143"/>
  <c r="R171"/>
  <c r="U171"/>
  <c r="S171" s="1"/>
  <c r="O134"/>
  <c r="AE132"/>
  <c r="AE6" s="1"/>
  <c r="Z170"/>
  <c r="Q196" i="163"/>
  <c r="V196"/>
  <c r="AA196" s="1"/>
  <c r="G196" s="1"/>
  <c r="U184"/>
  <c r="AB82" i="143"/>
  <c r="H80" i="163"/>
  <c r="K82"/>
  <c r="L82" s="1"/>
  <c r="Q213"/>
  <c r="V213" s="1"/>
  <c r="AA213"/>
  <c r="G213" s="1"/>
  <c r="N217" i="143"/>
  <c r="N215" s="1"/>
  <c r="N213" s="1"/>
  <c r="G153"/>
  <c r="G105"/>
  <c r="AG105" s="1"/>
  <c r="H77" i="163"/>
  <c r="K79"/>
  <c r="L79" s="1"/>
  <c r="AI74" i="143"/>
  <c r="X79" i="163"/>
  <c r="Z81"/>
  <c r="AD78" i="143"/>
  <c r="AF78" s="1"/>
  <c r="AF80"/>
  <c r="G75"/>
  <c r="AI166"/>
  <c r="G166" s="1"/>
  <c r="AI155"/>
  <c r="G92" i="163"/>
  <c r="AI144" i="143"/>
  <c r="Z82" i="163"/>
  <c r="X80"/>
  <c r="Z80" s="1"/>
  <c r="AI109" i="143"/>
  <c r="AC210"/>
  <c r="AF212"/>
  <c r="T84"/>
  <c r="V85" i="163"/>
  <c r="V135"/>
  <c r="AA135" s="1"/>
  <c r="AH138" i="143" s="1"/>
  <c r="H138" s="1"/>
  <c r="T138"/>
  <c r="T136" s="1"/>
  <c r="T134" s="1"/>
  <c r="AB22"/>
  <c r="AI22" s="1"/>
  <c r="G22" s="1"/>
  <c r="G31"/>
  <c r="V10"/>
  <c r="AI30"/>
  <c r="AD11"/>
  <c r="AF13"/>
  <c r="P110" i="163"/>
  <c r="N76"/>
  <c r="AB16" i="143"/>
  <c r="AD76"/>
  <c r="T16"/>
  <c r="V17" i="163"/>
  <c r="AA17" s="1"/>
  <c r="G17" s="1"/>
  <c r="T98" i="143"/>
  <c r="V99" i="163"/>
  <c r="AA98" i="143" s="1"/>
  <c r="G230"/>
  <c r="AG230" s="1"/>
  <c r="AJ230" s="1"/>
  <c r="V33" i="163"/>
  <c r="AA33" s="1"/>
  <c r="V77" i="143"/>
  <c r="S88"/>
  <c r="M88"/>
  <c r="S89"/>
  <c r="AE77"/>
  <c r="R169"/>
  <c r="U169" s="1"/>
  <c r="AI199"/>
  <c r="G199" s="1"/>
  <c r="S183" i="163"/>
  <c r="U185"/>
  <c r="Z130"/>
  <c r="N188" i="143"/>
  <c r="N190"/>
  <c r="N172"/>
  <c r="N168"/>
  <c r="G173"/>
  <c r="AG173"/>
  <c r="AJ173" s="1"/>
  <c r="AD133"/>
  <c r="AF135"/>
  <c r="K183" i="163"/>
  <c r="L183" s="1"/>
  <c r="I128"/>
  <c r="M128"/>
  <c r="P129"/>
  <c r="T192" i="143"/>
  <c r="T188" s="1"/>
  <c r="S129" i="163"/>
  <c r="AA84" i="143"/>
  <c r="AA85" i="163"/>
  <c r="X78"/>
  <c r="G144" i="143"/>
  <c r="AG145" s="1"/>
  <c r="AJ145" s="1"/>
  <c r="G155"/>
  <c r="Z79" i="163"/>
  <c r="X77"/>
  <c r="G74" i="143"/>
  <c r="AG74"/>
  <c r="AJ74" s="1"/>
  <c r="M105"/>
  <c r="S105"/>
  <c r="Z105"/>
  <c r="H78" i="163"/>
  <c r="K80"/>
  <c r="L80" s="1"/>
  <c r="AI82" i="143"/>
  <c r="G82" s="1"/>
  <c r="AA138"/>
  <c r="AA136" s="1"/>
  <c r="AA134" s="1"/>
  <c r="G109"/>
  <c r="G30"/>
  <c r="AG30" s="1"/>
  <c r="AJ30" s="1"/>
  <c r="V8"/>
  <c r="M231"/>
  <c r="M230"/>
  <c r="S231"/>
  <c r="AG231"/>
  <c r="AJ231" s="1"/>
  <c r="Z231"/>
  <c r="S230"/>
  <c r="Z230"/>
  <c r="AA16"/>
  <c r="AA192"/>
  <c r="AA190" s="1"/>
  <c r="T190"/>
  <c r="S128" i="163"/>
  <c r="U183"/>
  <c r="Z77"/>
  <c r="X7"/>
  <c r="AH84" i="143"/>
  <c r="G85" i="163"/>
  <c r="G135"/>
  <c r="K78"/>
  <c r="L78" s="1"/>
  <c r="M74" i="143"/>
  <c r="S75"/>
  <c r="M75"/>
  <c r="Z75"/>
  <c r="S74"/>
  <c r="Z74"/>
  <c r="AG75"/>
  <c r="AJ75"/>
  <c r="M145"/>
  <c r="S144"/>
  <c r="S31"/>
  <c r="M30"/>
  <c r="M31"/>
  <c r="Z31"/>
  <c r="S30"/>
  <c r="AG31"/>
  <c r="AJ31" s="1"/>
  <c r="Z30"/>
  <c r="AG22"/>
  <c r="AJ22" s="1"/>
  <c r="AH16"/>
  <c r="H16" s="1"/>
  <c r="G188" i="163"/>
  <c r="AH136" i="143"/>
  <c r="AH134" s="1"/>
  <c r="H84"/>
  <c r="Z23"/>
  <c r="AG23"/>
  <c r="AJ23" s="1"/>
  <c r="S23"/>
  <c r="Z22"/>
  <c r="AH188"/>
  <c r="H188" s="1"/>
  <c r="AH190"/>
  <c r="H190" s="1"/>
  <c r="H192"/>
  <c r="H136"/>
  <c r="H134"/>
  <c r="L150"/>
  <c r="AB152"/>
  <c r="AE149"/>
  <c r="AI201"/>
  <c r="Z85"/>
  <c r="S84"/>
  <c r="S85"/>
  <c r="M84"/>
  <c r="Z84"/>
  <c r="AG84"/>
  <c r="AJ84" s="1"/>
  <c r="M85"/>
  <c r="G40"/>
  <c r="AI15"/>
  <c r="G160"/>
  <c r="AG160" s="1"/>
  <c r="AJ160" s="1"/>
  <c r="AB171"/>
  <c r="Z171" s="1"/>
  <c r="AG86"/>
  <c r="AJ86" s="1"/>
  <c r="M86"/>
  <c r="S87"/>
  <c r="AG87"/>
  <c r="AJ87" s="1"/>
  <c r="M87"/>
  <c r="Z86"/>
  <c r="Z87"/>
  <c r="S86"/>
  <c r="G212" i="163"/>
  <c r="AH216" i="143"/>
  <c r="M198"/>
  <c r="Z198"/>
  <c r="S199"/>
  <c r="M199"/>
  <c r="AG198"/>
  <c r="AJ198" s="1"/>
  <c r="S198"/>
  <c r="G178"/>
  <c r="AG178"/>
  <c r="AJ178" s="1"/>
  <c r="X210"/>
  <c r="T144"/>
  <c r="T140" s="1"/>
  <c r="V140" i="163"/>
  <c r="N224" i="143"/>
  <c r="N222" s="1"/>
  <c r="Q220" i="163"/>
  <c r="T224" i="143" s="1"/>
  <c r="T222" s="1"/>
  <c r="AF93"/>
  <c r="AD81"/>
  <c r="Q192" i="163"/>
  <c r="V192" s="1"/>
  <c r="AA192" s="1"/>
  <c r="G192" s="1"/>
  <c r="G184" i="143"/>
  <c r="AG184"/>
  <c r="AJ184" s="1"/>
  <c r="AI180"/>
  <c r="G186"/>
  <c r="AG186"/>
  <c r="AJ186" s="1"/>
  <c r="H110" i="163"/>
  <c r="H76" s="1"/>
  <c r="N86" i="143"/>
  <c r="N82"/>
  <c r="N80" s="1"/>
  <c r="N78" s="1"/>
  <c r="Q87" i="163"/>
  <c r="U120"/>
  <c r="T110"/>
  <c r="U110"/>
  <c r="AA195"/>
  <c r="G195"/>
  <c r="AA193"/>
  <c r="G193"/>
  <c r="Y43" i="143"/>
  <c r="V13"/>
  <c r="U210" i="163"/>
  <c r="R142" i="143"/>
  <c r="AI152"/>
  <c r="G152" s="1"/>
  <c r="Z152" s="1"/>
  <c r="V87" i="163"/>
  <c r="T86" i="143"/>
  <c r="G180"/>
  <c r="AG180" s="1"/>
  <c r="AJ180" s="1"/>
  <c r="AD79"/>
  <c r="AF81"/>
  <c r="G108"/>
  <c r="M187"/>
  <c r="S186"/>
  <c r="M186"/>
  <c r="AG187"/>
  <c r="AJ187"/>
  <c r="S187"/>
  <c r="Z186"/>
  <c r="Z187"/>
  <c r="M178"/>
  <c r="S179"/>
  <c r="AG179"/>
  <c r="AJ179" s="1"/>
  <c r="M179"/>
  <c r="Z178"/>
  <c r="Z179"/>
  <c r="S178"/>
  <c r="AH214"/>
  <c r="H214" s="1"/>
  <c r="H216"/>
  <c r="Z160"/>
  <c r="S160"/>
  <c r="Z161"/>
  <c r="M160"/>
  <c r="M161"/>
  <c r="S161"/>
  <c r="AG161"/>
  <c r="AJ161"/>
  <c r="G15"/>
  <c r="G201"/>
  <c r="T76" i="163"/>
  <c r="M184" i="143"/>
  <c r="Z184"/>
  <c r="S184"/>
  <c r="M185"/>
  <c r="Z185"/>
  <c r="S185"/>
  <c r="AG185"/>
  <c r="AJ185"/>
  <c r="AI171"/>
  <c r="AG171" s="1"/>
  <c r="AG152"/>
  <c r="AJ152" s="1"/>
  <c r="M153"/>
  <c r="AG153"/>
  <c r="AJ153" s="1"/>
  <c r="M152"/>
  <c r="S152"/>
  <c r="AJ171"/>
  <c r="M109"/>
  <c r="Z109"/>
  <c r="AD77"/>
  <c r="AF79"/>
  <c r="AA87" i="163"/>
  <c r="AH86" i="143" s="1"/>
  <c r="AH82" s="1"/>
  <c r="AA86"/>
  <c r="AA82" s="1"/>
  <c r="AA80" s="1"/>
  <c r="AA78" s="1"/>
  <c r="AA76" s="1"/>
  <c r="Z181"/>
  <c r="S180"/>
  <c r="S181"/>
  <c r="AG181"/>
  <c r="AJ181" s="1"/>
  <c r="M181"/>
  <c r="M180"/>
  <c r="Z180"/>
  <c r="AF77"/>
  <c r="H86"/>
  <c r="M217"/>
  <c r="Z217"/>
  <c r="Z216"/>
  <c r="AG216"/>
  <c r="AJ216" s="1"/>
  <c r="S217"/>
  <c r="M216"/>
  <c r="AG217"/>
  <c r="AJ217" s="1"/>
  <c r="S216"/>
  <c r="AI112"/>
  <c r="AA156"/>
  <c r="AA152" i="163"/>
  <c r="G176" i="143"/>
  <c r="AG176" s="1"/>
  <c r="AJ176" s="1"/>
  <c r="M122"/>
  <c r="Z123"/>
  <c r="Z122"/>
  <c r="AG122"/>
  <c r="AJ122" s="1"/>
  <c r="M123"/>
  <c r="S123"/>
  <c r="AG123"/>
  <c r="AJ123" s="1"/>
  <c r="S122"/>
  <c r="R78"/>
  <c r="O76"/>
  <c r="W76"/>
  <c r="G96"/>
  <c r="AG96" s="1"/>
  <c r="AJ96" s="1"/>
  <c r="AI154"/>
  <c r="AI157"/>
  <c r="AI138"/>
  <c r="T77" i="163"/>
  <c r="R150" i="143"/>
  <c r="U150" s="1"/>
  <c r="AB150" s="1"/>
  <c r="AI150" s="1"/>
  <c r="P148"/>
  <c r="Q124" i="163"/>
  <c r="V124" s="1"/>
  <c r="AA124" s="1"/>
  <c r="G124" s="1"/>
  <c r="R81"/>
  <c r="U93"/>
  <c r="V93" s="1"/>
  <c r="AA93" s="1"/>
  <c r="G93" s="1"/>
  <c r="Z205"/>
  <c r="W77" i="143"/>
  <c r="I205" i="163"/>
  <c r="I6" s="1"/>
  <c r="M206"/>
  <c r="M7" s="1"/>
  <c r="K210" i="143"/>
  <c r="J77" i="163"/>
  <c r="K63"/>
  <c r="L63" s="1"/>
  <c r="J205"/>
  <c r="R205"/>
  <c r="H206"/>
  <c r="R206"/>
  <c r="I77"/>
  <c r="AA18" i="143"/>
  <c r="G64"/>
  <c r="M64" s="1"/>
  <c r="AG67"/>
  <c r="AJ67" s="1"/>
  <c r="Z66"/>
  <c r="AG66"/>
  <c r="AJ66" s="1"/>
  <c r="S66"/>
  <c r="S67"/>
  <c r="Z67"/>
  <c r="M67"/>
  <c r="M66"/>
  <c r="N34"/>
  <c r="AI24"/>
  <c r="N126"/>
  <c r="N124" s="1"/>
  <c r="N114"/>
  <c r="AF18"/>
  <c r="AI18" s="1"/>
  <c r="AC12"/>
  <c r="L19"/>
  <c r="J13"/>
  <c r="Y28"/>
  <c r="X12"/>
  <c r="P18" i="163"/>
  <c r="O12"/>
  <c r="U58"/>
  <c r="S10"/>
  <c r="S8" s="1"/>
  <c r="U223"/>
  <c r="T221"/>
  <c r="S222"/>
  <c r="S206" s="1"/>
  <c r="U224"/>
  <c r="R228" i="143"/>
  <c r="O226"/>
  <c r="Y77"/>
  <c r="G72"/>
  <c r="AG72" s="1"/>
  <c r="AJ72" s="1"/>
  <c r="N38"/>
  <c r="Q39" i="163"/>
  <c r="R42" i="143"/>
  <c r="O10"/>
  <c r="O8" s="1"/>
  <c r="H12" i="163"/>
  <c r="K18"/>
  <c r="L18"/>
  <c r="R12"/>
  <c r="U18"/>
  <c r="T206"/>
  <c r="J226" i="143"/>
  <c r="J210" s="1"/>
  <c r="L228"/>
  <c r="W226"/>
  <c r="Y226" s="1"/>
  <c r="Y228"/>
  <c r="P111" i="163"/>
  <c r="Q111" s="1"/>
  <c r="O77"/>
  <c r="U81"/>
  <c r="R79"/>
  <c r="Z97" i="143"/>
  <c r="Z96"/>
  <c r="M96"/>
  <c r="S97"/>
  <c r="S96"/>
  <c r="AG97"/>
  <c r="AJ97"/>
  <c r="M97"/>
  <c r="G138"/>
  <c r="AG138" s="1"/>
  <c r="AJ138" s="1"/>
  <c r="G157"/>
  <c r="G154"/>
  <c r="AG154"/>
  <c r="AJ154" s="1"/>
  <c r="M176"/>
  <c r="S176"/>
  <c r="Z176"/>
  <c r="S177"/>
  <c r="AG177"/>
  <c r="AJ177" s="1"/>
  <c r="Z177"/>
  <c r="M177"/>
  <c r="AH156"/>
  <c r="H156" s="1"/>
  <c r="G152" i="163"/>
  <c r="G112" i="143"/>
  <c r="AG112" s="1"/>
  <c r="AJ112" s="1"/>
  <c r="K12" i="163"/>
  <c r="L12" s="1"/>
  <c r="G24" i="143"/>
  <c r="AG24" s="1"/>
  <c r="AJ24" s="1"/>
  <c r="S64"/>
  <c r="S65"/>
  <c r="M65"/>
  <c r="U228"/>
  <c r="AB228" s="1"/>
  <c r="L226"/>
  <c r="R10" i="163"/>
  <c r="R8" s="1"/>
  <c r="U12"/>
  <c r="T38" i="143"/>
  <c r="V39" i="163"/>
  <c r="AA39" s="1"/>
  <c r="S73" i="143"/>
  <c r="Z73"/>
  <c r="Z72"/>
  <c r="M72"/>
  <c r="M73"/>
  <c r="S72"/>
  <c r="AG73"/>
  <c r="AJ73" s="1"/>
  <c r="O210"/>
  <c r="T205" i="163"/>
  <c r="U221"/>
  <c r="O10"/>
  <c r="O8" s="1"/>
  <c r="P8" s="1"/>
  <c r="P12"/>
  <c r="Y12" i="143"/>
  <c r="X10"/>
  <c r="Y10" s="1"/>
  <c r="J11"/>
  <c r="AC10"/>
  <c r="AF12"/>
  <c r="AH18"/>
  <c r="AG64"/>
  <c r="AJ64" s="1"/>
  <c r="Z113"/>
  <c r="M112"/>
  <c r="Z112"/>
  <c r="M138"/>
  <c r="S138"/>
  <c r="S139"/>
  <c r="Z139"/>
  <c r="M139"/>
  <c r="AG139"/>
  <c r="AJ139" s="1"/>
  <c r="Z138"/>
  <c r="M154"/>
  <c r="S155"/>
  <c r="Z155"/>
  <c r="M155"/>
  <c r="S154"/>
  <c r="AG155"/>
  <c r="AJ155" s="1"/>
  <c r="Z154"/>
  <c r="R77" i="163"/>
  <c r="U79"/>
  <c r="X8" i="143"/>
  <c r="AC8"/>
  <c r="AF8" s="1"/>
  <c r="AF10"/>
  <c r="J9"/>
  <c r="P10" i="163"/>
  <c r="U205"/>
  <c r="AA38" i="143"/>
  <c r="S24"/>
  <c r="M25"/>
  <c r="M24"/>
  <c r="S25"/>
  <c r="Z24"/>
  <c r="U77" i="163"/>
  <c r="Y8" i="143"/>
  <c r="AH102" l="1"/>
  <c r="G103" i="163"/>
  <c r="S76"/>
  <c r="U76" s="1"/>
  <c r="U78"/>
  <c r="N30" i="143"/>
  <c r="Q31" i="163"/>
  <c r="AB61" i="143"/>
  <c r="Z61" s="1"/>
  <c r="S61"/>
  <c r="L101"/>
  <c r="U101" s="1"/>
  <c r="AB101" s="1"/>
  <c r="K81"/>
  <c r="K79" s="1"/>
  <c r="P213"/>
  <c r="R215"/>
  <c r="U215" s="1"/>
  <c r="S215" s="1"/>
  <c r="W213"/>
  <c r="Y215"/>
  <c r="AB215" s="1"/>
  <c r="G97" i="163"/>
  <c r="AH96" i="143"/>
  <c r="H96" s="1"/>
  <c r="K149"/>
  <c r="L151"/>
  <c r="J134"/>
  <c r="L136"/>
  <c r="AB219"/>
  <c r="Y219"/>
  <c r="U140"/>
  <c r="Y151"/>
  <c r="Q114"/>
  <c r="R124"/>
  <c r="AB221"/>
  <c r="AI221" s="1"/>
  <c r="G221" s="1"/>
  <c r="S221"/>
  <c r="K144" i="163"/>
  <c r="L144" s="1"/>
  <c r="J129"/>
  <c r="K80" i="143"/>
  <c r="L100"/>
  <c r="U100" s="1"/>
  <c r="AB222"/>
  <c r="V212"/>
  <c r="V210" s="1"/>
  <c r="Y214"/>
  <c r="AB214" s="1"/>
  <c r="Y218"/>
  <c r="W212"/>
  <c r="K58" i="163"/>
  <c r="L58" s="1"/>
  <c r="H10"/>
  <c r="W163"/>
  <c r="Z164"/>
  <c r="W144"/>
  <c r="Q134" i="143"/>
  <c r="R136"/>
  <c r="U136" s="1"/>
  <c r="AC227"/>
  <c r="AF227" s="1"/>
  <c r="AF229"/>
  <c r="AI214"/>
  <c r="G214" s="1"/>
  <c r="AB218"/>
  <c r="AI218" s="1"/>
  <c r="Y222"/>
  <c r="R151"/>
  <c r="U151" s="1"/>
  <c r="AB151" s="1"/>
  <c r="N28"/>
  <c r="V210" i="163"/>
  <c r="AA210" s="1"/>
  <c r="G210" s="1"/>
  <c r="Q149" i="143"/>
  <c r="Q58" i="163"/>
  <c r="V58" s="1"/>
  <c r="AA155"/>
  <c r="G155" s="1"/>
  <c r="Q81"/>
  <c r="V81" s="1"/>
  <c r="AA81" s="1"/>
  <c r="G81" s="1"/>
  <c r="U200" i="143"/>
  <c r="AI61"/>
  <c r="X149"/>
  <c r="X133" s="1"/>
  <c r="X7" s="1"/>
  <c r="Y100"/>
  <c r="AI85"/>
  <c r="K207" i="163"/>
  <c r="L207" s="1"/>
  <c r="Q207" s="1"/>
  <c r="U217"/>
  <c r="V149" i="143"/>
  <c r="Z169" i="163"/>
  <c r="AA169" s="1"/>
  <c r="G169" s="1"/>
  <c r="P170"/>
  <c r="K84"/>
  <c r="L84" s="1"/>
  <c r="Q84" s="1"/>
  <c r="V84" s="1"/>
  <c r="AA84" s="1"/>
  <c r="G84" s="1"/>
  <c r="AB12" i="143"/>
  <c r="AI12" s="1"/>
  <c r="R6" i="163"/>
  <c r="R134" i="143"/>
  <c r="AA207" i="163"/>
  <c r="G207" s="1"/>
  <c r="V207"/>
  <c r="Z89" i="143"/>
  <c r="P81" i="163"/>
  <c r="AG21" i="143"/>
  <c r="AJ21" s="1"/>
  <c r="M21"/>
  <c r="Q158" i="163"/>
  <c r="V158" s="1"/>
  <c r="AA158" s="1"/>
  <c r="G158" s="1"/>
  <c r="AB143" i="143"/>
  <c r="AI143" s="1"/>
  <c r="G143" s="1"/>
  <c r="Y79"/>
  <c r="R12"/>
  <c r="U12" s="1"/>
  <c r="AB200"/>
  <c r="R28"/>
  <c r="U28" s="1"/>
  <c r="AB28" s="1"/>
  <c r="U209" i="163"/>
  <c r="Y223" i="143"/>
  <c r="P149"/>
  <c r="P133" s="1"/>
  <c r="I80"/>
  <c r="I78" s="1"/>
  <c r="Q214" i="163"/>
  <c r="V214" s="1"/>
  <c r="AA214" s="1"/>
  <c r="G214" s="1"/>
  <c r="W148" i="143"/>
  <c r="W132" s="1"/>
  <c r="K28" i="163"/>
  <c r="L28" s="1"/>
  <c r="Q28" s="1"/>
  <c r="V28" s="1"/>
  <c r="AA28" s="1"/>
  <c r="G28" s="1"/>
  <c r="U86"/>
  <c r="V86" s="1"/>
  <c r="AA86" s="1"/>
  <c r="G86" s="1"/>
  <c r="R29" i="143"/>
  <c r="Z38" i="163"/>
  <c r="AA38" s="1"/>
  <c r="G38" s="1"/>
  <c r="U125"/>
  <c r="V125" s="1"/>
  <c r="AA125" s="1"/>
  <c r="G125" s="1"/>
  <c r="L200" i="143"/>
  <c r="Y108" i="145"/>
  <c r="W106"/>
  <c r="K108"/>
  <c r="P108" s="1"/>
  <c r="I106"/>
  <c r="K106" s="1"/>
  <c r="P106" s="1"/>
  <c r="G206" i="143"/>
  <c r="AG206" s="1"/>
  <c r="AJ206" s="1"/>
  <c r="AB104"/>
  <c r="AI117"/>
  <c r="Z117"/>
  <c r="G111"/>
  <c r="AG111"/>
  <c r="AJ111" s="1"/>
  <c r="G237"/>
  <c r="AG237"/>
  <c r="AJ237" s="1"/>
  <c r="AB159"/>
  <c r="S159"/>
  <c r="AI53"/>
  <c r="G53" s="1"/>
  <c r="Z53"/>
  <c r="AI207"/>
  <c r="Z207"/>
  <c r="X20" i="157"/>
  <c r="T114" i="147"/>
  <c r="Q112"/>
  <c r="H10"/>
  <c r="J11" i="150"/>
  <c r="L11" s="1"/>
  <c r="Q11" s="1"/>
  <c r="V11" s="1"/>
  <c r="AA11" s="1"/>
  <c r="G11" s="1"/>
  <c r="L13"/>
  <c r="Q13" s="1"/>
  <c r="V13" s="1"/>
  <c r="AA13" s="1"/>
  <c r="G13" s="1"/>
  <c r="Z13"/>
  <c r="W11"/>
  <c r="Z11" s="1"/>
  <c r="I113" i="147"/>
  <c r="K115"/>
  <c r="P115" s="1"/>
  <c r="U115" s="1"/>
  <c r="Z115" s="1"/>
  <c r="F115" s="1"/>
  <c r="R67"/>
  <c r="T71"/>
  <c r="R68"/>
  <c r="T68" s="1"/>
  <c r="T72"/>
  <c r="U10" i="163"/>
  <c r="V105"/>
  <c r="V186"/>
  <c r="AA186" s="1"/>
  <c r="G186" s="1"/>
  <c r="AF76" i="143"/>
  <c r="P264" i="147"/>
  <c r="U264" s="1"/>
  <c r="Z264" s="1"/>
  <c r="F264" s="1"/>
  <c r="G43" i="157"/>
  <c r="AF11" i="143"/>
  <c r="AD9"/>
  <c r="AG34"/>
  <c r="AJ34" s="1"/>
  <c r="Z35"/>
  <c r="M35"/>
  <c r="M34"/>
  <c r="H11"/>
  <c r="T9"/>
  <c r="V78"/>
  <c r="Y78" s="1"/>
  <c r="Y80"/>
  <c r="AB55"/>
  <c r="S55"/>
  <c r="AB51"/>
  <c r="S51"/>
  <c r="AI182"/>
  <c r="W12" i="155"/>
  <c r="Z12" s="1"/>
  <c r="Z14"/>
  <c r="H112" i="147"/>
  <c r="K114"/>
  <c r="P114" s="1"/>
  <c r="U114" s="1"/>
  <c r="Z114" s="1"/>
  <c r="F114" s="1"/>
  <c r="W110"/>
  <c r="Y112"/>
  <c r="Y162"/>
  <c r="V6"/>
  <c r="Y13" i="153"/>
  <c r="Z13" s="1"/>
  <c r="Z15"/>
  <c r="Y13" i="147"/>
  <c r="Z13" s="1"/>
  <c r="F13" s="1"/>
  <c r="W11"/>
  <c r="O68"/>
  <c r="P68" s="1"/>
  <c r="U68" s="1"/>
  <c r="Z68" s="1"/>
  <c r="F68" s="1"/>
  <c r="L11"/>
  <c r="Y22" i="157"/>
  <c r="Y20" s="1"/>
  <c r="Z24"/>
  <c r="Z75"/>
  <c r="X21"/>
  <c r="W12" i="153"/>
  <c r="Z12" s="1"/>
  <c r="Z14"/>
  <c r="I75" i="157"/>
  <c r="L79"/>
  <c r="Q79" s="1"/>
  <c r="V79" s="1"/>
  <c r="AA79" s="1"/>
  <c r="G79" s="1"/>
  <c r="I9" i="147"/>
  <c r="K11"/>
  <c r="K71"/>
  <c r="P71" s="1"/>
  <c r="U71" s="1"/>
  <c r="Z71" s="1"/>
  <c r="F71" s="1"/>
  <c r="I67"/>
  <c r="I10" s="1"/>
  <c r="I8" s="1"/>
  <c r="I6" s="1"/>
  <c r="L15" i="153"/>
  <c r="Q15" s="1"/>
  <c r="V15" s="1"/>
  <c r="AA15" s="1"/>
  <c r="G15" s="1"/>
  <c r="AD7" i="143"/>
  <c r="Y106" i="145"/>
  <c r="U263" i="147"/>
  <c r="Z263" s="1"/>
  <c r="F263" s="1"/>
  <c r="P152" i="145"/>
  <c r="U152" s="1"/>
  <c r="Z152" s="1"/>
  <c r="F152" s="1"/>
  <c r="P153"/>
  <c r="U153" s="1"/>
  <c r="Z153" s="1"/>
  <c r="F153" s="1"/>
  <c r="P257"/>
  <c r="U257" s="1"/>
  <c r="Z257" s="1"/>
  <c r="F257" s="1"/>
  <c r="F15" i="146"/>
  <c r="R11" i="147"/>
  <c r="S7"/>
  <c r="J65" i="153"/>
  <c r="L65" s="1"/>
  <c r="Q65" s="1"/>
  <c r="V65" s="1"/>
  <c r="AA65" s="1"/>
  <c r="G65" s="1"/>
  <c r="L67"/>
  <c r="Q67" s="1"/>
  <c r="V67" s="1"/>
  <c r="AA67" s="1"/>
  <c r="G67" s="1"/>
  <c r="P54" i="155"/>
  <c r="Q54" s="1"/>
  <c r="V54" s="1"/>
  <c r="AA54" s="1"/>
  <c r="G54" s="1"/>
  <c r="O46"/>
  <c r="H243" i="145"/>
  <c r="K243" s="1"/>
  <c r="P243" s="1"/>
  <c r="K249"/>
  <c r="AG158" i="143"/>
  <c r="AJ158" s="1"/>
  <c r="S53"/>
  <c r="AG118"/>
  <c r="AJ118" s="1"/>
  <c r="Q164" i="163"/>
  <c r="AB69" i="143"/>
  <c r="AI69" s="1"/>
  <c r="G69" s="1"/>
  <c r="R225" i="147"/>
  <c r="T225" s="1"/>
  <c r="U225" s="1"/>
  <c r="Z225" s="1"/>
  <c r="F225" s="1"/>
  <c r="T11" i="155"/>
  <c r="K11"/>
  <c r="L11" s="1"/>
  <c r="Q11" s="1"/>
  <c r="V11" s="1"/>
  <c r="AA11" s="1"/>
  <c r="G11" s="1"/>
  <c r="X113" i="147"/>
  <c r="Z204" i="143"/>
  <c r="AB92"/>
  <c r="AI92" s="1"/>
  <c r="Q153" i="163"/>
  <c r="V153" s="1"/>
  <c r="AA153" s="1"/>
  <c r="G153" s="1"/>
  <c r="AA149"/>
  <c r="G149" s="1"/>
  <c r="V65"/>
  <c r="AA65" s="1"/>
  <c r="G65" s="1"/>
  <c r="Q211"/>
  <c r="V211" s="1"/>
  <c r="AA211" s="1"/>
  <c r="G211" s="1"/>
  <c r="AH31" i="143"/>
  <c r="U138" i="163"/>
  <c r="P138"/>
  <c r="K138"/>
  <c r="L138" s="1"/>
  <c r="Z138"/>
  <c r="Q225"/>
  <c r="V225" s="1"/>
  <c r="AA225" s="1"/>
  <c r="G225" s="1"/>
  <c r="U218"/>
  <c r="V218" s="1"/>
  <c r="AA218" s="1"/>
  <c r="G218" s="1"/>
  <c r="K217"/>
  <c r="L217" s="1"/>
  <c r="Q217" s="1"/>
  <c r="Q126"/>
  <c r="V126" s="1"/>
  <c r="AA126" s="1"/>
  <c r="G126" s="1"/>
  <c r="Q219"/>
  <c r="AA33" i="157"/>
  <c r="G33" s="1"/>
  <c r="U24"/>
  <c r="V24" s="1"/>
  <c r="AA24" s="1"/>
  <c r="G24" s="1"/>
  <c r="Z40" i="147"/>
  <c r="F40" s="1"/>
  <c r="F34" s="1"/>
  <c r="W242" i="145"/>
  <c r="Y242" s="1"/>
  <c r="U239"/>
  <c r="Z239" s="1"/>
  <c r="F239" s="1"/>
  <c r="AI219" i="143"/>
  <c r="G219" s="1"/>
  <c r="Z220"/>
  <c r="Z221"/>
  <c r="AG102"/>
  <c r="AJ102" s="1"/>
  <c r="M53"/>
  <c r="Z102"/>
  <c r="AG220"/>
  <c r="AJ220" s="1"/>
  <c r="V136" i="163"/>
  <c r="X190" i="143"/>
  <c r="X188" s="1"/>
  <c r="X132" s="1"/>
  <c r="X6" s="1"/>
  <c r="AF9"/>
  <c r="U63"/>
  <c r="AB63" s="1"/>
  <c r="AI63" s="1"/>
  <c r="G63" s="1"/>
  <c r="AB14"/>
  <c r="AB197"/>
  <c r="AB196"/>
  <c r="V145" i="163"/>
  <c r="AA145" s="1"/>
  <c r="G145" s="1"/>
  <c r="AA7" i="143"/>
  <c r="AB130"/>
  <c r="V121" i="163"/>
  <c r="AA121" s="1"/>
  <c r="G121" s="1"/>
  <c r="Z136"/>
  <c r="V219"/>
  <c r="AA219" s="1"/>
  <c r="G219" s="1"/>
  <c r="AD148" i="143"/>
  <c r="R129" i="163"/>
  <c r="Q127"/>
  <c r="V127" s="1"/>
  <c r="AA127" s="1"/>
  <c r="G127" s="1"/>
  <c r="P152" i="147"/>
  <c r="U152" s="1"/>
  <c r="Z152" s="1"/>
  <c r="F152" s="1"/>
  <c r="P257"/>
  <c r="U257" s="1"/>
  <c r="Z257" s="1"/>
  <c r="F257" s="1"/>
  <c r="N12" i="153"/>
  <c r="L44" i="157"/>
  <c r="Q44" s="1"/>
  <c r="V44" s="1"/>
  <c r="AA44" s="1"/>
  <c r="X11" i="147"/>
  <c r="X9" s="1"/>
  <c r="O249" i="145"/>
  <c r="T248"/>
  <c r="O248"/>
  <c r="P248" s="1"/>
  <c r="U248" s="1"/>
  <c r="Z248" s="1"/>
  <c r="F248" s="1"/>
  <c r="Q242"/>
  <c r="T242" s="1"/>
  <c r="U242" s="1"/>
  <c r="P244"/>
  <c r="U244" s="1"/>
  <c r="Z244" s="1"/>
  <c r="F244" s="1"/>
  <c r="P238"/>
  <c r="U238" s="1"/>
  <c r="Z238" s="1"/>
  <c r="F238" s="1"/>
  <c r="K211"/>
  <c r="P211" s="1"/>
  <c r="U211" s="1"/>
  <c r="Z211" s="1"/>
  <c r="F211" s="1"/>
  <c r="Q249"/>
  <c r="T249" s="1"/>
  <c r="O235"/>
  <c r="P235" s="1"/>
  <c r="U235" s="1"/>
  <c r="Z235" s="1"/>
  <c r="F235" s="1"/>
  <c r="K234"/>
  <c r="P234" s="1"/>
  <c r="U234" s="1"/>
  <c r="Z234" s="1"/>
  <c r="F234" s="1"/>
  <c r="V229"/>
  <c r="Y229" s="1"/>
  <c r="Q229"/>
  <c r="T229" s="1"/>
  <c r="U229" s="1"/>
  <c r="Z229" s="1"/>
  <c r="F229" s="1"/>
  <c r="V228"/>
  <c r="Y228" s="1"/>
  <c r="Z228" s="1"/>
  <c r="F228" s="1"/>
  <c r="V220"/>
  <c r="X210"/>
  <c r="X158" s="1"/>
  <c r="V161"/>
  <c r="V160"/>
  <c r="I160"/>
  <c r="N160"/>
  <c r="U130"/>
  <c r="Z130" s="1"/>
  <c r="F130" s="1"/>
  <c r="K65"/>
  <c r="P65" s="1"/>
  <c r="U65" s="1"/>
  <c r="Z65" s="1"/>
  <c r="F65" s="1"/>
  <c r="K64"/>
  <c r="P64" s="1"/>
  <c r="U64" s="1"/>
  <c r="Z64" s="1"/>
  <c r="F64" s="1"/>
  <c r="N11"/>
  <c r="N9" s="1"/>
  <c r="I11"/>
  <c r="X10"/>
  <c r="I10"/>
  <c r="O11" i="148"/>
  <c r="T10"/>
  <c r="O10"/>
  <c r="K258" i="147"/>
  <c r="P258" s="1"/>
  <c r="U258" s="1"/>
  <c r="Z258" s="1"/>
  <c r="F258" s="1"/>
  <c r="U28" i="157"/>
  <c r="V28" s="1"/>
  <c r="AA28" s="1"/>
  <c r="G28" s="1"/>
  <c r="I40" i="153"/>
  <c r="M41"/>
  <c r="P41" s="1"/>
  <c r="Q41" s="1"/>
  <c r="V41" s="1"/>
  <c r="AA41" s="1"/>
  <c r="G41" s="1"/>
  <c r="T261" i="145"/>
  <c r="U261" s="1"/>
  <c r="Z261" s="1"/>
  <c r="F261" s="1"/>
  <c r="T245"/>
  <c r="U245" s="1"/>
  <c r="Z245" s="1"/>
  <c r="F245" s="1"/>
  <c r="O223"/>
  <c r="P223" s="1"/>
  <c r="U223" s="1"/>
  <c r="Z223" s="1"/>
  <c r="F223" s="1"/>
  <c r="K222"/>
  <c r="P222" s="1"/>
  <c r="U222" s="1"/>
  <c r="Z222" s="1"/>
  <c r="F222" s="1"/>
  <c r="M159"/>
  <c r="O159" s="1"/>
  <c r="P159" s="1"/>
  <c r="U159" s="1"/>
  <c r="U149"/>
  <c r="Z149" s="1"/>
  <c r="F149" s="1"/>
  <c r="M11"/>
  <c r="J11"/>
  <c r="J9" s="1"/>
  <c r="M10"/>
  <c r="T11" i="148"/>
  <c r="Y10"/>
  <c r="Y169" i="145"/>
  <c r="Z169" s="1"/>
  <c r="F169" s="1"/>
  <c r="Y168"/>
  <c r="Z168" s="1"/>
  <c r="F168" s="1"/>
  <c r="T163"/>
  <c r="U163" s="1"/>
  <c r="Z163" s="1"/>
  <c r="F163" s="1"/>
  <c r="O162"/>
  <c r="P162" s="1"/>
  <c r="U162" s="1"/>
  <c r="Z162" s="1"/>
  <c r="F162" s="1"/>
  <c r="K148"/>
  <c r="P148" s="1"/>
  <c r="U148" s="1"/>
  <c r="Z148" s="1"/>
  <c r="F148" s="1"/>
  <c r="Q141"/>
  <c r="T142"/>
  <c r="T137"/>
  <c r="U137" s="1"/>
  <c r="Z137" s="1"/>
  <c r="F137" s="1"/>
  <c r="S110"/>
  <c r="P105"/>
  <c r="U105" s="1"/>
  <c r="Z105" s="1"/>
  <c r="F105" s="1"/>
  <c r="P102"/>
  <c r="U102" s="1"/>
  <c r="Z102" s="1"/>
  <c r="F102" s="1"/>
  <c r="P96"/>
  <c r="U96" s="1"/>
  <c r="Z96" s="1"/>
  <c r="F96" s="1"/>
  <c r="F94" s="1"/>
  <c r="P93"/>
  <c r="P92"/>
  <c r="K71"/>
  <c r="P71" s="1"/>
  <c r="U71" s="1"/>
  <c r="Z71" s="1"/>
  <c r="F71" s="1"/>
  <c r="O70"/>
  <c r="K70"/>
  <c r="X15" i="149"/>
  <c r="J14"/>
  <c r="J12" s="1"/>
  <c r="K12" s="1"/>
  <c r="P12" s="1"/>
  <c r="U12" s="1"/>
  <c r="Z12" s="1"/>
  <c r="F12" s="1"/>
  <c r="S15"/>
  <c r="L60" i="155"/>
  <c r="Q60" s="1"/>
  <c r="V60" s="1"/>
  <c r="AA60" s="1"/>
  <c r="G60" s="1"/>
  <c r="Q90" i="157"/>
  <c r="V90" s="1"/>
  <c r="AA90" s="1"/>
  <c r="G90" s="1"/>
  <c r="Q89"/>
  <c r="V89" s="1"/>
  <c r="AA89" s="1"/>
  <c r="G89" s="1"/>
  <c r="K11" i="151"/>
  <c r="P11" s="1"/>
  <c r="U11" s="1"/>
  <c r="Z11" s="1"/>
  <c r="F11" s="1"/>
  <c r="Y13" i="159"/>
  <c r="K274" i="147"/>
  <c r="P274" s="1"/>
  <c r="U274" s="1"/>
  <c r="Z274" s="1"/>
  <c r="F274" s="1"/>
  <c r="U141"/>
  <c r="Z141" s="1"/>
  <c r="F141" s="1"/>
  <c r="U140"/>
  <c r="Z140" s="1"/>
  <c r="F140" s="1"/>
  <c r="O142" i="145"/>
  <c r="P142" s="1"/>
  <c r="U142" s="1"/>
  <c r="Z142" s="1"/>
  <c r="F142" s="1"/>
  <c r="V58" i="157"/>
  <c r="AA58" s="1"/>
  <c r="G58" s="1"/>
  <c r="V57"/>
  <c r="AA57" s="1"/>
  <c r="G57" s="1"/>
  <c r="K13" i="159"/>
  <c r="P13" s="1"/>
  <c r="U13" s="1"/>
  <c r="Z13" s="1"/>
  <c r="F13" s="1"/>
  <c r="O274" i="147"/>
  <c r="K273"/>
  <c r="P273" s="1"/>
  <c r="U273" s="1"/>
  <c r="Z273" s="1"/>
  <c r="F273" s="1"/>
  <c r="P230"/>
  <c r="U230" s="1"/>
  <c r="Z230" s="1"/>
  <c r="F230" s="1"/>
  <c r="P229"/>
  <c r="U229" s="1"/>
  <c r="Z229" s="1"/>
  <c r="F229" s="1"/>
  <c r="P203"/>
  <c r="U203" s="1"/>
  <c r="Z203" s="1"/>
  <c r="F203" s="1"/>
  <c r="T157"/>
  <c r="U157" s="1"/>
  <c r="Z157" s="1"/>
  <c r="F157" s="1"/>
  <c r="K156"/>
  <c r="P156" s="1"/>
  <c r="U156" s="1"/>
  <c r="Z156" s="1"/>
  <c r="F156" s="1"/>
  <c r="U59" i="155"/>
  <c r="V59" s="1"/>
  <c r="AA59" s="1"/>
  <c r="G59" s="1"/>
  <c r="P97" i="147"/>
  <c r="U97" s="1"/>
  <c r="Z97" s="1"/>
  <c r="U81"/>
  <c r="Z81" s="1"/>
  <c r="F81" s="1"/>
  <c r="H171" i="143"/>
  <c r="AH169"/>
  <c r="H169" s="1"/>
  <c r="O15" i="151"/>
  <c r="K15"/>
  <c r="Y15" i="159"/>
  <c r="Z15" s="1"/>
  <c r="F15" s="1"/>
  <c r="K14"/>
  <c r="P14" s="1"/>
  <c r="U14" s="1"/>
  <c r="Z14" s="1"/>
  <c r="F14" s="1"/>
  <c r="Z82" i="147"/>
  <c r="F82" s="1"/>
  <c r="P50"/>
  <c r="U50" s="1"/>
  <c r="Z50" s="1"/>
  <c r="F50" s="1"/>
  <c r="P49"/>
  <c r="U49" s="1"/>
  <c r="Z49" s="1"/>
  <c r="F49" s="1"/>
  <c r="T133" i="143"/>
  <c r="P62" i="163"/>
  <c r="Z62"/>
  <c r="N128"/>
  <c r="Q170"/>
  <c r="V170" s="1"/>
  <c r="AA170" s="1"/>
  <c r="G170" s="1"/>
  <c r="Z184"/>
  <c r="H13"/>
  <c r="H11" s="1"/>
  <c r="H9" s="1"/>
  <c r="M13"/>
  <c r="M11" s="1"/>
  <c r="L58" i="143"/>
  <c r="U63" i="163"/>
  <c r="L141" i="143"/>
  <c r="U141" s="1"/>
  <c r="AB141" s="1"/>
  <c r="AI141" s="1"/>
  <c r="L142"/>
  <c r="U142" s="1"/>
  <c r="AB142" s="1"/>
  <c r="AI142" s="1"/>
  <c r="AH125"/>
  <c r="AH115" s="1"/>
  <c r="AH141"/>
  <c r="AH215"/>
  <c r="H173"/>
  <c r="P100" i="147"/>
  <c r="U100" s="1"/>
  <c r="Z100" s="1"/>
  <c r="F100" s="1"/>
  <c r="F98" s="1"/>
  <c r="P83" i="143"/>
  <c r="P212"/>
  <c r="M82" i="163"/>
  <c r="P115"/>
  <c r="Q115" s="1"/>
  <c r="V115" s="1"/>
  <c r="AA115" s="1"/>
  <c r="G115" s="1"/>
  <c r="H129"/>
  <c r="H7" s="1"/>
  <c r="Z208"/>
  <c r="AA208" s="1"/>
  <c r="G208" s="1"/>
  <c r="N13"/>
  <c r="N11" s="1"/>
  <c r="R13"/>
  <c r="R11" s="1"/>
  <c r="O13" i="143"/>
  <c r="O11" s="1"/>
  <c r="O9" s="1"/>
  <c r="L36"/>
  <c r="L38"/>
  <c r="L37"/>
  <c r="R59"/>
  <c r="U59" s="1"/>
  <c r="W11"/>
  <c r="U41" i="163"/>
  <c r="V41" s="1"/>
  <c r="AA41" s="1"/>
  <c r="G41" s="1"/>
  <c r="K62"/>
  <c r="L62" s="1"/>
  <c r="P68"/>
  <c r="Q68" s="1"/>
  <c r="V68" s="1"/>
  <c r="AA68" s="1"/>
  <c r="G68" s="1"/>
  <c r="P137"/>
  <c r="Q137" s="1"/>
  <c r="AC151" i="143"/>
  <c r="U137" i="163"/>
  <c r="Z137"/>
  <c r="N76" i="143"/>
  <c r="Q141" i="163"/>
  <c r="V141" s="1"/>
  <c r="AA141" s="1"/>
  <c r="G141" s="1"/>
  <c r="AB26" i="143"/>
  <c r="AI65"/>
  <c r="Z65"/>
  <c r="AI44"/>
  <c r="G44" s="1"/>
  <c r="Z44" s="1"/>
  <c r="AB41"/>
  <c r="AI41" s="1"/>
  <c r="S41"/>
  <c r="K115"/>
  <c r="L125"/>
  <c r="J110" i="163"/>
  <c r="K110" s="1"/>
  <c r="L110" s="1"/>
  <c r="Q110" s="1"/>
  <c r="K120"/>
  <c r="L120" s="1"/>
  <c r="Q120" s="1"/>
  <c r="X10"/>
  <c r="X8" s="1"/>
  <c r="Z12"/>
  <c r="X110"/>
  <c r="Z110" s="1"/>
  <c r="Z120"/>
  <c r="J13"/>
  <c r="K19"/>
  <c r="L19" s="1"/>
  <c r="U36" i="143"/>
  <c r="U38"/>
  <c r="U37"/>
  <c r="W9"/>
  <c r="H221" i="163"/>
  <c r="K223"/>
  <c r="L223" s="1"/>
  <c r="M221"/>
  <c r="P223"/>
  <c r="Q223" s="1"/>
  <c r="V223" s="1"/>
  <c r="AA223" s="1"/>
  <c r="G223" s="1"/>
  <c r="J222"/>
  <c r="K224"/>
  <c r="L224" s="1"/>
  <c r="Q62"/>
  <c r="V62" s="1"/>
  <c r="AA62" s="1"/>
  <c r="G62" s="1"/>
  <c r="P63"/>
  <c r="Z63"/>
  <c r="P79"/>
  <c r="Q79" s="1"/>
  <c r="N77"/>
  <c r="N7" s="1"/>
  <c r="K8" i="143"/>
  <c r="AI48"/>
  <c r="AI70"/>
  <c r="R125"/>
  <c r="O115"/>
  <c r="R115" s="1"/>
  <c r="G71"/>
  <c r="AB39"/>
  <c r="Q210"/>
  <c r="R226"/>
  <c r="U226" s="1"/>
  <c r="N231"/>
  <c r="N229" s="1"/>
  <c r="N227" s="1"/>
  <c r="N211" s="1"/>
  <c r="N7" s="1"/>
  <c r="Q226" i="163"/>
  <c r="N230" i="143"/>
  <c r="N228" s="1"/>
  <c r="N226" s="1"/>
  <c r="O13" i="163"/>
  <c r="P19"/>
  <c r="S13"/>
  <c r="U19"/>
  <c r="P13" i="143"/>
  <c r="R19"/>
  <c r="U19" s="1"/>
  <c r="AB19" s="1"/>
  <c r="K13"/>
  <c r="K11" s="1"/>
  <c r="K9" s="1"/>
  <c r="L29"/>
  <c r="U58"/>
  <c r="Z58" i="163"/>
  <c r="AA58" s="1"/>
  <c r="G58" s="1"/>
  <c r="Y10"/>
  <c r="M205"/>
  <c r="P205" s="1"/>
  <c r="P221"/>
  <c r="M222"/>
  <c r="P222" s="1"/>
  <c r="P224"/>
  <c r="P227" i="143"/>
  <c r="O211" s="1"/>
  <c r="R229"/>
  <c r="U229" s="1"/>
  <c r="AB229" s="1"/>
  <c r="AI229" s="1"/>
  <c r="G229" s="1"/>
  <c r="L126"/>
  <c r="I124"/>
  <c r="V79" i="163"/>
  <c r="AA79" s="1"/>
  <c r="G79" s="1"/>
  <c r="Q18"/>
  <c r="V18" s="1"/>
  <c r="AA18" s="1"/>
  <c r="G18" s="1"/>
  <c r="V11" i="143"/>
  <c r="V9" s="1"/>
  <c r="AI26"/>
  <c r="G26" s="1"/>
  <c r="Z50"/>
  <c r="Z56"/>
  <c r="AG20"/>
  <c r="AJ20" s="1"/>
  <c r="Q14" i="163"/>
  <c r="V14" s="1"/>
  <c r="AA14" s="1"/>
  <c r="G14" s="1"/>
  <c r="AI14" i="143"/>
  <c r="V76"/>
  <c r="Y76" s="1"/>
  <c r="K83" i="163"/>
  <c r="L83" s="1"/>
  <c r="Q83" s="1"/>
  <c r="V83" s="1"/>
  <c r="AA83" s="1"/>
  <c r="G83" s="1"/>
  <c r="Z34"/>
  <c r="P35"/>
  <c r="Q35" s="1"/>
  <c r="Q63"/>
  <c r="V63" s="1"/>
  <c r="K77"/>
  <c r="L77" s="1"/>
  <c r="Z41" i="143"/>
  <c r="X76" i="163"/>
  <c r="V34"/>
  <c r="AG50" i="143"/>
  <c r="AJ50" s="1"/>
  <c r="J76"/>
  <c r="Q30" i="163"/>
  <c r="V30" s="1"/>
  <c r="AA30" s="1"/>
  <c r="G30" s="1"/>
  <c r="J76"/>
  <c r="Y59" i="143"/>
  <c r="AB59" s="1"/>
  <c r="V69" i="163"/>
  <c r="AA69" s="1"/>
  <c r="G69" s="1"/>
  <c r="R7"/>
  <c r="K22"/>
  <c r="L22" s="1"/>
  <c r="Q22" s="1"/>
  <c r="V22" s="1"/>
  <c r="AA22" s="1"/>
  <c r="G22" s="1"/>
  <c r="K25"/>
  <c r="L25" s="1"/>
  <c r="I42" i="143"/>
  <c r="R43"/>
  <c r="U43" s="1"/>
  <c r="AB43" s="1"/>
  <c r="AI43" s="1"/>
  <c r="G43" s="1"/>
  <c r="O189"/>
  <c r="R191"/>
  <c r="U191" s="1"/>
  <c r="P188"/>
  <c r="Y169"/>
  <c r="W149"/>
  <c r="Y149" s="1"/>
  <c r="P185" i="163"/>
  <c r="Q185" s="1"/>
  <c r="O183"/>
  <c r="O128" s="1"/>
  <c r="P128" s="1"/>
  <c r="K131"/>
  <c r="L131" s="1"/>
  <c r="Q131" s="1"/>
  <c r="I129"/>
  <c r="W131"/>
  <c r="Z131" s="1"/>
  <c r="Z133"/>
  <c r="I190" i="143"/>
  <c r="L192"/>
  <c r="T144" i="163"/>
  <c r="T163"/>
  <c r="U164"/>
  <c r="V164" s="1"/>
  <c r="AA164" s="1"/>
  <c r="G164" s="1"/>
  <c r="Y137" i="143"/>
  <c r="AB137" s="1"/>
  <c r="W135"/>
  <c r="Y190"/>
  <c r="V188"/>
  <c r="Y188" s="1"/>
  <c r="Y168"/>
  <c r="V148"/>
  <c r="Y148" s="1"/>
  <c r="Q148"/>
  <c r="R168"/>
  <c r="I148"/>
  <c r="L168"/>
  <c r="V189"/>
  <c r="Y189" s="1"/>
  <c r="Y191"/>
  <c r="AB191" s="1"/>
  <c r="AI191" s="1"/>
  <c r="G191" s="1"/>
  <c r="T131" i="163"/>
  <c r="U131" s="1"/>
  <c r="U133"/>
  <c r="V133" s="1"/>
  <c r="O190" i="143"/>
  <c r="O188" s="1"/>
  <c r="R192"/>
  <c r="K165" i="163"/>
  <c r="L165" s="1"/>
  <c r="Q165" s="1"/>
  <c r="V165" s="1"/>
  <c r="AA165" s="1"/>
  <c r="G165" s="1"/>
  <c r="H163"/>
  <c r="Y136" i="143"/>
  <c r="AB136" s="1"/>
  <c r="AI136" s="1"/>
  <c r="G136" s="1"/>
  <c r="M137" s="1"/>
  <c r="V134"/>
  <c r="Q132"/>
  <c r="R148"/>
  <c r="T132"/>
  <c r="V185" i="163"/>
  <c r="K184"/>
  <c r="L184" s="1"/>
  <c r="Q184" s="1"/>
  <c r="V184" s="1"/>
  <c r="AA184" s="1"/>
  <c r="G184" s="1"/>
  <c r="P130"/>
  <c r="Q130" s="1"/>
  <c r="Q144"/>
  <c r="Q187"/>
  <c r="V187" s="1"/>
  <c r="AA187" s="1"/>
  <c r="G187" s="1"/>
  <c r="Q190"/>
  <c r="V190" s="1"/>
  <c r="AA190" s="1"/>
  <c r="G190" s="1"/>
  <c r="Q191"/>
  <c r="V191" s="1"/>
  <c r="AA191" s="1"/>
  <c r="G191" s="1"/>
  <c r="Q167"/>
  <c r="V167" s="1"/>
  <c r="AA167" s="1"/>
  <c r="G167" s="1"/>
  <c r="V189"/>
  <c r="AA189" s="1"/>
  <c r="G189" s="1"/>
  <c r="AI228" i="143"/>
  <c r="Z137"/>
  <c r="M136"/>
  <c r="S137"/>
  <c r="R8"/>
  <c r="G62"/>
  <c r="AG62" s="1"/>
  <c r="AJ62" s="1"/>
  <c r="G150"/>
  <c r="AG150" s="1"/>
  <c r="AJ150" s="1"/>
  <c r="Z128"/>
  <c r="AG128"/>
  <c r="AJ128" s="1"/>
  <c r="S128"/>
  <c r="Z129"/>
  <c r="S129"/>
  <c r="M129"/>
  <c r="AG129"/>
  <c r="AJ129" s="1"/>
  <c r="M128"/>
  <c r="H82"/>
  <c r="Q12" i="163"/>
  <c r="V12" s="1"/>
  <c r="AA12" s="1"/>
  <c r="G12" s="1"/>
  <c r="AH38" i="143"/>
  <c r="H38" s="1"/>
  <c r="G39" i="163"/>
  <c r="T126" i="143"/>
  <c r="T124" s="1"/>
  <c r="T114"/>
  <c r="V111" i="163"/>
  <c r="L210" i="143"/>
  <c r="S7" i="163"/>
  <c r="U206"/>
  <c r="S6"/>
  <c r="U8"/>
  <c r="G18" i="143"/>
  <c r="AG18" s="1"/>
  <c r="AJ18" s="1"/>
  <c r="G218"/>
  <c r="AG218" s="1"/>
  <c r="AJ218" s="1"/>
  <c r="AB223"/>
  <c r="M82"/>
  <c r="M83"/>
  <c r="Z82"/>
  <c r="M167"/>
  <c r="S167"/>
  <c r="S166"/>
  <c r="Z167"/>
  <c r="Z166"/>
  <c r="AG165"/>
  <c r="AJ165" s="1"/>
  <c r="M166"/>
  <c r="AB226"/>
  <c r="AG108"/>
  <c r="AJ108" s="1"/>
  <c r="S109"/>
  <c r="AG109"/>
  <c r="AJ109" s="1"/>
  <c r="S108"/>
  <c r="Z108"/>
  <c r="Z153"/>
  <c r="S153"/>
  <c r="AA144"/>
  <c r="AA140" s="1"/>
  <c r="AA140" i="163"/>
  <c r="AI101" i="143"/>
  <c r="AI16"/>
  <c r="V132"/>
  <c r="Y134"/>
  <c r="U144" i="163"/>
  <c r="T129"/>
  <c r="X183"/>
  <c r="Z185"/>
  <c r="AA185" s="1"/>
  <c r="G185" s="1"/>
  <c r="AD132" i="143"/>
  <c r="AF134"/>
  <c r="T220"/>
  <c r="T218" s="1"/>
  <c r="T212" s="1"/>
  <c r="V216" i="163"/>
  <c r="AD210" i="143"/>
  <c r="AF210" s="1"/>
  <c r="AF226"/>
  <c r="AI226" s="1"/>
  <c r="AG56"/>
  <c r="AJ56" s="1"/>
  <c r="S56"/>
  <c r="S57"/>
  <c r="M56"/>
  <c r="M57"/>
  <c r="G224"/>
  <c r="AG224" s="1"/>
  <c r="AJ224" s="1"/>
  <c r="M171"/>
  <c r="S170"/>
  <c r="M170"/>
  <c r="Z103"/>
  <c r="AI103"/>
  <c r="G99"/>
  <c r="AG172"/>
  <c r="AJ172" s="1"/>
  <c r="S173"/>
  <c r="M172"/>
  <c r="M173"/>
  <c r="Z172"/>
  <c r="S113"/>
  <c r="M113"/>
  <c r="AG113"/>
  <c r="AJ113" s="1"/>
  <c r="S112"/>
  <c r="R10"/>
  <c r="Z64"/>
  <c r="P132"/>
  <c r="U222" i="163"/>
  <c r="G87"/>
  <c r="G171" i="143"/>
  <c r="V220" i="163"/>
  <c r="M40" i="143"/>
  <c r="AA188"/>
  <c r="Z145"/>
  <c r="AG199"/>
  <c r="AJ199" s="1"/>
  <c r="AA99" i="163"/>
  <c r="AA32" i="143"/>
  <c r="V6"/>
  <c r="N6" i="163"/>
  <c r="P183"/>
  <c r="Q183" s="1"/>
  <c r="V183" s="1"/>
  <c r="T82" i="143"/>
  <c r="T80" s="1"/>
  <c r="T78" s="1"/>
  <c r="AI137"/>
  <c r="AB169"/>
  <c r="N212"/>
  <c r="N210" s="1"/>
  <c r="S22"/>
  <c r="S82"/>
  <c r="Q194" i="163"/>
  <c r="V194" s="1"/>
  <c r="AA194" s="1"/>
  <c r="G194" s="1"/>
  <c r="V130"/>
  <c r="AA130" s="1"/>
  <c r="G130" s="1"/>
  <c r="AG40" i="143"/>
  <c r="AJ40" s="1"/>
  <c r="M41"/>
  <c r="Z40"/>
  <c r="S40"/>
  <c r="AG144"/>
  <c r="AJ144" s="1"/>
  <c r="M144"/>
  <c r="S145"/>
  <c r="Z144"/>
  <c r="AH32"/>
  <c r="G33" i="163"/>
  <c r="M22" i="143"/>
  <c r="M23"/>
  <c r="W129" i="163"/>
  <c r="Z144"/>
  <c r="AI25" i="143"/>
  <c r="AG88"/>
  <c r="AJ88" s="1"/>
  <c r="M89"/>
  <c r="Z88"/>
  <c r="AG89"/>
  <c r="AJ89" s="1"/>
  <c r="AI130"/>
  <c r="O79"/>
  <c r="AF189"/>
  <c r="AE133"/>
  <c r="S146"/>
  <c r="M146"/>
  <c r="Z147"/>
  <c r="AG146"/>
  <c r="AJ146" s="1"/>
  <c r="M147"/>
  <c r="S147"/>
  <c r="AG147"/>
  <c r="AJ147" s="1"/>
  <c r="Z146"/>
  <c r="AG106"/>
  <c r="AJ106" s="1"/>
  <c r="M106"/>
  <c r="S106"/>
  <c r="Z106"/>
  <c r="Z107"/>
  <c r="AG107"/>
  <c r="AJ107" s="1"/>
  <c r="S107"/>
  <c r="M107"/>
  <c r="AI98"/>
  <c r="Z163"/>
  <c r="AI163"/>
  <c r="AI57"/>
  <c r="Z57"/>
  <c r="AI156"/>
  <c r="AA21" i="163"/>
  <c r="G21" s="1"/>
  <c r="AA20" i="143"/>
  <c r="AH20" s="1"/>
  <c r="H20" s="1"/>
  <c r="H18" s="1"/>
  <c r="AF148"/>
  <c r="AC132"/>
  <c r="AC6" s="1"/>
  <c r="V110" i="163"/>
  <c r="AA110" s="1"/>
  <c r="G110" s="1"/>
  <c r="V120"/>
  <c r="AA120" s="1"/>
  <c r="G120" s="1"/>
  <c r="AG82" i="143"/>
  <c r="AJ82" s="1"/>
  <c r="AD6"/>
  <c r="AG166"/>
  <c r="AJ166" s="1"/>
  <c r="V131" i="163"/>
  <c r="AA131" s="1"/>
  <c r="G131" s="1"/>
  <c r="Y13" i="143"/>
  <c r="Z78" i="163"/>
  <c r="Y76"/>
  <c r="AI46" i="143"/>
  <c r="M159"/>
  <c r="S44"/>
  <c r="Z45"/>
  <c r="S45"/>
  <c r="Z158"/>
  <c r="M158"/>
  <c r="AG175"/>
  <c r="AJ175" s="1"/>
  <c r="M174"/>
  <c r="M175"/>
  <c r="Z174"/>
  <c r="M55"/>
  <c r="Z54"/>
  <c r="S50"/>
  <c r="S220"/>
  <c r="M221"/>
  <c r="AG221"/>
  <c r="AJ221" s="1"/>
  <c r="Z52"/>
  <c r="AG53"/>
  <c r="AJ53" s="1"/>
  <c r="M51"/>
  <c r="S52"/>
  <c r="S103"/>
  <c r="Z34"/>
  <c r="AG35"/>
  <c r="AJ35" s="1"/>
  <c r="S35"/>
  <c r="S34"/>
  <c r="AF168"/>
  <c r="V148" i="163"/>
  <c r="Z21" i="143"/>
  <c r="S20"/>
  <c r="Q16" i="163"/>
  <c r="V16" s="1"/>
  <c r="AA16" s="1"/>
  <c r="G16" s="1"/>
  <c r="N148" i="143"/>
  <c r="N132" s="1"/>
  <c r="U193"/>
  <c r="AB68"/>
  <c r="AB90"/>
  <c r="V132" i="163"/>
  <c r="AA132" s="1"/>
  <c r="G132" s="1"/>
  <c r="Q123"/>
  <c r="V123" s="1"/>
  <c r="AA123" s="1"/>
  <c r="G123" s="1"/>
  <c r="V209"/>
  <c r="AA209" s="1"/>
  <c r="G209" s="1"/>
  <c r="L93" i="143"/>
  <c r="I13"/>
  <c r="U29"/>
  <c r="V60" i="163"/>
  <c r="AA60" s="1"/>
  <c r="G60" s="1"/>
  <c r="I81" i="143"/>
  <c r="Q26" i="163"/>
  <c r="V26" s="1"/>
  <c r="AA26" s="1"/>
  <c r="G26" s="1"/>
  <c r="AI28" i="143" l="1"/>
  <c r="G12"/>
  <c r="Z12" s="1"/>
  <c r="G61"/>
  <c r="AG61"/>
  <c r="AJ61" s="1"/>
  <c r="AG214"/>
  <c r="M214"/>
  <c r="M215"/>
  <c r="S214"/>
  <c r="H8" i="163"/>
  <c r="K8" s="1"/>
  <c r="K10"/>
  <c r="L10" s="1"/>
  <c r="Q10" s="1"/>
  <c r="V10" s="1"/>
  <c r="W210" i="143"/>
  <c r="Y210" s="1"/>
  <c r="Y212"/>
  <c r="J132"/>
  <c r="J6" s="1"/>
  <c r="L134"/>
  <c r="L149"/>
  <c r="K133"/>
  <c r="L133" s="1"/>
  <c r="Y213"/>
  <c r="AB213" s="1"/>
  <c r="AI213" s="1"/>
  <c r="G213" s="1"/>
  <c r="W211"/>
  <c r="Y211" s="1"/>
  <c r="P211"/>
  <c r="R213"/>
  <c r="U213" s="1"/>
  <c r="H102"/>
  <c r="AH100"/>
  <c r="AA144" i="163"/>
  <c r="G144" s="1"/>
  <c r="V144"/>
  <c r="Z136" i="143"/>
  <c r="S136"/>
  <c r="AG136"/>
  <c r="AJ136" s="1"/>
  <c r="O6" i="163"/>
  <c r="V133" i="143"/>
  <c r="U192"/>
  <c r="AB192" s="1"/>
  <c r="AI192" s="1"/>
  <c r="AA133" i="163"/>
  <c r="G133" s="1"/>
  <c r="AA136"/>
  <c r="G136" s="1"/>
  <c r="V217"/>
  <c r="AA217" s="1"/>
  <c r="G217" s="1"/>
  <c r="U134" i="143"/>
  <c r="Z214"/>
  <c r="AB100"/>
  <c r="AC211"/>
  <c r="AF211" s="1"/>
  <c r="AI200"/>
  <c r="G85"/>
  <c r="AG85"/>
  <c r="AJ85" s="1"/>
  <c r="R149"/>
  <c r="Q133"/>
  <c r="Z163" i="163"/>
  <c r="W143"/>
  <c r="AI222" i="143"/>
  <c r="K78"/>
  <c r="L80"/>
  <c r="U80" s="1"/>
  <c r="AB80" s="1"/>
  <c r="AI80" s="1"/>
  <c r="R114"/>
  <c r="Q76"/>
  <c r="R76" s="1"/>
  <c r="AB140"/>
  <c r="Z215"/>
  <c r="AI215"/>
  <c r="V31" i="163"/>
  <c r="T30" i="143"/>
  <c r="AB134"/>
  <c r="AI134" s="1"/>
  <c r="G134" s="1"/>
  <c r="Z242" i="145"/>
  <c r="F242" s="1"/>
  <c r="G92" i="143"/>
  <c r="R212"/>
  <c r="U212" s="1"/>
  <c r="AB212" s="1"/>
  <c r="AI212" s="1"/>
  <c r="P210"/>
  <c r="R210" s="1"/>
  <c r="U210" s="1"/>
  <c r="AH213"/>
  <c r="H215"/>
  <c r="H115"/>
  <c r="AH77"/>
  <c r="H77" s="1"/>
  <c r="G141"/>
  <c r="P91" i="145"/>
  <c r="U93"/>
  <c r="S108"/>
  <c r="T110"/>
  <c r="U110" s="1"/>
  <c r="Z110" s="1"/>
  <c r="F110" s="1"/>
  <c r="X8"/>
  <c r="Y10"/>
  <c r="Y8" s="1"/>
  <c r="N158"/>
  <c r="O158" s="1"/>
  <c r="O160"/>
  <c r="Y160"/>
  <c r="V158"/>
  <c r="Y158" s="1"/>
  <c r="Y220"/>
  <c r="Z220" s="1"/>
  <c r="F220" s="1"/>
  <c r="V218"/>
  <c r="Y218" s="1"/>
  <c r="Z218" s="1"/>
  <c r="F218" s="1"/>
  <c r="AI196" i="143"/>
  <c r="G196" s="1"/>
  <c r="Z197" s="1"/>
  <c r="H31"/>
  <c r="H29" s="1"/>
  <c r="AH29"/>
  <c r="AH13" s="1"/>
  <c r="AH11" s="1"/>
  <c r="AH9" s="1"/>
  <c r="X111" i="147"/>
  <c r="Y111" s="1"/>
  <c r="Y113"/>
  <c r="P46" i="155"/>
  <c r="Q46" s="1"/>
  <c r="V46" s="1"/>
  <c r="AA46" s="1"/>
  <c r="G46" s="1"/>
  <c r="O12"/>
  <c r="K9" i="147"/>
  <c r="Z21" i="157"/>
  <c r="Z19" s="1"/>
  <c r="X19"/>
  <c r="O11" i="147"/>
  <c r="O9" s="1"/>
  <c r="L9"/>
  <c r="L7" s="1"/>
  <c r="O7" s="1"/>
  <c r="W9"/>
  <c r="W7" s="1"/>
  <c r="Y11"/>
  <c r="Y9" s="1"/>
  <c r="T7" i="143"/>
  <c r="H9"/>
  <c r="T67" i="147"/>
  <c r="R10"/>
  <c r="I111"/>
  <c r="K111" s="1"/>
  <c r="P111" s="1"/>
  <c r="U111" s="1"/>
  <c r="Z111" s="1"/>
  <c r="F111" s="1"/>
  <c r="K113"/>
  <c r="P113" s="1"/>
  <c r="U113" s="1"/>
  <c r="Z113" s="1"/>
  <c r="F113" s="1"/>
  <c r="K10"/>
  <c r="H8"/>
  <c r="G207" i="143"/>
  <c r="AG207"/>
  <c r="AJ207" s="1"/>
  <c r="AI159"/>
  <c r="Z159"/>
  <c r="AG117"/>
  <c r="AJ117" s="1"/>
  <c r="G117"/>
  <c r="AI104"/>
  <c r="Y132"/>
  <c r="AA34" i="163"/>
  <c r="G34" s="1"/>
  <c r="V7" i="143"/>
  <c r="P15" i="151"/>
  <c r="U15" s="1"/>
  <c r="Z15" s="1"/>
  <c r="F15" s="1"/>
  <c r="P70" i="145"/>
  <c r="U70" s="1"/>
  <c r="Z70" s="1"/>
  <c r="F70" s="1"/>
  <c r="Y210"/>
  <c r="Z210" s="1"/>
  <c r="F210" s="1"/>
  <c r="X7" i="147"/>
  <c r="Q138" i="163"/>
  <c r="V138" s="1"/>
  <c r="AA138" s="1"/>
  <c r="G138" s="1"/>
  <c r="P249" i="145"/>
  <c r="U249" s="1"/>
  <c r="Z249" s="1"/>
  <c r="F249" s="1"/>
  <c r="J13" i="153"/>
  <c r="L13" s="1"/>
  <c r="Q13" s="1"/>
  <c r="V13" s="1"/>
  <c r="AA13" s="1"/>
  <c r="G13" s="1"/>
  <c r="AC149" i="143"/>
  <c r="AF151"/>
  <c r="AI151" s="1"/>
  <c r="G151" s="1"/>
  <c r="P82" i="163"/>
  <c r="Q82" s="1"/>
  <c r="V82" s="1"/>
  <c r="AA82" s="1"/>
  <c r="G82" s="1"/>
  <c r="M80"/>
  <c r="P81" i="143"/>
  <c r="R83"/>
  <c r="U83" s="1"/>
  <c r="S13" i="149"/>
  <c r="T13" s="1"/>
  <c r="U13" s="1"/>
  <c r="T15"/>
  <c r="U15" s="1"/>
  <c r="X13"/>
  <c r="Y13" s="1"/>
  <c r="Y15"/>
  <c r="P90" i="145"/>
  <c r="U92"/>
  <c r="T141"/>
  <c r="U141" s="1"/>
  <c r="Z141" s="1"/>
  <c r="F141" s="1"/>
  <c r="Q107"/>
  <c r="T107" s="1"/>
  <c r="U107" s="1"/>
  <c r="Z107" s="1"/>
  <c r="F107" s="1"/>
  <c r="M8"/>
  <c r="O10"/>
  <c r="O8" s="1"/>
  <c r="M9"/>
  <c r="O11"/>
  <c r="O9" s="1"/>
  <c r="L40" i="153"/>
  <c r="Q40" s="1"/>
  <c r="V40" s="1"/>
  <c r="AA40" s="1"/>
  <c r="G40" s="1"/>
  <c r="I14"/>
  <c r="I8" i="145"/>
  <c r="K10"/>
  <c r="I9"/>
  <c r="K11"/>
  <c r="I158"/>
  <c r="K158" s="1"/>
  <c r="P158" s="1"/>
  <c r="U158" s="1"/>
  <c r="Z158" s="1"/>
  <c r="F158" s="1"/>
  <c r="K160"/>
  <c r="P160" s="1"/>
  <c r="U160" s="1"/>
  <c r="Z160" s="1"/>
  <c r="F160" s="1"/>
  <c r="Y161"/>
  <c r="Z161" s="1"/>
  <c r="F161" s="1"/>
  <c r="V159"/>
  <c r="Y159" s="1"/>
  <c r="Z159" s="1"/>
  <c r="F159" s="1"/>
  <c r="AI197" i="143"/>
  <c r="T11" i="147"/>
  <c r="T9" s="1"/>
  <c r="R9"/>
  <c r="R7" s="1"/>
  <c r="T7" s="1"/>
  <c r="I21" i="157"/>
  <c r="L75"/>
  <c r="Q75" s="1"/>
  <c r="V75" s="1"/>
  <c r="AA75" s="1"/>
  <c r="G75" s="1"/>
  <c r="Y110" i="147"/>
  <c r="Y6" s="1"/>
  <c r="W6"/>
  <c r="H110"/>
  <c r="K110" s="1"/>
  <c r="P110" s="1"/>
  <c r="U110" s="1"/>
  <c r="Z110" s="1"/>
  <c r="F110" s="1"/>
  <c r="K112"/>
  <c r="P112" s="1"/>
  <c r="U112" s="1"/>
  <c r="Z112" s="1"/>
  <c r="F112" s="1"/>
  <c r="G182" i="143"/>
  <c r="AI51"/>
  <c r="Z51"/>
  <c r="AI55"/>
  <c r="Z55"/>
  <c r="AA106"/>
  <c r="AA105" i="163"/>
  <c r="T112" i="147"/>
  <c r="Q110"/>
  <c r="M207" i="143"/>
  <c r="S206"/>
  <c r="Z206"/>
  <c r="M206"/>
  <c r="S207"/>
  <c r="Q224" i="163"/>
  <c r="V224" s="1"/>
  <c r="AA224" s="1"/>
  <c r="G224" s="1"/>
  <c r="Q243" i="145"/>
  <c r="T243" s="1"/>
  <c r="U243" s="1"/>
  <c r="Z243" s="1"/>
  <c r="F243" s="1"/>
  <c r="I7" i="147"/>
  <c r="K7" s="1"/>
  <c r="AH149" i="143"/>
  <c r="K14" i="149"/>
  <c r="P14" s="1"/>
  <c r="U14" s="1"/>
  <c r="Z14" s="1"/>
  <c r="F14" s="1"/>
  <c r="K67" i="147"/>
  <c r="P67" s="1"/>
  <c r="U67" s="1"/>
  <c r="Z67" s="1"/>
  <c r="F67" s="1"/>
  <c r="Z22" i="157"/>
  <c r="Z20" s="1"/>
  <c r="T76" i="143"/>
  <c r="V137" i="163"/>
  <c r="AA137" s="1"/>
  <c r="G137" s="1"/>
  <c r="AI59" i="143"/>
  <c r="I10"/>
  <c r="L42"/>
  <c r="U42" s="1"/>
  <c r="AB42" s="1"/>
  <c r="T34"/>
  <c r="T28" s="1"/>
  <c r="V35" i="163"/>
  <c r="G14" i="143"/>
  <c r="AG14" s="1"/>
  <c r="AJ14" s="1"/>
  <c r="L124"/>
  <c r="I114"/>
  <c r="Z10" i="163"/>
  <c r="Y8"/>
  <c r="Z8" s="1"/>
  <c r="Z19" i="143"/>
  <c r="AI19"/>
  <c r="G19" s="1"/>
  <c r="G70"/>
  <c r="AG70" s="1"/>
  <c r="AJ70" s="1"/>
  <c r="G48"/>
  <c r="AG48" s="1"/>
  <c r="AJ48" s="1"/>
  <c r="J206" i="163"/>
  <c r="K206" s="1"/>
  <c r="L206" s="1"/>
  <c r="K222"/>
  <c r="L222" s="1"/>
  <c r="Q222" s="1"/>
  <c r="V222" s="1"/>
  <c r="AA222" s="1"/>
  <c r="G222" s="1"/>
  <c r="K221"/>
  <c r="L221" s="1"/>
  <c r="H205"/>
  <c r="K205" s="1"/>
  <c r="L205" s="1"/>
  <c r="Q205" s="1"/>
  <c r="V205" s="1"/>
  <c r="AA205" s="1"/>
  <c r="G205" s="1"/>
  <c r="AB37" i="143"/>
  <c r="AB38"/>
  <c r="AB36"/>
  <c r="K13" i="163"/>
  <c r="L13" s="1"/>
  <c r="J11"/>
  <c r="L115" i="143"/>
  <c r="U115" s="1"/>
  <c r="AB115" s="1"/>
  <c r="AI115" s="1"/>
  <c r="G115" s="1"/>
  <c r="K77"/>
  <c r="K7" s="1"/>
  <c r="G41"/>
  <c r="AG41"/>
  <c r="AJ41" s="1"/>
  <c r="G65"/>
  <c r="AG65"/>
  <c r="AJ65" s="1"/>
  <c r="AA10" i="163"/>
  <c r="G10" s="1"/>
  <c r="AA63"/>
  <c r="G63" s="1"/>
  <c r="R227" i="143"/>
  <c r="P77" i="163"/>
  <c r="Q77" s="1"/>
  <c r="V77" s="1"/>
  <c r="AA77" s="1"/>
  <c r="G77" s="1"/>
  <c r="Q221"/>
  <c r="V221" s="1"/>
  <c r="AA221" s="1"/>
  <c r="G221" s="1"/>
  <c r="Q19"/>
  <c r="V19" s="1"/>
  <c r="AA19" s="1"/>
  <c r="G19" s="1"/>
  <c r="U125" i="143"/>
  <c r="Y9"/>
  <c r="Z26"/>
  <c r="N24"/>
  <c r="N12" s="1"/>
  <c r="N10" s="1"/>
  <c r="N8" s="1"/>
  <c r="N6" s="1"/>
  <c r="Q25" i="163"/>
  <c r="J6"/>
  <c r="K76"/>
  <c r="L76" s="1"/>
  <c r="AG26" i="143"/>
  <c r="AJ26" s="1"/>
  <c r="Z27"/>
  <c r="M26"/>
  <c r="M27"/>
  <c r="AG27"/>
  <c r="AJ27" s="1"/>
  <c r="S27"/>
  <c r="U126"/>
  <c r="O206" i="163"/>
  <c r="AB58" i="143"/>
  <c r="R13"/>
  <c r="P11"/>
  <c r="S11" i="163"/>
  <c r="U11" s="1"/>
  <c r="U13"/>
  <c r="P13"/>
  <c r="Q13" s="1"/>
  <c r="O11"/>
  <c r="P11" s="1"/>
  <c r="V226"/>
  <c r="T230" i="143"/>
  <c r="T228" s="1"/>
  <c r="T226" s="1"/>
  <c r="T210" s="1"/>
  <c r="AI39"/>
  <c r="AG44"/>
  <c r="AJ44" s="1"/>
  <c r="AG45"/>
  <c r="AJ45" s="1"/>
  <c r="M44"/>
  <c r="M45"/>
  <c r="Y11"/>
  <c r="S26"/>
  <c r="K163" i="163"/>
  <c r="H143"/>
  <c r="Y135" i="143"/>
  <c r="AB135" s="1"/>
  <c r="AI135" s="1"/>
  <c r="G135" s="1"/>
  <c r="W133"/>
  <c r="I188"/>
  <c r="L188" s="1"/>
  <c r="L190"/>
  <c r="R189"/>
  <c r="U189" s="1"/>
  <c r="AB189" s="1"/>
  <c r="AI189" s="1"/>
  <c r="O133"/>
  <c r="R133" s="1"/>
  <c r="U133" s="1"/>
  <c r="U168"/>
  <c r="R188"/>
  <c r="O132"/>
  <c r="O6" s="1"/>
  <c r="L148"/>
  <c r="U148" s="1"/>
  <c r="AB148" s="1"/>
  <c r="U163" i="163"/>
  <c r="T143"/>
  <c r="K129"/>
  <c r="L129" s="1"/>
  <c r="Q129" s="1"/>
  <c r="I7"/>
  <c r="AB168" i="143"/>
  <c r="AI168" s="1"/>
  <c r="G168" s="1"/>
  <c r="R190"/>
  <c r="AA152"/>
  <c r="AA150" s="1"/>
  <c r="AA148" s="1"/>
  <c r="AA132" s="1"/>
  <c r="AA148" i="163"/>
  <c r="I79" i="143"/>
  <c r="L81"/>
  <c r="AB29"/>
  <c r="U93"/>
  <c r="M93"/>
  <c r="AI90"/>
  <c r="AI68"/>
  <c r="AB193"/>
  <c r="G156"/>
  <c r="AG156" s="1"/>
  <c r="AJ156" s="1"/>
  <c r="AG57"/>
  <c r="AJ57" s="1"/>
  <c r="G57"/>
  <c r="G98"/>
  <c r="AG98" s="1"/>
  <c r="AJ98" s="1"/>
  <c r="O77"/>
  <c r="AG130"/>
  <c r="AJ130" s="1"/>
  <c r="G130"/>
  <c r="AG25"/>
  <c r="AJ25" s="1"/>
  <c r="G25"/>
  <c r="Z25" s="1"/>
  <c r="Z129" i="163"/>
  <c r="W7"/>
  <c r="H32" i="143"/>
  <c r="G137"/>
  <c r="AG137"/>
  <c r="AJ137" s="1"/>
  <c r="AA224"/>
  <c r="AA222" s="1"/>
  <c r="AA220" i="163"/>
  <c r="AG103" i="143"/>
  <c r="AJ103" s="1"/>
  <c r="G103"/>
  <c r="AG225"/>
  <c r="AJ225" s="1"/>
  <c r="M224"/>
  <c r="S224"/>
  <c r="Z224"/>
  <c r="M225"/>
  <c r="Z225"/>
  <c r="S225"/>
  <c r="G226"/>
  <c r="AA220"/>
  <c r="AA218" s="1"/>
  <c r="AA216" i="163"/>
  <c r="U129"/>
  <c r="V129" s="1"/>
  <c r="T7"/>
  <c r="G140"/>
  <c r="AH144" i="143"/>
  <c r="G192"/>
  <c r="S193" s="1"/>
  <c r="AI223"/>
  <c r="M218"/>
  <c r="S219"/>
  <c r="AG219"/>
  <c r="AJ219" s="1"/>
  <c r="S218"/>
  <c r="Z218"/>
  <c r="M219"/>
  <c r="Z219"/>
  <c r="M19"/>
  <c r="AG19"/>
  <c r="AJ19" s="1"/>
  <c r="M18"/>
  <c r="Z18"/>
  <c r="S19"/>
  <c r="S18"/>
  <c r="AI42"/>
  <c r="S12"/>
  <c r="M12"/>
  <c r="G142"/>
  <c r="AG142" s="1"/>
  <c r="AJ142" s="1"/>
  <c r="M150"/>
  <c r="S151"/>
  <c r="Z151"/>
  <c r="S150"/>
  <c r="Z150"/>
  <c r="M151"/>
  <c r="Z63"/>
  <c r="S63"/>
  <c r="M63"/>
  <c r="M62"/>
  <c r="AG63"/>
  <c r="AJ63" s="1"/>
  <c r="Z62"/>
  <c r="S62"/>
  <c r="AF6"/>
  <c r="Z226"/>
  <c r="AG151"/>
  <c r="AJ151" s="1"/>
  <c r="I11"/>
  <c r="L13"/>
  <c r="G46"/>
  <c r="Y6" i="163"/>
  <c r="Z76"/>
  <c r="AG163" i="143"/>
  <c r="AJ163" s="1"/>
  <c r="G163"/>
  <c r="AE7"/>
  <c r="AI169"/>
  <c r="AH98"/>
  <c r="H98" s="1"/>
  <c r="G99" i="163"/>
  <c r="R132" i="143"/>
  <c r="P6"/>
  <c r="X128" i="163"/>
  <c r="Z183"/>
  <c r="AA183" s="1"/>
  <c r="G183" s="1"/>
  <c r="G16" i="143"/>
  <c r="AG16" s="1"/>
  <c r="AJ16" s="1"/>
  <c r="G101"/>
  <c r="AA126"/>
  <c r="AA124" s="1"/>
  <c r="AA111" i="163"/>
  <c r="G212" i="143"/>
  <c r="AG212" s="1"/>
  <c r="AJ212" s="1"/>
  <c r="G59"/>
  <c r="G228"/>
  <c r="AG228" s="1"/>
  <c r="AJ228" s="1"/>
  <c r="AF132"/>
  <c r="AG134" l="1"/>
  <c r="AJ134" s="1"/>
  <c r="Z134"/>
  <c r="G215"/>
  <c r="AG215"/>
  <c r="Z143" i="163"/>
  <c r="W128"/>
  <c r="W6" s="1"/>
  <c r="AJ215" i="143"/>
  <c r="AJ214"/>
  <c r="AA31" i="163"/>
  <c r="AA30" i="143"/>
  <c r="AI140"/>
  <c r="L78"/>
  <c r="U78" s="1"/>
  <c r="AB78" s="1"/>
  <c r="AI78" s="1"/>
  <c r="K76"/>
  <c r="K6" s="1"/>
  <c r="G222"/>
  <c r="AG222" s="1"/>
  <c r="AJ222" s="1"/>
  <c r="G200"/>
  <c r="AG200" s="1"/>
  <c r="AJ200" s="1"/>
  <c r="AI100"/>
  <c r="H100"/>
  <c r="AH80"/>
  <c r="G28"/>
  <c r="AG28" s="1"/>
  <c r="AJ28" s="1"/>
  <c r="I132"/>
  <c r="U188"/>
  <c r="AB188" s="1"/>
  <c r="AI188" s="1"/>
  <c r="G188" s="1"/>
  <c r="AB210"/>
  <c r="AI210" s="1"/>
  <c r="G210" s="1"/>
  <c r="AG210" s="1"/>
  <c r="AJ210" s="1"/>
  <c r="Q6"/>
  <c r="R6" s="1"/>
  <c r="U149"/>
  <c r="AB149" s="1"/>
  <c r="W6"/>
  <c r="Y6" s="1"/>
  <c r="AG12"/>
  <c r="AJ12" s="1"/>
  <c r="G55"/>
  <c r="AG55"/>
  <c r="AJ55" s="1"/>
  <c r="G51"/>
  <c r="AG51"/>
  <c r="AJ51" s="1"/>
  <c r="M183"/>
  <c r="S182"/>
  <c r="S183"/>
  <c r="AG183"/>
  <c r="AJ183" s="1"/>
  <c r="M182"/>
  <c r="Z183"/>
  <c r="Z182"/>
  <c r="I19" i="157"/>
  <c r="L21"/>
  <c r="AG197" i="143"/>
  <c r="AJ197" s="1"/>
  <c r="G197"/>
  <c r="P79"/>
  <c r="R81"/>
  <c r="U81" s="1"/>
  <c r="AC133"/>
  <c r="AF149"/>
  <c r="G159"/>
  <c r="AG159"/>
  <c r="AJ159" s="1"/>
  <c r="P10" i="147"/>
  <c r="K8"/>
  <c r="AG196" i="143"/>
  <c r="AJ196" s="1"/>
  <c r="S197"/>
  <c r="M196"/>
  <c r="M197"/>
  <c r="S196"/>
  <c r="S106" i="145"/>
  <c r="T106" s="1"/>
  <c r="U106" s="1"/>
  <c r="Z106" s="1"/>
  <c r="F106" s="1"/>
  <c r="T108"/>
  <c r="U108" s="1"/>
  <c r="Z108" s="1"/>
  <c r="F108" s="1"/>
  <c r="AH211" i="143"/>
  <c r="H211" s="1"/>
  <c r="H213"/>
  <c r="S92"/>
  <c r="Z92"/>
  <c r="M92"/>
  <c r="Z13" i="149"/>
  <c r="F13" s="1"/>
  <c r="Y7" i="147"/>
  <c r="H149" i="143"/>
  <c r="AH133"/>
  <c r="H133" s="1"/>
  <c r="T110" i="147"/>
  <c r="Q6"/>
  <c r="G105" i="163"/>
  <c r="AH106" i="143"/>
  <c r="H106" s="1"/>
  <c r="P11" i="145"/>
  <c r="K9"/>
  <c r="P10"/>
  <c r="K8"/>
  <c r="I12" i="153"/>
  <c r="L12" s="1"/>
  <c r="Q12" s="1"/>
  <c r="V12" s="1"/>
  <c r="AA12" s="1"/>
  <c r="G12" s="1"/>
  <c r="L14"/>
  <c r="Q14" s="1"/>
  <c r="V14" s="1"/>
  <c r="AA14" s="1"/>
  <c r="G14" s="1"/>
  <c r="U90" i="145"/>
  <c r="Z92"/>
  <c r="AB83" i="143"/>
  <c r="S83"/>
  <c r="M78" i="163"/>
  <c r="P80"/>
  <c r="Q80" s="1"/>
  <c r="V80" s="1"/>
  <c r="AA80" s="1"/>
  <c r="G80" s="1"/>
  <c r="G104" i="143"/>
  <c r="AG104"/>
  <c r="R8" i="147"/>
  <c r="R6" s="1"/>
  <c r="T10"/>
  <c r="T8" s="1"/>
  <c r="T6" s="1"/>
  <c r="G80" i="143"/>
  <c r="AG80" s="1"/>
  <c r="AJ80" s="1"/>
  <c r="U91" i="145"/>
  <c r="Z93"/>
  <c r="V13" i="163"/>
  <c r="AA13" s="1"/>
  <c r="G13" s="1"/>
  <c r="AG182" i="143"/>
  <c r="AJ182" s="1"/>
  <c r="Z15" i="149"/>
  <c r="F15" s="1"/>
  <c r="H6" i="147"/>
  <c r="K6" s="1"/>
  <c r="P11"/>
  <c r="AH7" i="143"/>
  <c r="H7" s="1"/>
  <c r="Z196"/>
  <c r="AG92"/>
  <c r="AJ92" s="1"/>
  <c r="G39"/>
  <c r="AA226" i="163"/>
  <c r="AA230" i="143"/>
  <c r="AA228" s="1"/>
  <c r="AA226" s="1"/>
  <c r="AI58"/>
  <c r="Q211"/>
  <c r="U227"/>
  <c r="AB227" s="1"/>
  <c r="AI227" s="1"/>
  <c r="G227" s="1"/>
  <c r="AI36"/>
  <c r="AI38"/>
  <c r="AI37"/>
  <c r="S48"/>
  <c r="M48"/>
  <c r="Z49"/>
  <c r="M49"/>
  <c r="S49"/>
  <c r="AG49"/>
  <c r="AJ49" s="1"/>
  <c r="Z48"/>
  <c r="Z71"/>
  <c r="M70"/>
  <c r="M71"/>
  <c r="S71"/>
  <c r="S70"/>
  <c r="Z70"/>
  <c r="AG71"/>
  <c r="AJ71" s="1"/>
  <c r="U124"/>
  <c r="S15"/>
  <c r="M15"/>
  <c r="M14"/>
  <c r="Z15"/>
  <c r="AG15"/>
  <c r="AJ15" s="1"/>
  <c r="S14"/>
  <c r="Z14"/>
  <c r="I8"/>
  <c r="L8" s="1"/>
  <c r="U8" s="1"/>
  <c r="AB8" s="1"/>
  <c r="AI8" s="1"/>
  <c r="L10"/>
  <c r="U10" s="1"/>
  <c r="AB10" s="1"/>
  <c r="AI10" s="1"/>
  <c r="P9"/>
  <c r="R11"/>
  <c r="P206" i="163"/>
  <c r="Q206" s="1"/>
  <c r="V206" s="1"/>
  <c r="AA206" s="1"/>
  <c r="G206" s="1"/>
  <c r="O7"/>
  <c r="AB126" i="143"/>
  <c r="V25" i="163"/>
  <c r="T24" i="143"/>
  <c r="T12" s="1"/>
  <c r="T10" s="1"/>
  <c r="T8" s="1"/>
  <c r="T6" s="1"/>
  <c r="AB125"/>
  <c r="J9" i="163"/>
  <c r="K11"/>
  <c r="I76" i="143"/>
  <c r="L76" s="1"/>
  <c r="U76" s="1"/>
  <c r="AB76" s="1"/>
  <c r="L114"/>
  <c r="U114" s="1"/>
  <c r="AB114" s="1"/>
  <c r="AI114" s="1"/>
  <c r="G114" s="1"/>
  <c r="AG114" s="1"/>
  <c r="AJ114" s="1"/>
  <c r="AA34"/>
  <c r="AA28" s="1"/>
  <c r="AA35" i="163"/>
  <c r="G189" i="143"/>
  <c r="AG189"/>
  <c r="AJ189" s="1"/>
  <c r="AI148"/>
  <c r="L132"/>
  <c r="U132" s="1"/>
  <c r="AB132" s="1"/>
  <c r="AI132" s="1"/>
  <c r="L163" i="163"/>
  <c r="Q163"/>
  <c r="AA129"/>
  <c r="G129" s="1"/>
  <c r="U190" i="143"/>
  <c r="AB190" s="1"/>
  <c r="AI190" s="1"/>
  <c r="V163" i="163"/>
  <c r="AA163" s="1"/>
  <c r="G163" s="1"/>
  <c r="U143"/>
  <c r="T128"/>
  <c r="Y133" i="143"/>
  <c r="AB133" s="1"/>
  <c r="W7"/>
  <c r="Y7" s="1"/>
  <c r="H128" i="163"/>
  <c r="K143"/>
  <c r="L143" s="1"/>
  <c r="Q143" s="1"/>
  <c r="Z128"/>
  <c r="X6"/>
  <c r="AG169" i="143"/>
  <c r="AJ169" s="1"/>
  <c r="G169"/>
  <c r="S46"/>
  <c r="Z47"/>
  <c r="S47"/>
  <c r="M46"/>
  <c r="AG47"/>
  <c r="AJ47" s="1"/>
  <c r="M47"/>
  <c r="Z46"/>
  <c r="AG223"/>
  <c r="AJ223" s="1"/>
  <c r="G223"/>
  <c r="H144"/>
  <c r="AH140"/>
  <c r="H140" s="1"/>
  <c r="G216" i="163"/>
  <c r="AH220" i="143"/>
  <c r="M227"/>
  <c r="S227"/>
  <c r="M226"/>
  <c r="AG227"/>
  <c r="AJ227" s="1"/>
  <c r="Z227"/>
  <c r="S226"/>
  <c r="G190"/>
  <c r="AG190" s="1"/>
  <c r="AJ190" s="1"/>
  <c r="M189"/>
  <c r="Z188"/>
  <c r="S188"/>
  <c r="M188"/>
  <c r="S189"/>
  <c r="Z189"/>
  <c r="Z168"/>
  <c r="AG167"/>
  <c r="AJ167" s="1"/>
  <c r="S168"/>
  <c r="M168"/>
  <c r="S169"/>
  <c r="M169"/>
  <c r="Z193"/>
  <c r="AI193"/>
  <c r="G90"/>
  <c r="AG90" s="1"/>
  <c r="AJ90" s="1"/>
  <c r="AB93"/>
  <c r="S93"/>
  <c r="AI29"/>
  <c r="Z29"/>
  <c r="G8"/>
  <c r="AG8" s="1"/>
  <c r="AJ8" s="1"/>
  <c r="AB81"/>
  <c r="M229"/>
  <c r="AG229"/>
  <c r="AJ229" s="1"/>
  <c r="M228"/>
  <c r="S228"/>
  <c r="S229"/>
  <c r="Z229"/>
  <c r="Z228"/>
  <c r="S213"/>
  <c r="S212"/>
  <c r="Z213"/>
  <c r="M213"/>
  <c r="M212"/>
  <c r="AG213"/>
  <c r="AJ213" s="1"/>
  <c r="Z212"/>
  <c r="AI76"/>
  <c r="AH114"/>
  <c r="H114" s="1"/>
  <c r="AH126"/>
  <c r="G111" i="163"/>
  <c r="M16" i="143"/>
  <c r="AG17"/>
  <c r="AJ17" s="1"/>
  <c r="Z17"/>
  <c r="S17"/>
  <c r="S16"/>
  <c r="M17"/>
  <c r="Z16"/>
  <c r="U13"/>
  <c r="M13"/>
  <c r="M143"/>
  <c r="Z143"/>
  <c r="S142"/>
  <c r="AG143"/>
  <c r="AJ143" s="1"/>
  <c r="M142"/>
  <c r="S143"/>
  <c r="Z142"/>
  <c r="M135"/>
  <c r="M134"/>
  <c r="S135"/>
  <c r="AG135"/>
  <c r="AJ135" s="1"/>
  <c r="Z135"/>
  <c r="S134"/>
  <c r="AH224"/>
  <c r="G220" i="163"/>
  <c r="M130" i="143"/>
  <c r="M131"/>
  <c r="AG131"/>
  <c r="AJ131" s="1"/>
  <c r="Z131"/>
  <c r="S131"/>
  <c r="S130"/>
  <c r="Z130"/>
  <c r="O7"/>
  <c r="S157"/>
  <c r="M156"/>
  <c r="M157"/>
  <c r="S156"/>
  <c r="Z157"/>
  <c r="AG157"/>
  <c r="AJ157" s="1"/>
  <c r="Z156"/>
  <c r="AH152"/>
  <c r="G148" i="163"/>
  <c r="Z169" i="143"/>
  <c r="AG46"/>
  <c r="AJ46" s="1"/>
  <c r="AG192"/>
  <c r="AJ192" s="1"/>
  <c r="AA212"/>
  <c r="AA210" s="1"/>
  <c r="AG226"/>
  <c r="AJ226" s="1"/>
  <c r="AG188"/>
  <c r="AJ188" s="1"/>
  <c r="AG168"/>
  <c r="AJ168" s="1"/>
  <c r="Z115"/>
  <c r="AG115"/>
  <c r="AJ115" s="1"/>
  <c r="S115"/>
  <c r="Z114"/>
  <c r="I9"/>
  <c r="L11"/>
  <c r="G78"/>
  <c r="G42"/>
  <c r="AG42" s="1"/>
  <c r="AJ42" s="1"/>
  <c r="M193"/>
  <c r="M192"/>
  <c r="Z192"/>
  <c r="S192"/>
  <c r="M99"/>
  <c r="S99"/>
  <c r="Z99"/>
  <c r="M98"/>
  <c r="Z98"/>
  <c r="AG99"/>
  <c r="AJ99" s="1"/>
  <c r="S98"/>
  <c r="G68"/>
  <c r="I77"/>
  <c r="L77" s="1"/>
  <c r="L79"/>
  <c r="H80" l="1"/>
  <c r="AH78"/>
  <c r="S114"/>
  <c r="M115"/>
  <c r="M114"/>
  <c r="S81"/>
  <c r="AI149"/>
  <c r="G149" s="1"/>
  <c r="S28"/>
  <c r="M28"/>
  <c r="S29"/>
  <c r="M29"/>
  <c r="Z28"/>
  <c r="G100"/>
  <c r="AG100"/>
  <c r="AJ100" s="1"/>
  <c r="M201"/>
  <c r="S201"/>
  <c r="AG201"/>
  <c r="AJ201" s="1"/>
  <c r="Z201"/>
  <c r="S200"/>
  <c r="M200"/>
  <c r="Z200"/>
  <c r="M223"/>
  <c r="M222"/>
  <c r="S223"/>
  <c r="S222"/>
  <c r="Z223"/>
  <c r="Z222"/>
  <c r="G140"/>
  <c r="AG140" s="1"/>
  <c r="AJ140" s="1"/>
  <c r="G31" i="163"/>
  <c r="AH30" i="143"/>
  <c r="H30" s="1"/>
  <c r="F93" i="145"/>
  <c r="F91" s="1"/>
  <c r="Z91"/>
  <c r="F92"/>
  <c r="F90" s="1"/>
  <c r="Z90"/>
  <c r="Q21" i="157"/>
  <c r="L19"/>
  <c r="P9" i="147"/>
  <c r="P7" s="1"/>
  <c r="U11"/>
  <c r="M80" i="143"/>
  <c r="S80"/>
  <c r="Z80"/>
  <c r="M104"/>
  <c r="S104"/>
  <c r="Z104"/>
  <c r="M76" i="163"/>
  <c r="P78"/>
  <c r="Q78" s="1"/>
  <c r="V78" s="1"/>
  <c r="AA78" s="1"/>
  <c r="G78" s="1"/>
  <c r="AI83" i="143"/>
  <c r="Z83"/>
  <c r="P8" i="145"/>
  <c r="U10"/>
  <c r="P9"/>
  <c r="U11"/>
  <c r="P8" i="147"/>
  <c r="P6" s="1"/>
  <c r="U10"/>
  <c r="AC7" i="143"/>
  <c r="AF7" s="1"/>
  <c r="AF133"/>
  <c r="AI133" s="1"/>
  <c r="G133" s="1"/>
  <c r="P77"/>
  <c r="R77" s="1"/>
  <c r="U77" s="1"/>
  <c r="R79"/>
  <c r="V143" i="163"/>
  <c r="AA143" s="1"/>
  <c r="G143" s="1"/>
  <c r="M81" i="143"/>
  <c r="K9" i="163"/>
  <c r="J7"/>
  <c r="K7" s="1"/>
  <c r="P7" s="1"/>
  <c r="U7" s="1"/>
  <c r="Z7" s="1"/>
  <c r="AA7" s="1"/>
  <c r="G7" s="1"/>
  <c r="AI125" i="143"/>
  <c r="AA24"/>
  <c r="AA12" s="1"/>
  <c r="AA10" s="1"/>
  <c r="AA8" s="1"/>
  <c r="AA6" s="1"/>
  <c r="AA25" i="163"/>
  <c r="G25" s="1"/>
  <c r="AI126" i="143"/>
  <c r="P7"/>
  <c r="R9"/>
  <c r="AB124"/>
  <c r="G37"/>
  <c r="G36"/>
  <c r="AG36" s="1"/>
  <c r="AJ36" s="1"/>
  <c r="Q7"/>
  <c r="R7" s="1"/>
  <c r="R211"/>
  <c r="U211" s="1"/>
  <c r="AB211" s="1"/>
  <c r="AI211" s="1"/>
  <c r="G211" s="1"/>
  <c r="G226" i="163"/>
  <c r="AH230" i="143"/>
  <c r="I6"/>
  <c r="L6" s="1"/>
  <c r="U6" s="1"/>
  <c r="AB6" s="1"/>
  <c r="AH34"/>
  <c r="G35" i="163"/>
  <c r="G38" i="143"/>
  <c r="AG38" s="1"/>
  <c r="AJ38" s="1"/>
  <c r="G58"/>
  <c r="AG58" s="1"/>
  <c r="AJ58" s="1"/>
  <c r="U128" i="163"/>
  <c r="T6"/>
  <c r="G148" i="143"/>
  <c r="AG148" s="1"/>
  <c r="AJ148" s="1"/>
  <c r="K128" i="163"/>
  <c r="L128" s="1"/>
  <c r="Q128" s="1"/>
  <c r="H6"/>
  <c r="K6" s="1"/>
  <c r="S69" i="143"/>
  <c r="M69"/>
  <c r="AG69"/>
  <c r="AJ69" s="1"/>
  <c r="M68"/>
  <c r="Z69"/>
  <c r="S68"/>
  <c r="Z68"/>
  <c r="M78"/>
  <c r="S78"/>
  <c r="Z78"/>
  <c r="H152"/>
  <c r="AH150"/>
  <c r="AH222"/>
  <c r="H222" s="1"/>
  <c r="H224"/>
  <c r="H126"/>
  <c r="H124" s="1"/>
  <c r="AH124"/>
  <c r="M42"/>
  <c r="S43"/>
  <c r="M43"/>
  <c r="Z43"/>
  <c r="S42"/>
  <c r="AG43"/>
  <c r="AJ43" s="1"/>
  <c r="Z42"/>
  <c r="I7"/>
  <c r="L7" s="1"/>
  <c r="L9"/>
  <c r="S13"/>
  <c r="AB13"/>
  <c r="AI81"/>
  <c r="Z81"/>
  <c r="M8"/>
  <c r="Z8"/>
  <c r="S8"/>
  <c r="AG29"/>
  <c r="AJ29" s="1"/>
  <c r="G29"/>
  <c r="AI93"/>
  <c r="Z93"/>
  <c r="M91"/>
  <c r="S91"/>
  <c r="AG91"/>
  <c r="AJ91" s="1"/>
  <c r="Z91"/>
  <c r="M90"/>
  <c r="S90"/>
  <c r="Z90"/>
  <c r="M79"/>
  <c r="AG68"/>
  <c r="AJ68" s="1"/>
  <c r="AG78"/>
  <c r="AJ78" s="1"/>
  <c r="AI6"/>
  <c r="U79"/>
  <c r="G132"/>
  <c r="U11"/>
  <c r="G10"/>
  <c r="M11" s="1"/>
  <c r="G76"/>
  <c r="M77" s="1"/>
  <c r="G193"/>
  <c r="AG193"/>
  <c r="AJ193" s="1"/>
  <c r="S191"/>
  <c r="M190"/>
  <c r="M191"/>
  <c r="AG191"/>
  <c r="AJ191" s="1"/>
  <c r="Z191"/>
  <c r="S190"/>
  <c r="Z190"/>
  <c r="AH218"/>
  <c r="H220"/>
  <c r="M211"/>
  <c r="Z211"/>
  <c r="M210"/>
  <c r="Z210"/>
  <c r="S210"/>
  <c r="S101" l="1"/>
  <c r="M101"/>
  <c r="M100"/>
  <c r="S100"/>
  <c r="Z101"/>
  <c r="AG101"/>
  <c r="AJ101" s="1"/>
  <c r="Z100"/>
  <c r="M140"/>
  <c r="M141"/>
  <c r="Z141"/>
  <c r="S140"/>
  <c r="AG141"/>
  <c r="AJ141" s="1"/>
  <c r="S141"/>
  <c r="Z140"/>
  <c r="AH76"/>
  <c r="H76" s="1"/>
  <c r="H78"/>
  <c r="G83"/>
  <c r="AG83"/>
  <c r="AJ83" s="1"/>
  <c r="P76" i="163"/>
  <c r="Q76" s="1"/>
  <c r="V76" s="1"/>
  <c r="AA76" s="1"/>
  <c r="G76" s="1"/>
  <c r="M6"/>
  <c r="P6" s="1"/>
  <c r="U6" s="1"/>
  <c r="Z6" s="1"/>
  <c r="AA6" s="1"/>
  <c r="G6" s="1"/>
  <c r="Q19" i="157"/>
  <c r="V21"/>
  <c r="AG76" i="143"/>
  <c r="AJ76" s="1"/>
  <c r="AG10"/>
  <c r="AJ10" s="1"/>
  <c r="Z10" i="147"/>
  <c r="U8"/>
  <c r="U6" s="1"/>
  <c r="U9" i="145"/>
  <c r="Z11"/>
  <c r="U8"/>
  <c r="Z10"/>
  <c r="Z11" i="147"/>
  <c r="U9"/>
  <c r="U7" s="1"/>
  <c r="M59" i="143"/>
  <c r="S59"/>
  <c r="M58"/>
  <c r="Z59"/>
  <c r="S58"/>
  <c r="AG59"/>
  <c r="AJ59" s="1"/>
  <c r="Z58"/>
  <c r="M39"/>
  <c r="M38"/>
  <c r="S39"/>
  <c r="S38"/>
  <c r="Z39"/>
  <c r="AG39"/>
  <c r="AJ39" s="1"/>
  <c r="Z38"/>
  <c r="H34"/>
  <c r="AH28"/>
  <c r="M36"/>
  <c r="M37"/>
  <c r="S37"/>
  <c r="S36"/>
  <c r="Z36"/>
  <c r="Z37"/>
  <c r="AI124"/>
  <c r="G126"/>
  <c r="G125"/>
  <c r="AG211"/>
  <c r="AJ211" s="1"/>
  <c r="S211"/>
  <c r="AG37"/>
  <c r="AJ37" s="1"/>
  <c r="AH228"/>
  <c r="H230"/>
  <c r="V128" i="163"/>
  <c r="AA128" s="1"/>
  <c r="G128" s="1"/>
  <c r="Z148" i="143"/>
  <c r="M148"/>
  <c r="AG149"/>
  <c r="AJ149" s="1"/>
  <c r="M149"/>
  <c r="S149"/>
  <c r="Z149"/>
  <c r="S148"/>
  <c r="H218"/>
  <c r="AH212"/>
  <c r="M133"/>
  <c r="M132"/>
  <c r="Z133"/>
  <c r="S133"/>
  <c r="S132"/>
  <c r="AG133"/>
  <c r="AJ133" s="1"/>
  <c r="S77"/>
  <c r="AB77"/>
  <c r="AJ105"/>
  <c r="G6"/>
  <c r="AJ104"/>
  <c r="G81"/>
  <c r="AG81"/>
  <c r="AJ81" s="1"/>
  <c r="H150"/>
  <c r="AH148"/>
  <c r="M76"/>
  <c r="S76"/>
  <c r="Z76"/>
  <c r="M10"/>
  <c r="S10"/>
  <c r="Z10"/>
  <c r="S11"/>
  <c r="AB11"/>
  <c r="AB79"/>
  <c r="S79"/>
  <c r="AG93"/>
  <c r="AJ93" s="1"/>
  <c r="G93"/>
  <c r="Z13"/>
  <c r="AI13"/>
  <c r="M9"/>
  <c r="U9"/>
  <c r="M7"/>
  <c r="U7"/>
  <c r="AG132"/>
  <c r="AJ132" s="1"/>
  <c r="Z132"/>
  <c r="F10" i="145" l="1"/>
  <c r="F8" s="1"/>
  <c r="Z8"/>
  <c r="F11"/>
  <c r="F9" s="1"/>
  <c r="Z9"/>
  <c r="F11" i="147"/>
  <c r="F9" s="1"/>
  <c r="Z9"/>
  <c r="Z7" s="1"/>
  <c r="F7" s="1"/>
  <c r="F10"/>
  <c r="F8" s="1"/>
  <c r="Z8"/>
  <c r="Z6" s="1"/>
  <c r="F6" s="1"/>
  <c r="V19" i="157"/>
  <c r="AA21"/>
  <c r="M127" i="143"/>
  <c r="S127"/>
  <c r="Z127"/>
  <c r="AG127"/>
  <c r="AJ127" s="1"/>
  <c r="M126"/>
  <c r="S126"/>
  <c r="Z126"/>
  <c r="H228"/>
  <c r="AH226"/>
  <c r="H226" s="1"/>
  <c r="G124"/>
  <c r="AG126"/>
  <c r="AJ126" s="1"/>
  <c r="AH12"/>
  <c r="H28"/>
  <c r="S7"/>
  <c r="AB7"/>
  <c r="AB9"/>
  <c r="S9"/>
  <c r="G13"/>
  <c r="AG13"/>
  <c r="AJ13" s="1"/>
  <c r="Z11"/>
  <c r="AI11"/>
  <c r="AH132"/>
  <c r="H132" s="1"/>
  <c r="H148"/>
  <c r="AI77"/>
  <c r="Z77"/>
  <c r="H212"/>
  <c r="AH210"/>
  <c r="H210" s="1"/>
  <c r="AI79"/>
  <c r="Z79"/>
  <c r="M6"/>
  <c r="S6"/>
  <c r="Z6"/>
  <c r="AG6"/>
  <c r="AJ6" s="1"/>
  <c r="AA19" i="157" l="1"/>
  <c r="G21"/>
  <c r="G19" s="1"/>
  <c r="M125" i="143"/>
  <c r="M124"/>
  <c r="S125"/>
  <c r="Z125"/>
  <c r="S124"/>
  <c r="Z124"/>
  <c r="AG125"/>
  <c r="AJ125" s="1"/>
  <c r="AH10"/>
  <c r="H12"/>
  <c r="AG124"/>
  <c r="AJ124" s="1"/>
  <c r="AG11"/>
  <c r="AJ11" s="1"/>
  <c r="G11"/>
  <c r="Z7"/>
  <c r="AI7"/>
  <c r="AG79"/>
  <c r="AJ79" s="1"/>
  <c r="G79"/>
  <c r="G77"/>
  <c r="AG77"/>
  <c r="AJ77" s="1"/>
  <c r="AI9"/>
  <c r="Z9"/>
  <c r="AH8" l="1"/>
  <c r="H10"/>
  <c r="AG7"/>
  <c r="AJ7" s="1"/>
  <c r="G7"/>
  <c r="AG9"/>
  <c r="AJ9" s="1"/>
  <c r="G9"/>
  <c r="H8" l="1"/>
  <c r="AH6"/>
  <c r="H6" s="1"/>
</calcChain>
</file>

<file path=xl/sharedStrings.xml><?xml version="1.0" encoding="utf-8"?>
<sst xmlns="http://schemas.openxmlformats.org/spreadsheetml/2006/main" count="3079" uniqueCount="363">
  <si>
    <t>คน</t>
  </si>
  <si>
    <t>ระบบ</t>
  </si>
  <si>
    <t>ครั้ง</t>
  </si>
  <si>
    <t>เป้าหมาย</t>
  </si>
  <si>
    <t>อาชีพ</t>
  </si>
  <si>
    <t>แห่ง</t>
  </si>
  <si>
    <t>ประเทศ</t>
  </si>
  <si>
    <t>อุตสาหกรรม</t>
  </si>
  <si>
    <t>ฉบับ</t>
  </si>
  <si>
    <t xml:space="preserve">        - แรงงานต่างด้าว </t>
  </si>
  <si>
    <t xml:space="preserve">        - นายจ้าง         </t>
  </si>
  <si>
    <t>แผ่น</t>
  </si>
  <si>
    <t>หน่วยนับ</t>
  </si>
  <si>
    <t xml:space="preserve">    - จัดทำแผ่นพับประชาสัมพันธ์ </t>
  </si>
  <si>
    <t xml:space="preserve">    - อบรมคนหางาน</t>
  </si>
  <si>
    <t>แผนงานพื้นฐานด้านการสร้างความสามารถในการแข่งขันของประเทศ</t>
  </si>
  <si>
    <t>แผนงานยุทธศาสตร์เสริมสร้างความมั่นคงของสถาบันหลักของชาติ</t>
  </si>
  <si>
    <t>แผนงานยุทธศาสตร์พัฒนาและยกระดับผลิตภาพแรงงาน</t>
  </si>
  <si>
    <t xml:space="preserve">แผนงานบูรณาการพัฒนาศักยภาพคนตามช่วงวัย </t>
  </si>
  <si>
    <t>แผนงานบูรณาการป้องกัน ปราบปรามการทุจริตและประพฤติมิชอบ</t>
  </si>
  <si>
    <t>แผนงานบูรณาการอำนวยความสะดวกทางธุรกิจ</t>
  </si>
  <si>
    <t>ลำดับที่</t>
  </si>
  <si>
    <t>โครงการ : มหกรรมสร้างงานสร้างอาชีพเฉลิมพระเกียรติ</t>
  </si>
  <si>
    <t>โครงการ/กิจกรรม</t>
  </si>
  <si>
    <t>หมายเหตุ</t>
  </si>
  <si>
    <t>ผลผลิต : ประชาชนทุกกลุ่มได้รับบริการส่งเสริมการมีงานทำ</t>
  </si>
  <si>
    <t>โครงการนัดพบตลาดงานเชิงคุณภาพ</t>
  </si>
  <si>
    <t>2.6 กิจกรรมพัฒนาระบบบริการจัดหางานในประเทศ</t>
  </si>
  <si>
    <t>2.7 กิจกรรมยกระดับคุณภาพบริการจัดหางานสู่ความเป็นเลิศ</t>
  </si>
  <si>
    <t>โครงการ 3 ม. (มีงาน มีเงิน มีวุฒิการศึกษาเพิ่ม)</t>
  </si>
  <si>
    <t>พิจารณาคำขอการจัดส่งคนหางานและพาลูกจ้างไปทำงาน/ฝึกงานต่างประเทศ</t>
  </si>
  <si>
    <t>จัดส่งคนหางานไปทำงานต่างประเทศโดยรัฐ</t>
  </si>
  <si>
    <t>รับแจ้งการเดินทางด้วยตนเองและเดินทางกลับไปทำงานต่างประเทศ (Re - entry)</t>
  </si>
  <si>
    <t>โครงการพัฒนาศักยภาพคนหางานเพื่อการแข่งขันไปทำงานสาธารณรัฐเกาหลี</t>
  </si>
  <si>
    <t>โครงการพัฒนาศักยภาพแรงงานไทยตามความต้องการของตลาดแรงงานไทยไปต่างประเทศ (ประเทศอิสราเอล)</t>
  </si>
  <si>
    <t>โครงการสินเชื่อเพื่อการไปทำงานต่างประเทศ</t>
  </si>
  <si>
    <t>โครงการศูนย์ประสานบริการการไปทำงานต่างประเทศในส่วนภูมิภาค</t>
  </si>
  <si>
    <t>เผยแพร่ข้อมูลข่าวสารตลาดแรงงาน</t>
  </si>
  <si>
    <t>โครงการจัดทำทะเบียนกำลังแรงงาน</t>
  </si>
  <si>
    <t xml:space="preserve">     - นักเรียน นักศึกษา </t>
  </si>
  <si>
    <t xml:space="preserve">     - ทหารกองประจำการ </t>
  </si>
  <si>
    <t xml:space="preserve">2.2 กิจกรรมจัดทำข้อมูลกำลังแรงงานที่มีทักษะพิเศษ </t>
  </si>
  <si>
    <t>การพัฒนาและเผยแพร่ข้อมูลข่าวสารตลาดแรงงาน</t>
  </si>
  <si>
    <t xml:space="preserve">3.1 จัดทำ/เผยแพร่วารสารสถานการณ์ตลาดแรงงาน </t>
  </si>
  <si>
    <t xml:space="preserve">3.2 จัดทำ/เผยแพร่ข่าวสารตลาดแรงงาน </t>
  </si>
  <si>
    <t xml:space="preserve">3.3 ติดตามและประเมินผลผู้ใช้ข้อมูล </t>
  </si>
  <si>
    <t>โครงการ : รองรับการเข้าสู่ประชาคมอาเซียน</t>
  </si>
  <si>
    <t>โครงการอบรมเพิ่มประสิทธิภาพด้านภาษาอาเซียน</t>
  </si>
  <si>
    <t>1.4 กิจกรรมพัฒนาศักยภาพบุคลากรด้านการแนะแนวอาชีพอย่างยั่งยืนและเป็นระบบ</t>
  </si>
  <si>
    <t>โครงการตรวจสอบการทำงานของคนต่างด้าวและสถานประกอบการ</t>
  </si>
  <si>
    <t>โครงการคุ้มครองคนหางานเชิงรุกในพื้นที่เสี่ยง (เคาะประตูบ้าน)</t>
  </si>
  <si>
    <t>โครงการเครือข่ายชุมชนร่วมรณรงค์ป้องกันการหลอกลวงและลักลอบไปทำงานต่างประเทศ</t>
  </si>
  <si>
    <t>โครงการสัมมนาเพื่อเพิ่มประสิทธิภาพด้านการป้องกันและปราบปรามผู้เป็นภัยต่อคนหางาน</t>
  </si>
  <si>
    <t>โครงการป้องกันการค้ามนุษย์ด้านแรงงานต่างด้าว</t>
  </si>
  <si>
    <t>โครงการเพิ่มประสิทธิภาพการปฏิบัติงานด้านกฎหมายของกรมการจัดหางาน</t>
  </si>
  <si>
    <t>โครงการจัดตั้งศูนย์ประสานแรงงานประมง 22 จังหวัด</t>
  </si>
  <si>
    <t>โครงการเตรียมความพร้อมให้คนหางานเพื่อป้องกันการตกเป็นเหยื่อการค้ามนุษย์ด้านแรงงานในการไปทำงานต่างประเทศ</t>
  </si>
  <si>
    <t>โครงการที่ 1 : ป้องกันปัญหาการค้ามนุษย์ด้านแรงงาน</t>
  </si>
  <si>
    <t>โครงการที่ 2 : บริหารจัดการแรงงานต่างด้าว</t>
  </si>
  <si>
    <t>โครงการจัดทำทะเบียนคนต่างด้าวที่ยื่นขอใบอนุญาตทำงาน</t>
  </si>
  <si>
    <t>โครงการ : เสริมสร้างธรรมาภิบาล ป้องกันและลดความเสี่ยงในการเกิดการทุจริตและประพฤติมิชอบ</t>
  </si>
  <si>
    <t>กิจกรรม : การพัฒนาบุคลากรเพื่อเสริมสร้างธรรมาภิบาล ป้องกันและลดความเสี่ยงในการเกิดการทุจริตและประพฤติมิชอบ</t>
  </si>
  <si>
    <t>โครงการ : พัฒนาประสิทธิภาพงานบริการภาครัฐ</t>
  </si>
  <si>
    <t>กิจกรรม : จัดทำระบบสารสนเทศเพื่ออำนวยความสะดวกแก่ผู้รับบริการ</t>
  </si>
  <si>
    <t>โครงการพัฒนาระบบบริการจัดหางานอย่างยั่งยืน (*รวมเป็นเป้าหมายโครงการ)</t>
  </si>
  <si>
    <t>2.1 กิจกรรมให้บริการจัดหางานแก่ผู้ประกันตนกรณีว่างงาน*</t>
  </si>
  <si>
    <t>2.2 กิจกรรมมีงานทำนำชุมชนเข้มแข็ง*</t>
  </si>
  <si>
    <t>2.5 กิจกรรมเคลื่อนย้ายแรงงานอย่างเป็นระบบ*</t>
  </si>
  <si>
    <t>2.3 กิจกรรมนัดพบแรงงาน*</t>
  </si>
  <si>
    <t>2.4 กิจกรรมบริการจัดหางานและคุ้มครองคนหางานตลอด 24 ชั่วโมง*</t>
  </si>
  <si>
    <t>กิจกรรมที่ 1 : การให้บริการจัดหางานในประเทศ (ข้อ 1 - 4 รวมเป็นเป้าหมายกิจกรรม)</t>
  </si>
  <si>
    <t>โครงการบริการจัดหางานแก่กลุ่มคนพิเศษ (*รวมเป็นเป้าหมายโครงการ)</t>
  </si>
  <si>
    <t>3.2 กิจกรรมจัดหางานพิเศษสำหรับนักเรียน นักศึกษา*</t>
  </si>
  <si>
    <t>3.3 กิจกรรมจัดหางานให้คนพิการมีงานทำ*</t>
  </si>
  <si>
    <t>3.4 กิจกรรมส่งเสริมคนพิการทำงานในหน่วยงานภาครัฐ*</t>
  </si>
  <si>
    <t>3.5 กิจกรรมสร้างโอกาสการมีงานทำให้ผู้สูงอายุเพื่อเพิ่มประสิทธิภาพการบรรจุงาน*</t>
  </si>
  <si>
    <t>กิจกรรมที่ 1 : แนะแนวอาชีพและส่งเสริมอาชีพ (ข้อ 1 - 3 รวมเป็นเป้าหมายกิจกรรม)</t>
  </si>
  <si>
    <t>1.1 กิจกรรมแนะแนวอาชีพให้นักเรียน นักศึกษา*</t>
  </si>
  <si>
    <t>1.2 กิจกรรมแนะแนวอาชีพให้เด็กและเยาวชนในสถานพินิจและคุ้มครองเด็กและเยาวชน และศาลเยาวชนและครอบครัวกลาง*</t>
  </si>
  <si>
    <t>1.3 กิจกรรมสร้างเครือข่ายการแนะแนวอาชีพ*</t>
  </si>
  <si>
    <t>แนะแนวอาชีพก่อนเข้าสู่ตลาดแรงงาน (*รวมเป็นเป้าหมายกิจกรรม)</t>
  </si>
  <si>
    <t>แนะแนวอาชีพเพื่อการมีงานทำ (*รวมเป็นเป้าหมายกิจกรรม)</t>
  </si>
  <si>
    <t>2.1 กิจกรรมแนะแนวอาชีพให้ผู้ประกันตนกรณีว่างงานประชาชนทั่วไป*</t>
  </si>
  <si>
    <t>2.2 กิจกรรมศูนย์ตรีเทพเพื่อการจ้างงานครบวงจร*</t>
  </si>
  <si>
    <t>2.3 กิจกรรมส่งเสริมการมีงานทำให้ทหารกองประจำการที่จะปลดเป็นทหารกองหนุน*</t>
  </si>
  <si>
    <t>แนะแนวอาชีพผู้ไม่อยู่ในระบบการจ้างงาน (*รวมเป็นเป้าหมายกิจกรรม)</t>
  </si>
  <si>
    <t>3.1 กิจกรรมเพิ่มอาชีพ เพิ่มรายได้*</t>
  </si>
  <si>
    <t>3.2 กิจกรรมส่งเสริมการรับงานไปทำที่บ้าน*</t>
  </si>
  <si>
    <t>3.1 กิจกรรมจัดหางานพิเศษสำหรับผู้พ้นโทษ*</t>
  </si>
  <si>
    <t>สำนักงานจัดหางานจังหวัดนครศรีธรรมราช</t>
  </si>
  <si>
    <t>รายละเอียดโครงการ/กิจกรรมและการจัดสรรเป้าหมายปีงบประมาณ พ.ศ. 2561</t>
  </si>
  <si>
    <t>โครงการที่ 1 : เตรียมความพร้อมแก่กำลังแรงงาน</t>
  </si>
  <si>
    <t>ราย</t>
  </si>
  <si>
    <t>แผนงานยุทธศาสตร์ส่งเสริมความสัมพันธ์ระหว่างประเทศด้านความมั่นคง</t>
  </si>
  <si>
    <t>กิจกรรม : การพัฒนาทรัพยากรมนุษย์ ระบบสารสนเทศและกฎหมาย กฎ ระเบียบ รองรับการเข้าสู่ประชาคมอาเซียน (ข้อ 1 - 2 รวมเป็นเป้าหมายกิจกรรม)</t>
  </si>
  <si>
    <t>กิจกรรมที่ 2 : การให้บริการจัดหางานต่างประเทศ (ข้อ 1 - 3 รวมเป็นเป้าหมายกิจกรรม)</t>
  </si>
  <si>
    <t>โครงการส่งเสริมการรักษาและขยายตลาดแรงงานไทยในต่างประเทศ</t>
  </si>
  <si>
    <t>โครงการขยายเครือข่ายข้อมูลข่าวสารตลาดแรงงานสู่ตำบลหมู่บ้าน</t>
  </si>
  <si>
    <t>โครงการสำรวจพฤติกรรมการหางานทำของผู้สำเร็จการศึกษาระดับปริญญาตรีด้านวิทยาศาสตร์และเทคโนโลยี (STEM)</t>
  </si>
  <si>
    <t>กิจกรรมที่ 3 : การให้บริการข้อมูลข่าวสารตลาดแรงงาน (ข้อ 1 รวมเป็นเป้าหมายกิจกรรม)</t>
  </si>
  <si>
    <t>กิจกรรม : สร้างงานสร้างอาชีพและจัดนิทรรศการเพื่อเฉลิมพระเกียรติ (ข้อ 1 รวมเป็นเป้าหมายกิจกรรม)</t>
  </si>
  <si>
    <t>โครงการ : มหกรรมสร้างงานสร้างอาชีพเฉลิมพระเกียรติสถาบันพระมหากษัตริย์</t>
  </si>
  <si>
    <t>กิจกรรมที่ 2 : พัฒนาการจัดประเภทมาตรฐานอาชีพประเทศไทยและการจัดประเภทมาตรฐานอุตสาหกรรมประเทศไทย (ข้อ 1 รวมเป็นเป้าหมายกิจกรรม)</t>
  </si>
  <si>
    <t>กิจกรรมที่ 1 : พัฒนาระบบอิเล็กทรอนิกส์เพื่อการมีงานทำ (ข้อ 1 รวมเป็นเป้าหมายกิจกรรม)</t>
  </si>
  <si>
    <t>โครงการพัฒนาระบบอิเล็กทรอนิกส์การบริหารแรงงานไทยไปต่างประเทศระยะที่ 2 (TOEA Phase 2:Thailand Overseas Employment Administration)</t>
  </si>
  <si>
    <t>โครงการที่ 2 : ก้าวสู่งานที่ดีคนมีคุณภาพ</t>
  </si>
  <si>
    <t>โครงการจัดหาอุปกรณ์ระบบเครือข่ายสื่อสารข้อมูลกรมการจัดหางานทดแทนอุปกรณ์เดิมและเพิ่มประสิทธิภาพให้มั่นคงและปลอดภัย ระยะที่ 1</t>
  </si>
  <si>
    <t>กิจกรรมที่ 2 : ศูนย์บริการจัดหางานเพื่อคนไทย (Smart Job Center) (ข้อ 1 รวมเป็นเป้าหมายกิจกรรม)</t>
  </si>
  <si>
    <t>โครงการก้าวสู่งานที่ดีคนมีคุณภาพ (Smart Jobs Smart Workers)</t>
  </si>
  <si>
    <t>โครงการที่ 3 : กองทุนเพื่อผู้รับงานไปทำที่บ้าน</t>
  </si>
  <si>
    <t>กิจกรรม : ปล่อยกู้เงินกองทุนให้กับผู้รับงานไปทำที่บ้านและบริหารจัดการเงินกองทุน (ข้อ 1 รวมเป็นเป้าหมายกิจกรรม)</t>
  </si>
  <si>
    <t>ปล่อยกู้เงินกองทุนให้กับผู้รับงานไปทำที่บ้านและบริหารจัดการเงินกองทุน</t>
  </si>
  <si>
    <t>กิจกรรมที่ 1 : ตรวจสอบการทำงานของคนต่างด้าวและสถานประกอบการ (ข้อ 1 รวมเป็นเป้าหมายกิจกรรม)</t>
  </si>
  <si>
    <t>กิจกรรมที่ 2 : การให้ความคุ้มครองคนหางานตามกฎหมายจัดหางานและคุ้มครองคนหางาน (ข้อ 1 - 4 รวมเป็นเป้าหมายกิจกรรม)</t>
  </si>
  <si>
    <t>รับเรื่องร้องทุกข์จากคนหางาน ตาม พ.ร.บ. จัดหางานและคุ้มครองคนหางาน พ.ศ. 2528</t>
  </si>
  <si>
    <t>ตรวจและคุ้มครองแรงงานไทยในต่างประเทศ</t>
  </si>
  <si>
    <t>โครงการตรวจสอบสำนักงานจัดหางาน/บริษัทจัดหางานให้คนหางานทำงานในประเทศและบริษัทจัดหางานให้คนหางานไปทำงานต่างประเทศ</t>
  </si>
  <si>
    <t>โครงการสัมมนาเสริมสร้างความรู้ความเข้าใจสำหรับผู้รับอนุญาตนำคนต่างด้าวมาทำงานกับนายจ้างในประเทศ</t>
  </si>
  <si>
    <t>กิจกรรมที่ 3 : สนับสนุนการแก้ไขและป้องกันปัญหาการค้ามนุษย์ด้านแรงงาน (ข้อ 1 - 5 รวมเป็นเป้าหมายกิจกรรม)</t>
  </si>
  <si>
    <t>โครงการจัดตั้งศูนย์แรกรับเข้าทำงานและสิ้นสุดการจ้าง</t>
  </si>
  <si>
    <t>โครงการศูนย์ร่วมบริการช่วยเหลือแรงงานต่างด้าว</t>
  </si>
  <si>
    <t>โครงการอบรมกฎหมายที่เกี่ยวข้องกับการทำงานของคนต่างด้าว</t>
  </si>
  <si>
    <t>กิจกรรม : พิจารณาคำขอและจัดทำทะเบียนคนต่างด้าวที่ยื่นขอใบอนุญาตทำงาน (ข้อ 1 รวมเป็นเป้าหมายกิจกรรม)</t>
  </si>
  <si>
    <t>แผนงานบูรณาการพัฒนาพื้นที่เขตเศรษฐกิจพิเศษ</t>
  </si>
  <si>
    <t>โครงการ : ศูนย์บริการแบบเบ็ดเสร็จ (One Stop Service) ด้านแรงงานต่างด้าวเพื่อสนับสนุนเขตเศรษฐกิจพิเศษ</t>
  </si>
  <si>
    <t>โครงการศูนย์บริการแบบเบ็ดเสร็จ (One Stop Service) ด้านแรงงานต่างด้าวเพื่อสนับสนุนเขตเศรษฐกิจพิเศษ</t>
  </si>
  <si>
    <t>กิจกรรม : การพิจารณาอนุญาตทำงานแบบเบ็ดเสร็จในเขตพัฒนาเศรษฐกิจพิเศษ (ข้อ 1 รวมเป็นเป้าหมายกิจกรรม)</t>
  </si>
  <si>
    <t>โครงการที่ 1 : ขยายโอกาสการมีงานทำให้ผู้สูงอายุ</t>
  </si>
  <si>
    <t>กิจกรรมสำรวจข้อมูลความต้องการของผู้สูงอายุในการประกอบอาชีพหรือทำงาน</t>
  </si>
  <si>
    <t xml:space="preserve">กิจกรรมที่ 2 : ส่งเสริมการประกอบอาชีพอิสระให้ผู้สูงอายุ </t>
  </si>
  <si>
    <t>กิจกรรมส่งเสริมการประกอบอาชีพอิสระให้ผู้สูงอายุ</t>
  </si>
  <si>
    <t xml:space="preserve">กิจกรรมที่ 3 : สร้างคุณค่าภูมิปัญญาผู้สูงอายุ </t>
  </si>
  <si>
    <t xml:space="preserve">กิจกรรมสร้างคุณค่าภูมิปัญญาผู้สูงอายุ </t>
  </si>
  <si>
    <t xml:space="preserve">กิจกรรมที่ 1 : สำรวจข้อมูลผู้สูงอายุที่ต้องการประกอบอาชีพหรือทำงาน </t>
  </si>
  <si>
    <t>โครงการที่ 2 : ส่งเสริมการจ้างงานผู้สูงอายุในอาชีพที่เหมาะสมกับวัยและประสบการณ์</t>
  </si>
  <si>
    <t>กิจกรรมที่ 1 : ส่งเสริมการมีงานทำของผู้สูงอายุในอุตสาหกรรมบริการและการท่องเที่ยว</t>
  </si>
  <si>
    <t>โครงการส่งเสริมการมีงานทำของผู้สูงอายุในอุตสาหกรรมบริการและการท่องเที่ยว</t>
  </si>
  <si>
    <t>กิจกรรมที่ 2 : 1 อำเภอ 1 ภูมิปัญญา</t>
  </si>
  <si>
    <t>โครงการ 1 อำเภอ 1 ภูมิปัญญา</t>
  </si>
  <si>
    <t>โครงการส่งเสริมคุณธรรม น้อมนำปรัชญาเศรษฐกิจพอเพียง</t>
  </si>
  <si>
    <t>โครงการพัฒนาระบบเพื่อการบูรณาการงานให้บริการแรงงานต่างด้าวระดับฝีมือชำนาญการด้วยระบบอิเล็กทรอนิกส์ (e-Service) ของกรมการจัดหางาน</t>
  </si>
  <si>
    <t xml:space="preserve">โครงการพัฒนาขีดความสามารถการดำเนินงานด้านมาตรฐานแรงงานอาเซียนที่เกี่ยวข้องกับการเคลื่อนย้ายแรงงาน </t>
  </si>
  <si>
    <t>2.1 กิจกรรมจัดทำทะเบียนกำลังแรงงาน</t>
  </si>
  <si>
    <t>โครงการเผยแพร่ความรู้เพื่อป้องกันการหลอกลวงคนหางาน</t>
  </si>
  <si>
    <t xml:space="preserve">    - วิทยากร</t>
  </si>
  <si>
    <t xml:space="preserve">    - ผู้รับการถ่ายทอดความรู้</t>
  </si>
  <si>
    <t>โครงการพัฒนาการจัดประเภทมาตรฐานอาชีพประเทศไทย</t>
  </si>
  <si>
    <t>แผนงานบูรณาการจัดการปัญหาแรงงานต่างด้าวและการค้ามนุษย์</t>
  </si>
  <si>
    <t>รวมแผน</t>
  </si>
  <si>
    <t>แผน</t>
  </si>
  <si>
    <t>ผล</t>
  </si>
  <si>
    <t>เป้าหมายทั้งปีและผลงาน</t>
  </si>
  <si>
    <t>รวมงบประมาณทั้งปี</t>
  </si>
  <si>
    <t>ต.ค.</t>
  </si>
  <si>
    <t>พ.ย.</t>
  </si>
  <si>
    <t>ธ.ค.</t>
  </si>
  <si>
    <t>รวม</t>
  </si>
  <si>
    <t>ร้อยละ</t>
  </si>
  <si>
    <t>ไตรมาส 1</t>
  </si>
  <si>
    <t>ผลการปฏิบัติงาน</t>
  </si>
  <si>
    <t>รวม งปม. 1 ไตรมาส</t>
  </si>
  <si>
    <t>ไตรมาส 2</t>
  </si>
  <si>
    <t>ม.ค.</t>
  </si>
  <si>
    <t>ก.พ.</t>
  </si>
  <si>
    <t>มี.ค.</t>
  </si>
  <si>
    <t>รวม งปม. 2 ไตรมาส</t>
  </si>
  <si>
    <t>รวมแผน/ผล 2 ไตรมาส</t>
  </si>
  <si>
    <t>เม.ย.</t>
  </si>
  <si>
    <t>พ.ค.</t>
  </si>
  <si>
    <t>มิ.ย.</t>
  </si>
  <si>
    <t>รวม งปม. 3 ไตรมาส</t>
  </si>
  <si>
    <t>รวมแผน/ผล 3 ไตรมาส</t>
  </si>
  <si>
    <t>ไตรมาส 3</t>
  </si>
  <si>
    <t>ไตรมาส 4</t>
  </si>
  <si>
    <t>ก.ค.</t>
  </si>
  <si>
    <t>ส.ค.</t>
  </si>
  <si>
    <t>ก.ย.</t>
  </si>
  <si>
    <t>รวม งปม. 4 ไตรมาส</t>
  </si>
  <si>
    <t>รวมแผน/ผล 4 ไตรมาส</t>
  </si>
  <si>
    <t>รวมแผนผลร้อยละ</t>
  </si>
  <si>
    <t>1รุ่น</t>
  </si>
  <si>
    <t>1 รุ่น</t>
  </si>
  <si>
    <t>บาท</t>
  </si>
  <si>
    <t>ค่าประกันสังคม</t>
  </si>
  <si>
    <t>ค่าสาธารณูปโภค</t>
  </si>
  <si>
    <t>งบลงทุน</t>
  </si>
  <si>
    <t>งบเพื่อการบริหาร</t>
  </si>
  <si>
    <t>งบบุคลากร</t>
  </si>
  <si>
    <t>อัตรากำลังเจ้าหน้าที่ของหน่วยงานในสังกัดจังหวัด(ปฏิบัติงานจริง)</t>
  </si>
  <si>
    <t>หน่วยงาน</t>
  </si>
  <si>
    <t>ชาย</t>
  </si>
  <si>
    <t>หญิง</t>
  </si>
  <si>
    <t>1.ข้าราชการ</t>
  </si>
  <si>
    <t xml:space="preserve"> - อำนวยการระดับสูง</t>
  </si>
  <si>
    <t xml:space="preserve"> - อำนวยการระดับต้น</t>
  </si>
  <si>
    <t xml:space="preserve"> - ชำนาญการพิเศษ</t>
  </si>
  <si>
    <t xml:space="preserve"> - ชำนาญการ</t>
  </si>
  <si>
    <t xml:space="preserve"> - ปฏิบัติงาน</t>
  </si>
  <si>
    <t>2.ลูกจ้างประจำ</t>
  </si>
  <si>
    <t>3.พนักงานราชการ</t>
  </si>
  <si>
    <t xml:space="preserve"> - ปริญญาตรี</t>
  </si>
  <si>
    <t xml:space="preserve"> - ช่างเทคนิค</t>
  </si>
  <si>
    <t xml:space="preserve"> - ปวส.</t>
  </si>
  <si>
    <t xml:space="preserve"> - ปวช.</t>
  </si>
  <si>
    <t>4.พนักงานประกันสังคม</t>
  </si>
  <si>
    <t xml:space="preserve"> - ระดับสูง</t>
  </si>
  <si>
    <t xml:space="preserve"> - ระดับกลาง</t>
  </si>
  <si>
    <t xml:space="preserve"> - ระดับต้น</t>
  </si>
  <si>
    <t>5.พนักงานจ้างเหมา</t>
  </si>
  <si>
    <t xml:space="preserve"> - อนุปริญญา</t>
  </si>
  <si>
    <t xml:space="preserve"> - ปวช./ต่ำกว่า</t>
  </si>
  <si>
    <t>6.ลูกจ้างชั่วคราว</t>
  </si>
  <si>
    <t>**</t>
  </si>
  <si>
    <t>* กรณีจังหวัดที่มีหน่วยงานอื่นในสังกัด คือ ศูนย์ความปลอดภัยในการทำงานฯ ศูนย์ข่าวสารตลาดแรงงาน</t>
  </si>
  <si>
    <t>ศูนย์พื้นฟูสมรรถภาพคนงานประจำภาคฯ</t>
  </si>
  <si>
    <t>** ลูกจ้างชั่วคราวเงินกองทุนเพื่อการส่งคนต่างด้าวกลับออกไปนอกราชอาณาจักร</t>
  </si>
  <si>
    <t>หมายเหตุ ข้าราชการตำแหน่งนักวิชาการแรงงานชำนาญการ มาช่วยราชการ 1 ตำแหน่ง</t>
  </si>
  <si>
    <t>-</t>
  </si>
  <si>
    <t>แผนปฏิบัติการด้านแรงงาน ประจำปีงบประมาณ พ.ศ. 2561 สำนักงานจัดหางานจังหวัดนครศรีธรรมราช</t>
  </si>
  <si>
    <t>ตัวชี้วัดผลผลิตเชิงปริมาณ.......................................................................</t>
  </si>
  <si>
    <t>ตัวชี้วัดผลผลิตเชิงคุณภาพ...............................................................</t>
  </si>
  <si>
    <t>งบประมาณรวมทั้งผลผลิต 1,616,200 บาท                     ประชาชนได้รับประโยชน์ 14,893 คน</t>
  </si>
  <si>
    <t>นโยบายสำคัญ</t>
  </si>
  <si>
    <t>3 Vision Ends</t>
  </si>
  <si>
    <t>6 วาระ สำคัญ</t>
  </si>
  <si>
    <t>งบประมาณรวมทั้งผลผลิต -    บาท                     ประชาชนได้รับประโยชน์ -  คน</t>
  </si>
  <si>
    <t>งบประมาณรวมทั้งผลผลิต 194,900 บาท                     ประชาชนได้รับประโยชน์ 8,017 คน</t>
  </si>
  <si>
    <t>ยุทธศาสตร์การจัดสรรงบประมาณรายจ่ายประจำปีงบประมาณ พ.ศ. 2561 ยุทธศาสตร์ ที่ 1 ยุทธศาสตร์ด้านความมั่นคง</t>
  </si>
  <si>
    <t>ยุทธศาสตร์การจัดสรรงบประมาณรายจ่ายประจำปีงบประมาณ พ.ศ. 2561 ยุทธศาสตร์ ที่ 2 ยุทธศาสตร์ด้านการสร้างความสามารถในการแข่งขันของประเทศ</t>
  </si>
  <si>
    <r>
      <t xml:space="preserve">แผนงาน </t>
    </r>
    <r>
      <rPr>
        <b/>
        <sz val="16"/>
        <rFont val="TH SarabunPSK"/>
        <family val="2"/>
      </rPr>
      <t xml:space="preserve">บูรณาการพัฒนาพื้นที่เขตเศรษฐกิจพิเศษ </t>
    </r>
    <r>
      <rPr>
        <sz val="16"/>
        <rFont val="TH SarabunPSK"/>
        <family val="2"/>
      </rPr>
      <t xml:space="preserve"> ผลผลิต/โครงการ....................................................</t>
    </r>
  </si>
  <si>
    <t>งบประมาณรวมทั้งผลผลิต 894,400 บาท                     ประชาชนได้รับประโยชน์ 69,723 คน</t>
  </si>
  <si>
    <t>ยุทธศาสตร์การจัดสรรงบประมาณรายจ่ายประจำปีงบประมาณ พ.ศ. 2561 ยุทธศาสตร์ ที่ 3 ยุทธศาสตร์ด้านการสร้างความสามารถในการแข่งขันของประเทศ</t>
  </si>
  <si>
    <t>งบประมาณรวมทั้งผลผลิต 662,700 บาท                     ประชาชนได้รับประโยชน์ 431 คน</t>
  </si>
  <si>
    <t>ยุทธศาสตร์การจัดสรรงบประมาณรายจ่ายประจำปีงบประมาณ พ.ศ. 2561 ยุทธศาสตร์ ที่ 6 ยุทธศาสตร์ด้านการปรับสมดุลและพัฒนาระบบบริหารจัดการภาครัฐ</t>
  </si>
  <si>
    <t>งบประมาณรวมทั้งผลผลิต -      บาท                     ประชาชนได้รับประโยชน์ -  คน</t>
  </si>
  <si>
    <t>งบประมาณรวมทั้งผลผลิต  -   บาท                     ประชาชนได้รับประโยชน์  -  คน</t>
  </si>
  <si>
    <r>
      <rPr>
        <b/>
        <sz val="16"/>
        <rFont val="TH SarabunPSK"/>
        <family val="2"/>
      </rPr>
      <t>แผนงานบูรณาการอำนวยความสะดวกทางธุรกิจ</t>
    </r>
    <r>
      <rPr>
        <sz val="16"/>
        <rFont val="TH SarabunPSK"/>
        <family val="2"/>
      </rPr>
      <t xml:space="preserve"> ผลผลิต/โครงการ....................................................</t>
    </r>
  </si>
  <si>
    <t>งบประมาณรวมทั้งผลผลิต  -  บาท                     ประชาชนได้รับประโยชน์ -  คน</t>
  </si>
  <si>
    <t>ตัวชี้วัดผลผลิตเชิงปริมาณ                         -</t>
  </si>
  <si>
    <t>ตัวชี้วัดผลผลิตเชิงคุณภาพ                         -</t>
  </si>
  <si>
    <t>ตัวชี้วัดผลผลิตเชิงคุณภาพ - ร้อยละของนักเรียน (ระดับชั้นมัธยมศึกษาปีที่ 3 ขึ้นไป) นักศึกษาและประชาชนที่มารับบริการสามารถนำข้อมูลที่ได้รับการแนะแนวอาชีพไปใช้ในการตัดสินใจเลือกศึกษาต่อหรือประกอบอาชีพไม่ต่ำกว่า ร้อยละ 70</t>
  </si>
  <si>
    <t>ตัวชี้วัดผลผลิตเชิงปริมาณ - จำนวนนักเรียน (ระดับชั้นมัธยมศึกษาปีที่ 3 ขึ้นไป) นักศึกษา และประชาชนได้รับบริการแนะแนวอาชีพและส่งเสริมอาชีพ</t>
  </si>
  <si>
    <t xml:space="preserve">                                - ร้อยละความพึงพอใจของผู้ได้รับบริการไม่ต่ำกว่า ร้อยละ 80</t>
  </si>
  <si>
    <t xml:space="preserve"> </t>
  </si>
  <si>
    <t xml:space="preserve">ตัวชี้วัดผลผลิตเชิงปริมาณ -  จำนวนประชาชนได้รับการส่งเสริมการมีงานทำ </t>
  </si>
  <si>
    <t xml:space="preserve">                                - จำนวนผู้สูงอายุ คนพิการได้รับการส่งเสริมการมีงานทำ</t>
  </si>
  <si>
    <t xml:space="preserve">ตัวชี้วัดผลผลิตเชิงคุณภาพ - ร้อยละ 78 ของประชาชนได้รับการส่งเสริมการมีงานทำ </t>
  </si>
  <si>
    <t xml:space="preserve">                                - ร้อยละ 34 ของผู้สูงอายุและคนพิการ ที่มารับบริการส่งเสริมการมีงานทำ</t>
  </si>
  <si>
    <t>ผลผลิต  ประชาชนทุกกลุ่มได้รับบริการส่งเสริมการมีงานทำ</t>
  </si>
  <si>
    <t xml:space="preserve">                                - ร้อยละ 52 ของผู้ลงทะเบียนแจ้งความประสงค์ไปทำงานต่างประเทศได้รับการคัดเลือกไปทำงาน</t>
  </si>
  <si>
    <t xml:space="preserve">                                - ร้อยละ 80 ความพึงพอใจของประชาชนที่มารับบริการ</t>
  </si>
  <si>
    <t xml:space="preserve">                                - ร้อยละ 72 ความพึงพอใจของผู้สูงอายุที่มารับบริการส่งเสริมการมีงานทำ</t>
  </si>
  <si>
    <t xml:space="preserve">                                - ร้อยละ 80 ความพึงพอใจของผู้ลงทะเบียนไปทำงานต่างประเทศที่มารับบริการ</t>
  </si>
  <si>
    <t xml:space="preserve">                                - ร้อยละ 70 ของผู้ได้รับบริการนำข้อมูลข่าวสารตลาดแรงงานไปใช้ประโยชน์</t>
  </si>
  <si>
    <t>ตัวชี้วัดเชิงเวลา             - ร้อยละ 100 ระยะเวลาการดำเนินงานเป็นไปตามแผนการปฏิบัติงาน</t>
  </si>
  <si>
    <t>จังหวัดนครศรีธรรมราช</t>
  </si>
  <si>
    <t>ที่</t>
  </si>
  <si>
    <t>ส่วนราชการ</t>
  </si>
  <si>
    <t>งบประมาณต้นสังกัด</t>
  </si>
  <si>
    <t>งบประมาณ จังหวัด</t>
  </si>
  <si>
    <t>งบประมาณอื่น ๆ</t>
  </si>
  <si>
    <t>ยุทธศาตร์ที่ 1</t>
  </si>
  <si>
    <t>ยุทธศาตร์ที่ 2</t>
  </si>
  <si>
    <t>ยุทธศาตร์ที่ 3</t>
  </si>
  <si>
    <t>ยุทธศาตร์ที่ 4</t>
  </si>
  <si>
    <t>ยุทธศาตร์ที่ 5</t>
  </si>
  <si>
    <t>ยุทธศาตร์ที่ 6</t>
  </si>
  <si>
    <t>ยุทธศาตร์ที่ 7</t>
  </si>
  <si>
    <t>รวมงบประมาณ พ.ศ. 2561 ตามแผนปฏิบัติการด้านแรงงาน</t>
  </si>
  <si>
    <t xml:space="preserve">แผนงานยุทธศาสตร์พัฒนาและยกระดับผลิตภาพแรงงาน </t>
  </si>
  <si>
    <r>
      <t xml:space="preserve">แผนงาน </t>
    </r>
    <r>
      <rPr>
        <b/>
        <sz val="16"/>
        <rFont val="TH SarabunPSK"/>
        <family val="2"/>
      </rPr>
      <t>เสริมสร้างความมั่นคงของสถาบันหลักของชาติ</t>
    </r>
    <r>
      <rPr>
        <sz val="16"/>
        <rFont val="TH SarabunPSK"/>
        <family val="2"/>
      </rPr>
      <t xml:space="preserve"> </t>
    </r>
  </si>
  <si>
    <r>
      <rPr>
        <b/>
        <sz val="16"/>
        <rFont val="TH SarabunPSK"/>
        <family val="2"/>
      </rPr>
      <t>แผนงานบูรณาการป้องกัน ปราบปรามการทุจริตและประพฤติมิชอบ</t>
    </r>
    <r>
      <rPr>
        <sz val="16"/>
        <rFont val="TH SarabunPSK"/>
        <family val="2"/>
      </rPr>
      <t xml:space="preserve"> ผลผลิต/โครงการ....................................................</t>
    </r>
  </si>
  <si>
    <t xml:space="preserve"> -ชำนาญงาน</t>
  </si>
  <si>
    <t>โครงการเดือนแห่งการมีงานทำ น้อมนำศาสตร์พระราชา</t>
  </si>
  <si>
    <r>
      <t xml:space="preserve">แผนงาน </t>
    </r>
    <r>
      <rPr>
        <b/>
        <sz val="11"/>
        <rFont val="TH SarabunPSK"/>
        <family val="2"/>
      </rPr>
      <t xml:space="preserve">การจัดการปัญหาแรงงานต่างด้าวและการค้ามนุษย์ </t>
    </r>
  </si>
  <si>
    <r>
      <rPr>
        <b/>
        <sz val="11"/>
        <rFont val="TH SarabunPSK"/>
        <family val="2"/>
      </rPr>
      <t>แผนงานพื้นฐานด้านการสร้างความสามารถในการแข่งขันของประเทศ</t>
    </r>
    <r>
      <rPr>
        <sz val="11"/>
        <rFont val="TH SarabunPSK"/>
        <family val="2"/>
      </rPr>
      <t xml:space="preserve"> </t>
    </r>
  </si>
  <si>
    <t>รายละเอียดโครงการ/กิจกรรมและการจัดสรรเป้าหมายปีงบประมาณ พ.ศ. 2562</t>
  </si>
  <si>
    <t>กิจกรรมที่ 1 : การให้ความคุ้มครองคนหางานตามกฎหมายจัดหางานและคุ้มครองคนหางาน (ข้อ 1 - 4 รวมเป็นเป้าหมายกิจกรรม)</t>
  </si>
  <si>
    <t>โครงการที่ 1 : บริหารจัดการแรงงานต่างด้าว (กิจกรรมที่ 1 รวมเป็นเป้าหมายโครงการ)</t>
  </si>
  <si>
    <t>กิจกรรมที่ 1 : พิจารณาคำขอและจัดทำทะเบียนคนต่างด้าวที่ยื่นขอใบอนุญาตทำงาน (ข้อ 1 รวมเป็นเป้าหมายกิจกรรม)</t>
  </si>
  <si>
    <t>กิจกรรมที่ 2 : ตรวจสอบการทำงานของคนต่างด้าวและสถานประกอบการ (ข้อ 1 รวมเป็นเป้าหมายกิจกรรม)</t>
  </si>
  <si>
    <t>โครงการที่ 2 : ป้องกันปัญหาการค้ามนุษย์ด้านแรงงาน</t>
  </si>
  <si>
    <t>กิจกรรมที่ 2 : การสร้างความตระหนักรู้แก่กลุ่มเป้าหมายและการคุ้มครองช่วยเหลือแรงงานต่างด้าวเพื่อป้องกันปัญหาการค้ามนุษย์ด้านแรงงาน ( ข้อ 1-2 รวมเป็นเป้าหมายกิจกรรม )</t>
  </si>
  <si>
    <t>โครงการป้องกันการค้ามนุษย์แรงงานต่างด้าว</t>
  </si>
  <si>
    <t xml:space="preserve">   -  แรงงานต่างด้าว</t>
  </si>
  <si>
    <t xml:space="preserve">   -  นายจ้าง</t>
  </si>
  <si>
    <t>โครงการบริหารจัดการและขับเคลื่อนการดำเนินงานแผนงานบูรณาการจัดการปัญหาแรงงานต่างด้าวและการค้ามนุษย์</t>
  </si>
  <si>
    <t>กิจกรรมที่ 3 : ศูนย์ปฏิบัติการการป้องกันการค้ามนุษย์ด้านแรงงานต่างด้าว</t>
  </si>
  <si>
    <t>โครงการศูนย์ปฏิบัติการการป้องกันการค้ามนุษย์ด้านแรงงานต่างด้าว</t>
  </si>
  <si>
    <t>โครงการที่ 3 : โครงการจัดตั้งศูนย์ประสานแรงงานประมง</t>
  </si>
  <si>
    <t>กิจกรรม : สร้างความตระหนักรู้และจัดระเบียบแรงงานต่างด้าวในภาคประมง</t>
  </si>
  <si>
    <t>โครงการศูนย์ประสานงานประมง (ข้อ 1.1 - 1.3 รวมเป็นเปาหมายโครงการ)</t>
  </si>
  <si>
    <t>โครงการที่ : 1 เตรียมความพร้อมกำลังแรงงาน (กิจกรรมที่ 1 รวมเป็นเปาหมายกิจกรรม)</t>
  </si>
  <si>
    <t>แนะแนวอาชีพผู้ไม่อยู่ในระบบการจ้างงาน (ข้อ 3.1 - 3.2 รวมเป็นเป้าหมายกิจกรรม)</t>
  </si>
  <si>
    <t>กิจกรรมที่ 2 : พัฒนาการจัดประเภทมาตรฐานอาชีพประเทศไทยและการจัดประเภทมาตราฐานอุตสาหกรรมประเทศไทย</t>
  </si>
  <si>
    <t>กิจกรรมการจัดประเภทมาตรฐานอาชีพและมาตราฐานอุตสาหกรรมประเทศไทย</t>
  </si>
  <si>
    <t>โครงการที่ 2 : ก้าวสู่งานที่ดีคนมีคุณภาพ (กิจกรรมที่ 3 รวมเป็นเป้าหมายกิจกรรมโครงการ)</t>
  </si>
  <si>
    <t>กิจกรรมที่ 1 : พัฒนาระบบและกลไกรวมทั้งขยายบริการจัดหางานภาครัฐ</t>
  </si>
  <si>
    <t>กิจกรรมที่พัฒนาระบบและกลไกรวมทั้งขยายบริการจัดหางานภาครัฐ</t>
  </si>
  <si>
    <t>กิจกรรมที่ 2 : พัฒนาบุคลากรและเครือข่ายเป็นนักจัดหางานมืออาชีพเพื่อเพิ่มประสิทธิภาพการบรรจุงาน</t>
  </si>
  <si>
    <t>กิจกรรมที่พัฒนาบุคลากรและเครือข่ายเป็นนักจัดหางานมืออาชีพเพื่อเพิ่มประสิทธิภาพการบรรจุงาน</t>
  </si>
  <si>
    <t>กิจกรรมที่ 3 : บริการจัดหางานชองศูนย์บริการจัดหางานเพื่อคนไทย</t>
  </si>
  <si>
    <t>กิจกรรมให้บริการจัดหางานชองศูนย์บริการจัดหางานเพื่อคนไทย</t>
  </si>
  <si>
    <t xml:space="preserve">   -  ณ สำนักงาน</t>
  </si>
  <si>
    <t xml:space="preserve">   -  อินเตอร์เน้ต</t>
  </si>
  <si>
    <t>1.แผนงานพื้นฐานด้านการสร้างความสามารถในการแข่งขันของประเทศ</t>
  </si>
  <si>
    <t>ผลผลิต :  ประชาชนทุกกลุ่มได้รับบริการส่งเสริมการมีงานทำ</t>
  </si>
  <si>
    <t>กิจกรรมที่ 1 : การให้บริการจัดหางานในประเทศ (ข้อ 1 - 4 , 6 -7รวมเป็นเป้าหมายกิจกรรม)</t>
  </si>
  <si>
    <t xml:space="preserve"> กิจกรรมให้บริการจัดหางานแก่ผู้ประกันตนกรณีว่างงาน</t>
  </si>
  <si>
    <t>โครงการเสริมสร้างความมั่นคงและยั่งยืน</t>
  </si>
  <si>
    <t>โครงการนัดพบแรงงาน</t>
  </si>
  <si>
    <t xml:space="preserve">    </t>
  </si>
  <si>
    <t>โครงการบริการจัดหางานและคุ้มครองคนหางานตลอด 24 ชั่วโมง</t>
  </si>
  <si>
    <t>โครงการพัฒนาระบบบริการจัดหางานในประเทศ</t>
  </si>
  <si>
    <t>โครงการให้บริการจัดหางานแก่กลุ่มคนพิเศษ (ข้อ 6.1-6.5)</t>
  </si>
  <si>
    <t>โครงการจัดทำทะเบียนกำลังแรงงาน (2.1 และ 2.3 )</t>
  </si>
  <si>
    <t>โครงการพัฒนาและเผยแพร่ข้อมูลข่าวสารตลาดแรงงาน</t>
  </si>
  <si>
    <t>โครงการพัฒนาศักยภาพเพิ่มช่องทางการจัดจำหน่ายผลิตภัณฑ์ผ่านสื่อโซเชียล</t>
  </si>
  <si>
    <t xml:space="preserve">  - นัดพบแรงงาน</t>
  </si>
  <si>
    <t xml:space="preserve">  - นัดพบตลาดงานเชิงคุณภาพ</t>
  </si>
  <si>
    <t>2.1 กิจกรรมจำทำทะเบียนผู้สำเร็จการศึกษาใหม่และประสงค์จะทำงานออนไลน์</t>
  </si>
  <si>
    <t>2.2 โครงารสำรวจข้อมูลผู้สำเร็จการศึกษาใหม่</t>
  </si>
  <si>
    <t>2.3 กิจกรรมจัดทำข้อมูลกำลังแรงงานที่มีทักษะพิเศษ</t>
  </si>
  <si>
    <t>แนะแนวอาชีพก่อนเข้าสู่ตลาดแรงงาน (ข้อ 1.1 - 1.3 รวมเป็นเป้าหมายกิจกรรม)</t>
  </si>
  <si>
    <t>3.1 กิจกรรมเพิ่มอาชีพ เพิ่มรายได้</t>
  </si>
  <si>
    <t>1.1 กิจกรรมแนะแนวอาชีพให้นักเรียน นักศึกษา</t>
  </si>
  <si>
    <t>1.2 กิจกรรมแนะแนวอาชีพและส่งเสริมการมีงานทำให้ผู้ถูกคุมขังในเรือนจำ</t>
  </si>
  <si>
    <t>1.3 กิจกรรมสร้างเครือข่ายการแนะแนวอาชีพ</t>
  </si>
  <si>
    <t>1.4 กิจกรรมพัฒนาศักยภาพบุคคลากรด้านการแนะแนวอาชีพอย่างยั่งยืนและเป็นระบบ</t>
  </si>
  <si>
    <t xml:space="preserve">แนะแนวอาชีพเพื่อการมีงานทำ </t>
  </si>
  <si>
    <t>2.1 กิจกรรมแนะแนวอาชีพให้ผู้ประกันตนกรณีว่างงานประชาชนทั่วไป</t>
  </si>
  <si>
    <t>2.2  กิจกรรมศูนย์ตรีเทพเพื่อการจ้างงานครบวงจร*</t>
  </si>
  <si>
    <t>2.3 กิจกรรมส่งเสริมการมีงานทำให้ทหารกองประจำการที่จะปลดเป็นทหารกองหนุน</t>
  </si>
  <si>
    <t>3.2 กิจกรรมส่งเสริมการรับงานไปทำที่บ้าน</t>
  </si>
  <si>
    <t>แผนงานบูรณาการจัดการปัญหาแรงงานต่างด้าวและการค้ามนุษย์ (โครงการที่ 1-3 รวมเป็นเป้าหมายแผนงาน)</t>
  </si>
  <si>
    <t>1.1 ขออนุญาตทำงาน</t>
  </si>
  <si>
    <t>1.2 จำนวนผู้เข้าอบรม นายจ้าง / ลูกจ้าง</t>
  </si>
  <si>
    <t>1.3 ขอรับคำปรึกษา</t>
  </si>
  <si>
    <t>1.4 แรงงานต่างด้าวในกิจกรรมประมงที่ได้จัดเก็บข้อมูลพิสูจน์ตัวบุคคล (58,000 คน) มีการแจ้งการทำงานตาม พ.ร.ก. การบริหารจัดการทำงานของคนต่างด้าว พ.ศ.</t>
  </si>
  <si>
    <t>กิจกรรม : การพิจารณาอนุญาตทำงานแบบเบ็ดเสร็จในเขตเศรษฐกิจพิเศษ</t>
  </si>
  <si>
    <t>แผนงานบูรณาการพัฒนาศักยภาพคนตลอดช่วงชีวิต (โครงการที่ 1-2 รวมเป็นเป้าหมายแผนงาน)</t>
  </si>
  <si>
    <t>กิจกรรมสำรวจข้อมูลผู้สูงอายุที่ต้องการประกอบอาชีพหรือทำงาน</t>
  </si>
  <si>
    <t xml:space="preserve">กิจกรรมส่งเสริมการประกอบอาชีพอิสระให้ผู้สูงอายุ </t>
  </si>
  <si>
    <t>โครงการที่ 2 : ส่งเสริมการจ้างงานผู้สูงอายุในอาชีพที่เหมาะสมกับวัยและประสบการณ์ (กิจกรรมที่ 1-2 รวมเป็นเป้าหมายโครงการ)</t>
  </si>
  <si>
    <t>ฃ</t>
  </si>
  <si>
    <t xml:space="preserve">  - วิทยากร</t>
  </si>
  <si>
    <t xml:space="preserve">   - ผู้รับการถ่ายทอดความรู้</t>
  </si>
  <si>
    <t>โครงการเผยแพร่ข้อมูลข่าวสารตลาดแรงงาน</t>
  </si>
  <si>
    <t>แผนคน</t>
  </si>
  <si>
    <t>ผลคน</t>
  </si>
  <si>
    <t>แผนแห่ง</t>
  </si>
  <si>
    <t>ผลแห่ง</t>
  </si>
  <si>
    <t>6.1 กิจกรรมจัดหางานพิเศษสำหรับผู้พ้นโทษ</t>
  </si>
  <si>
    <t>6.2 กิจกรรมจัดหางานพิเศษสำหรับนักเรียน นักศึกษา</t>
  </si>
  <si>
    <t>6.3 กิจกรรมจัดหางานให้คนพิการมีงานทำ</t>
  </si>
  <si>
    <t>6.4 กิจกรรมส่งเสริมคนพิการทำงานในหน่วยงานภาครัฐ</t>
  </si>
  <si>
    <t>6.5 กิจกรรมสร้างโอกาสการมีงานทำให้ผู้สูงอายุเพื่อเพิ่มประสิทธิภาพการบรรจุงาน</t>
  </si>
  <si>
    <t>โครงการที่ 2 : ป้องกันปัญหาการค้ามนุษย์ด้านแรงงาน (กิจกรรมที่1-3)</t>
  </si>
  <si>
    <t>ลำดับ</t>
  </si>
  <si>
    <t>3.3 โครงการประชารัฐ ร่วมสร้างงาน สร้างอาชีพ</t>
  </si>
  <si>
    <t>โครงการเสริมสร้างความมั่นคงและยั่งยืน (กิจกรรมมีงานทำนำชุมชนแข็มแข็ง)</t>
  </si>
  <si>
    <t>2.1 กิจกรรมจัดทำทะเบียนผู้สำเร็จการศึกษาใหม่และประสงค์จะทำงานออนไลน์</t>
  </si>
  <si>
    <t>2.2 จำนวนสถานศึกษา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</si>
</sst>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44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u/>
      <sz val="16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u/>
      <sz val="11.5"/>
      <name val="TH SarabunPSK"/>
      <family val="2"/>
    </font>
    <font>
      <sz val="11.5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u/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1"/>
      <name val="Cordia New"/>
      <family val="2"/>
    </font>
    <font>
      <u/>
      <sz val="14"/>
      <name val="TH SarabunPSK"/>
      <family val="2"/>
    </font>
    <font>
      <sz val="10"/>
      <name val="TH SarabunPSK"/>
      <family val="2"/>
    </font>
    <font>
      <u/>
      <sz val="10"/>
      <name val="TH SarabunPSK"/>
      <family val="2"/>
    </font>
    <font>
      <b/>
      <sz val="10"/>
      <name val="TH SarabunPSK"/>
      <family val="2"/>
    </font>
    <font>
      <sz val="9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.5"/>
      <color rgb="FFFF0000"/>
      <name val="TH SarabunPSK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1"/>
      <color rgb="FFFF0000"/>
      <name val="TH SarabunPSK"/>
      <family val="2"/>
    </font>
    <font>
      <sz val="11"/>
      <color theme="1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  <font>
      <sz val="14"/>
      <color theme="1" tint="4.9989318521683403E-2"/>
      <name val="TH SarabunPSK"/>
      <family val="2"/>
    </font>
    <font>
      <u/>
      <sz val="14"/>
      <color theme="1"/>
      <name val="TH SarabunPSK"/>
      <family val="2"/>
    </font>
    <font>
      <sz val="10"/>
      <color theme="1"/>
      <name val="TH SarabunPSK"/>
      <family val="2"/>
    </font>
    <font>
      <sz val="10"/>
      <color theme="1" tint="4.9989318521683403E-2"/>
      <name val="TH SarabunPSK"/>
      <family val="2"/>
    </font>
    <font>
      <sz val="10"/>
      <color theme="0"/>
      <name val="TH SarabunPSK"/>
      <family val="2"/>
    </font>
    <font>
      <sz val="9"/>
      <color theme="0"/>
      <name val="TH SarabunPSK"/>
      <family val="2"/>
    </font>
    <font>
      <sz val="9"/>
      <color theme="1"/>
      <name val="TH SarabunPSK"/>
      <family val="2"/>
    </font>
    <font>
      <sz val="9"/>
      <color rgb="FFFF0000"/>
      <name val="TH SarabunPSK"/>
      <family val="2"/>
    </font>
    <font>
      <u/>
      <sz val="10"/>
      <color theme="1"/>
      <name val="TH SarabunPSK"/>
      <family val="2"/>
    </font>
    <font>
      <sz val="12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23" fillId="0" borderId="0"/>
    <xf numFmtId="0" fontId="2" fillId="0" borderId="0"/>
    <xf numFmtId="43" fontId="1" fillId="0" borderId="0" applyFont="0" applyFill="0" applyBorder="0" applyAlignment="0" applyProtection="0"/>
    <xf numFmtId="0" fontId="24" fillId="0" borderId="0"/>
  </cellStyleXfs>
  <cellXfs count="1083">
    <xf numFmtId="0" fontId="0" fillId="0" borderId="0" xfId="0"/>
    <xf numFmtId="0" fontId="6" fillId="0" borderId="0" xfId="0" applyFont="1"/>
    <xf numFmtId="0" fontId="6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left" indent="4"/>
    </xf>
    <xf numFmtId="0" fontId="6" fillId="0" borderId="0" xfId="0" applyFont="1" applyAlignment="1"/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top"/>
    </xf>
    <xf numFmtId="187" fontId="6" fillId="0" borderId="1" xfId="5" applyNumberFormat="1" applyFont="1" applyBorder="1" applyAlignment="1">
      <alignment vertical="top"/>
    </xf>
    <xf numFmtId="3" fontId="6" fillId="0" borderId="1" xfId="0" applyNumberFormat="1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center" vertical="top"/>
    </xf>
    <xf numFmtId="187" fontId="6" fillId="0" borderId="2" xfId="5" applyNumberFormat="1" applyFont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187" fontId="6" fillId="0" borderId="1" xfId="5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87" fontId="6" fillId="2" borderId="1" xfId="5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187" fontId="6" fillId="4" borderId="1" xfId="5" applyNumberFormat="1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top" wrapText="1"/>
    </xf>
    <xf numFmtId="187" fontId="6" fillId="5" borderId="1" xfId="5" applyNumberFormat="1" applyFont="1" applyFill="1" applyBorder="1" applyAlignment="1">
      <alignment vertical="top"/>
    </xf>
    <xf numFmtId="3" fontId="6" fillId="5" borderId="1" xfId="0" applyNumberFormat="1" applyFont="1" applyFill="1" applyBorder="1" applyAlignment="1">
      <alignment horizontal="center" vertical="top"/>
    </xf>
    <xf numFmtId="187" fontId="6" fillId="4" borderId="1" xfId="5" applyNumberFormat="1" applyFont="1" applyFill="1" applyBorder="1" applyAlignment="1">
      <alignment horizontal="center" vertical="top"/>
    </xf>
    <xf numFmtId="187" fontId="6" fillId="5" borderId="1" xfId="5" applyNumberFormat="1" applyFont="1" applyFill="1" applyBorder="1" applyAlignment="1">
      <alignment horizontal="center" vertical="top"/>
    </xf>
    <xf numFmtId="187" fontId="6" fillId="2" borderId="1" xfId="5" applyNumberFormat="1" applyFont="1" applyFill="1" applyBorder="1" applyAlignment="1">
      <alignment horizontal="center" vertical="top"/>
    </xf>
    <xf numFmtId="187" fontId="6" fillId="0" borderId="1" xfId="5" applyNumberFormat="1" applyFont="1" applyBorder="1" applyAlignment="1">
      <alignment horizontal="center" vertical="top"/>
    </xf>
    <xf numFmtId="187" fontId="6" fillId="0" borderId="1" xfId="5" applyNumberFormat="1" applyFont="1" applyFill="1" applyBorder="1" applyAlignment="1">
      <alignment horizontal="center" vertical="top"/>
    </xf>
    <xf numFmtId="187" fontId="6" fillId="2" borderId="2" xfId="5" applyNumberFormat="1" applyFont="1" applyFill="1" applyBorder="1" applyAlignment="1">
      <alignment horizontal="center" vertical="top"/>
    </xf>
    <xf numFmtId="187" fontId="6" fillId="0" borderId="2" xfId="5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" fontId="6" fillId="3" borderId="1" xfId="0" applyNumberFormat="1" applyFont="1" applyFill="1" applyBorder="1" applyAlignment="1">
      <alignment horizontal="center" vertical="top"/>
    </xf>
    <xf numFmtId="3" fontId="26" fillId="3" borderId="1" xfId="0" applyNumberFormat="1" applyFont="1" applyFill="1" applyBorder="1" applyAlignment="1">
      <alignment horizontal="center" vertical="top"/>
    </xf>
    <xf numFmtId="3" fontId="6" fillId="3" borderId="1" xfId="0" applyNumberFormat="1" applyFont="1" applyFill="1" applyBorder="1" applyAlignment="1">
      <alignment vertical="top" wrapText="1"/>
    </xf>
    <xf numFmtId="3" fontId="6" fillId="4" borderId="1" xfId="5" applyNumberFormat="1" applyFont="1" applyFill="1" applyBorder="1" applyAlignment="1">
      <alignment horizontal="center" vertical="top"/>
    </xf>
    <xf numFmtId="3" fontId="26" fillId="4" borderId="1" xfId="5" applyNumberFormat="1" applyFont="1" applyFill="1" applyBorder="1" applyAlignment="1">
      <alignment horizontal="center" vertical="top"/>
    </xf>
    <xf numFmtId="3" fontId="6" fillId="4" borderId="1" xfId="0" applyNumberFormat="1" applyFont="1" applyFill="1" applyBorder="1"/>
    <xf numFmtId="3" fontId="6" fillId="5" borderId="1" xfId="5" applyNumberFormat="1" applyFont="1" applyFill="1" applyBorder="1" applyAlignment="1">
      <alignment horizontal="center" vertical="top"/>
    </xf>
    <xf numFmtId="3" fontId="26" fillId="5" borderId="1" xfId="5" applyNumberFormat="1" applyFont="1" applyFill="1" applyBorder="1" applyAlignment="1">
      <alignment horizontal="center" vertical="top"/>
    </xf>
    <xf numFmtId="3" fontId="6" fillId="2" borderId="1" xfId="5" applyNumberFormat="1" applyFont="1" applyFill="1" applyBorder="1" applyAlignment="1">
      <alignment horizontal="center" vertical="top"/>
    </xf>
    <xf numFmtId="3" fontId="26" fillId="2" borderId="1" xfId="5" applyNumberFormat="1" applyFont="1" applyFill="1" applyBorder="1" applyAlignment="1">
      <alignment horizontal="center" vertical="top"/>
    </xf>
    <xf numFmtId="3" fontId="6" fillId="0" borderId="1" xfId="5" applyNumberFormat="1" applyFont="1" applyBorder="1" applyAlignment="1">
      <alignment horizontal="center" vertical="top"/>
    </xf>
    <xf numFmtId="3" fontId="26" fillId="0" borderId="1" xfId="5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3" fontId="6" fillId="3" borderId="1" xfId="0" applyNumberFormat="1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 applyAlignment="1">
      <alignment horizontal="center" vertical="top"/>
    </xf>
    <xf numFmtId="3" fontId="6" fillId="2" borderId="2" xfId="5" applyNumberFormat="1" applyFont="1" applyFill="1" applyBorder="1" applyAlignment="1">
      <alignment horizontal="center" vertical="top"/>
    </xf>
    <xf numFmtId="3" fontId="26" fillId="2" borderId="2" xfId="5" applyNumberFormat="1" applyFont="1" applyFill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3" fontId="6" fillId="3" borderId="2" xfId="0" applyNumberFormat="1" applyFont="1" applyFill="1" applyBorder="1"/>
    <xf numFmtId="3" fontId="6" fillId="0" borderId="2" xfId="0" applyNumberFormat="1" applyFont="1" applyBorder="1"/>
    <xf numFmtId="3" fontId="6" fillId="0" borderId="1" xfId="5" applyNumberFormat="1" applyFont="1" applyFill="1" applyBorder="1" applyAlignment="1">
      <alignment horizontal="center" vertical="top"/>
    </xf>
    <xf numFmtId="3" fontId="26" fillId="0" borderId="1" xfId="5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vertical="top" wrapText="1"/>
    </xf>
    <xf numFmtId="3" fontId="6" fillId="0" borderId="1" xfId="5" applyNumberFormat="1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/>
    </xf>
    <xf numFmtId="3" fontId="6" fillId="0" borderId="2" xfId="5" applyNumberFormat="1" applyFont="1" applyBorder="1" applyAlignment="1">
      <alignment horizontal="center" vertical="top"/>
    </xf>
    <xf numFmtId="3" fontId="26" fillId="0" borderId="2" xfId="5" applyNumberFormat="1" applyFont="1" applyBorder="1" applyAlignment="1">
      <alignment horizontal="center" vertical="top"/>
    </xf>
    <xf numFmtId="3" fontId="26" fillId="0" borderId="1" xfId="0" applyNumberFormat="1" applyFont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vertical="top" wrapText="1"/>
    </xf>
    <xf numFmtId="187" fontId="6" fillId="6" borderId="1" xfId="5" applyNumberFormat="1" applyFont="1" applyFill="1" applyBorder="1" applyAlignment="1">
      <alignment vertical="top"/>
    </xf>
    <xf numFmtId="187" fontId="6" fillId="6" borderId="1" xfId="5" applyNumberFormat="1" applyFont="1" applyFill="1" applyBorder="1" applyAlignment="1">
      <alignment horizontal="center" vertical="top"/>
    </xf>
    <xf numFmtId="3" fontId="6" fillId="6" borderId="1" xfId="5" applyNumberFormat="1" applyFont="1" applyFill="1" applyBorder="1" applyAlignment="1">
      <alignment horizontal="center" vertical="top"/>
    </xf>
    <xf numFmtId="3" fontId="26" fillId="6" borderId="1" xfId="5" applyNumberFormat="1" applyFont="1" applyFill="1" applyBorder="1" applyAlignment="1">
      <alignment horizontal="center" vertical="top"/>
    </xf>
    <xf numFmtId="3" fontId="6" fillId="6" borderId="1" xfId="0" applyNumberFormat="1" applyFont="1" applyFill="1" applyBorder="1" applyAlignment="1">
      <alignment horizontal="center" vertical="top"/>
    </xf>
    <xf numFmtId="0" fontId="6" fillId="2" borderId="0" xfId="0" applyFont="1" applyFill="1"/>
    <xf numFmtId="0" fontId="6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vertical="top" wrapText="1"/>
    </xf>
    <xf numFmtId="187" fontId="6" fillId="7" borderId="1" xfId="5" applyNumberFormat="1" applyFont="1" applyFill="1" applyBorder="1" applyAlignment="1">
      <alignment vertical="top"/>
    </xf>
    <xf numFmtId="187" fontId="6" fillId="7" borderId="1" xfId="5" applyNumberFormat="1" applyFont="1" applyFill="1" applyBorder="1" applyAlignment="1">
      <alignment horizontal="center" vertical="top"/>
    </xf>
    <xf numFmtId="3" fontId="6" fillId="7" borderId="1" xfId="5" applyNumberFormat="1" applyFont="1" applyFill="1" applyBorder="1" applyAlignment="1">
      <alignment horizontal="center" vertical="top"/>
    </xf>
    <xf numFmtId="3" fontId="26" fillId="7" borderId="1" xfId="5" applyNumberFormat="1" applyFont="1" applyFill="1" applyBorder="1" applyAlignment="1">
      <alignment horizontal="center" vertical="top"/>
    </xf>
    <xf numFmtId="3" fontId="6" fillId="3" borderId="1" xfId="5" applyNumberFormat="1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187" fontId="6" fillId="6" borderId="2" xfId="5" applyNumberFormat="1" applyFont="1" applyFill="1" applyBorder="1" applyAlignment="1">
      <alignment vertical="top"/>
    </xf>
    <xf numFmtId="187" fontId="6" fillId="6" borderId="2" xfId="5" applyNumberFormat="1" applyFont="1" applyFill="1" applyBorder="1" applyAlignment="1">
      <alignment horizontal="center" vertical="top"/>
    </xf>
    <xf numFmtId="3" fontId="6" fillId="6" borderId="2" xfId="5" applyNumberFormat="1" applyFont="1" applyFill="1" applyBorder="1" applyAlignment="1">
      <alignment horizontal="center" vertical="top"/>
    </xf>
    <xf numFmtId="3" fontId="26" fillId="6" borderId="2" xfId="5" applyNumberFormat="1" applyFont="1" applyFill="1" applyBorder="1" applyAlignment="1">
      <alignment horizontal="center" vertical="top"/>
    </xf>
    <xf numFmtId="0" fontId="6" fillId="6" borderId="2" xfId="0" applyFont="1" applyFill="1" applyBorder="1" applyAlignment="1">
      <alignment vertical="top" wrapText="1"/>
    </xf>
    <xf numFmtId="3" fontId="6" fillId="2" borderId="2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3" fontId="6" fillId="8" borderId="1" xfId="5" applyNumberFormat="1" applyFont="1" applyFill="1" applyBorder="1" applyAlignment="1">
      <alignment horizontal="center" vertical="top"/>
    </xf>
    <xf numFmtId="3" fontId="26" fillId="8" borderId="1" xfId="5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3" fontId="26" fillId="9" borderId="1" xfId="5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 wrapText="1"/>
    </xf>
    <xf numFmtId="3" fontId="6" fillId="9" borderId="1" xfId="5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3" fontId="6" fillId="10" borderId="3" xfId="0" applyNumberFormat="1" applyFont="1" applyFill="1" applyBorder="1" applyAlignment="1">
      <alignment horizontal="center"/>
    </xf>
    <xf numFmtId="3" fontId="26" fillId="10" borderId="1" xfId="0" applyNumberFormat="1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/>
    </xf>
    <xf numFmtId="3" fontId="26" fillId="10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87" fontId="6" fillId="3" borderId="1" xfId="5" applyNumberFormat="1" applyFont="1" applyFill="1" applyBorder="1" applyAlignment="1">
      <alignment vertical="top"/>
    </xf>
    <xf numFmtId="187" fontId="6" fillId="3" borderId="1" xfId="5" applyNumberFormat="1" applyFont="1" applyFill="1" applyBorder="1" applyAlignment="1">
      <alignment horizontal="center" vertical="top"/>
    </xf>
    <xf numFmtId="187" fontId="6" fillId="5" borderId="2" xfId="5" applyNumberFormat="1" applyFont="1" applyFill="1" applyBorder="1" applyAlignment="1">
      <alignment vertical="top"/>
    </xf>
    <xf numFmtId="187" fontId="6" fillId="5" borderId="2" xfId="5" applyNumberFormat="1" applyFont="1" applyFill="1" applyBorder="1" applyAlignment="1">
      <alignment horizontal="center" vertical="top"/>
    </xf>
    <xf numFmtId="3" fontId="26" fillId="5" borderId="2" xfId="5" applyNumberFormat="1" applyFont="1" applyFill="1" applyBorder="1" applyAlignment="1">
      <alignment horizontal="center" vertical="top"/>
    </xf>
    <xf numFmtId="3" fontId="26" fillId="3" borderId="1" xfId="5" applyNumberFormat="1" applyFont="1" applyFill="1" applyBorder="1" applyAlignment="1">
      <alignment horizontal="center" vertical="top"/>
    </xf>
    <xf numFmtId="0" fontId="7" fillId="9" borderId="2" xfId="0" applyFont="1" applyFill="1" applyBorder="1" applyAlignment="1">
      <alignment vertical="top" wrapText="1"/>
    </xf>
    <xf numFmtId="187" fontId="6" fillId="9" borderId="1" xfId="5" applyNumberFormat="1" applyFont="1" applyFill="1" applyBorder="1" applyAlignment="1">
      <alignment vertical="top"/>
    </xf>
    <xf numFmtId="187" fontId="6" fillId="9" borderId="2" xfId="5" applyNumberFormat="1" applyFont="1" applyFill="1" applyBorder="1" applyAlignment="1">
      <alignment horizontal="center" vertical="top"/>
    </xf>
    <xf numFmtId="3" fontId="26" fillId="9" borderId="2" xfId="5" applyNumberFormat="1" applyFont="1" applyFill="1" applyBorder="1" applyAlignment="1">
      <alignment horizontal="center" vertical="top"/>
    </xf>
    <xf numFmtId="3" fontId="6" fillId="9" borderId="2" xfId="5" applyNumberFormat="1" applyFont="1" applyFill="1" applyBorder="1" applyAlignment="1">
      <alignment horizontal="center" vertical="top"/>
    </xf>
    <xf numFmtId="0" fontId="6" fillId="8" borderId="2" xfId="0" applyFont="1" applyFill="1" applyBorder="1" applyAlignment="1">
      <alignment vertical="top" wrapText="1"/>
    </xf>
    <xf numFmtId="187" fontId="6" fillId="8" borderId="1" xfId="5" applyNumberFormat="1" applyFont="1" applyFill="1" applyBorder="1" applyAlignment="1">
      <alignment vertical="top"/>
    </xf>
    <xf numFmtId="187" fontId="6" fillId="8" borderId="1" xfId="5" applyNumberFormat="1" applyFont="1" applyFill="1" applyBorder="1" applyAlignment="1">
      <alignment horizontal="center" vertical="top"/>
    </xf>
    <xf numFmtId="0" fontId="6" fillId="5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vertical="top" wrapText="1"/>
    </xf>
    <xf numFmtId="0" fontId="6" fillId="8" borderId="3" xfId="0" applyFont="1" applyFill="1" applyBorder="1" applyAlignment="1">
      <alignment horizontal="center" vertical="top" wrapText="1"/>
    </xf>
    <xf numFmtId="0" fontId="6" fillId="8" borderId="3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3" fontId="6" fillId="2" borderId="1" xfId="0" applyNumberFormat="1" applyFont="1" applyFill="1" applyBorder="1"/>
    <xf numFmtId="187" fontId="6" fillId="5" borderId="1" xfId="5" applyNumberFormat="1" applyFont="1" applyFill="1" applyBorder="1" applyAlignment="1">
      <alignment horizontal="left" vertical="top"/>
    </xf>
    <xf numFmtId="187" fontId="6" fillId="5" borderId="2" xfId="5" applyNumberFormat="1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3" fontId="9" fillId="10" borderId="3" xfId="0" applyNumberFormat="1" applyFont="1" applyFill="1" applyBorder="1" applyAlignment="1">
      <alignment horizontal="center"/>
    </xf>
    <xf numFmtId="3" fontId="27" fillId="10" borderId="1" xfId="0" applyNumberFormat="1" applyFont="1" applyFill="1" applyBorder="1" applyAlignment="1">
      <alignment horizontal="center"/>
    </xf>
    <xf numFmtId="3" fontId="9" fillId="10" borderId="1" xfId="0" applyNumberFormat="1" applyFont="1" applyFill="1" applyBorder="1" applyAlignment="1">
      <alignment horizontal="center"/>
    </xf>
    <xf numFmtId="3" fontId="27" fillId="10" borderId="3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center" vertical="top"/>
    </xf>
    <xf numFmtId="3" fontId="9" fillId="3" borderId="1" xfId="0" applyNumberFormat="1" applyFont="1" applyFill="1" applyBorder="1" applyAlignment="1">
      <alignment horizontal="center" vertical="top"/>
    </xf>
    <xf numFmtId="3" fontId="27" fillId="3" borderId="1" xfId="0" applyNumberFormat="1" applyFont="1" applyFill="1" applyBorder="1" applyAlignment="1">
      <alignment horizontal="center" vertical="top"/>
    </xf>
    <xf numFmtId="3" fontId="9" fillId="3" borderId="1" xfId="0" applyNumberFormat="1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87" fontId="9" fillId="4" borderId="1" xfId="5" applyNumberFormat="1" applyFont="1" applyFill="1" applyBorder="1" applyAlignment="1">
      <alignment vertical="top"/>
    </xf>
    <xf numFmtId="187" fontId="9" fillId="4" borderId="1" xfId="5" applyNumberFormat="1" applyFont="1" applyFill="1" applyBorder="1" applyAlignment="1">
      <alignment horizontal="center" vertical="top"/>
    </xf>
    <xf numFmtId="3" fontId="9" fillId="4" borderId="1" xfId="5" applyNumberFormat="1" applyFont="1" applyFill="1" applyBorder="1" applyAlignment="1">
      <alignment horizontal="center" vertical="top"/>
    </xf>
    <xf numFmtId="3" fontId="27" fillId="4" borderId="1" xfId="5" applyNumberFormat="1" applyFont="1" applyFill="1" applyBorder="1" applyAlignment="1">
      <alignment horizontal="center" vertical="top"/>
    </xf>
    <xf numFmtId="3" fontId="9" fillId="4" borderId="1" xfId="0" applyNumberFormat="1" applyFont="1" applyFill="1" applyBorder="1"/>
    <xf numFmtId="0" fontId="9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vertical="top" wrapText="1"/>
    </xf>
    <xf numFmtId="187" fontId="9" fillId="5" borderId="1" xfId="5" applyNumberFormat="1" applyFont="1" applyFill="1" applyBorder="1" applyAlignment="1">
      <alignment vertical="top"/>
    </xf>
    <xf numFmtId="187" fontId="9" fillId="5" borderId="1" xfId="5" applyNumberFormat="1" applyFont="1" applyFill="1" applyBorder="1" applyAlignment="1">
      <alignment horizontal="center" vertical="top"/>
    </xf>
    <xf numFmtId="3" fontId="9" fillId="5" borderId="1" xfId="5" applyNumberFormat="1" applyFont="1" applyFill="1" applyBorder="1" applyAlignment="1">
      <alignment horizontal="center" vertical="top"/>
    </xf>
    <xf numFmtId="3" fontId="27" fillId="5" borderId="1" xfId="5" applyNumberFormat="1" applyFont="1" applyFill="1" applyBorder="1" applyAlignment="1">
      <alignment horizontal="center" vertical="top"/>
    </xf>
    <xf numFmtId="3" fontId="9" fillId="5" borderId="1" xfId="0" applyNumberFormat="1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vertical="top" wrapText="1"/>
    </xf>
    <xf numFmtId="187" fontId="9" fillId="6" borderId="1" xfId="5" applyNumberFormat="1" applyFont="1" applyFill="1" applyBorder="1" applyAlignment="1">
      <alignment vertical="top"/>
    </xf>
    <xf numFmtId="187" fontId="9" fillId="6" borderId="1" xfId="5" applyNumberFormat="1" applyFont="1" applyFill="1" applyBorder="1" applyAlignment="1">
      <alignment horizontal="center" vertical="top"/>
    </xf>
    <xf numFmtId="3" fontId="9" fillId="6" borderId="1" xfId="5" applyNumberFormat="1" applyFont="1" applyFill="1" applyBorder="1" applyAlignment="1">
      <alignment horizontal="center" vertical="top"/>
    </xf>
    <xf numFmtId="3" fontId="27" fillId="6" borderId="1" xfId="5" applyNumberFormat="1" applyFont="1" applyFill="1" applyBorder="1" applyAlignment="1">
      <alignment horizontal="center" vertical="top"/>
    </xf>
    <xf numFmtId="3" fontId="9" fillId="2" borderId="1" xfId="0" applyNumberFormat="1" applyFont="1" applyFill="1" applyBorder="1" applyAlignment="1">
      <alignment horizontal="center" vertical="top"/>
    </xf>
    <xf numFmtId="0" fontId="9" fillId="2" borderId="0" xfId="0" applyFont="1" applyFill="1"/>
    <xf numFmtId="3" fontId="9" fillId="6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187" fontId="9" fillId="0" borderId="1" xfId="5" applyNumberFormat="1" applyFont="1" applyFill="1" applyBorder="1" applyAlignment="1">
      <alignment vertical="top"/>
    </xf>
    <xf numFmtId="187" fontId="9" fillId="2" borderId="1" xfId="5" applyNumberFormat="1" applyFont="1" applyFill="1" applyBorder="1" applyAlignment="1">
      <alignment horizontal="center" vertical="top"/>
    </xf>
    <xf numFmtId="3" fontId="9" fillId="2" borderId="1" xfId="5" applyNumberFormat="1" applyFont="1" applyFill="1" applyBorder="1" applyAlignment="1">
      <alignment horizontal="center" vertical="top"/>
    </xf>
    <xf numFmtId="3" fontId="27" fillId="2" borderId="1" xfId="5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187" fontId="9" fillId="2" borderId="1" xfId="5" applyNumberFormat="1" applyFont="1" applyFill="1" applyBorder="1" applyAlignment="1">
      <alignment vertical="top"/>
    </xf>
    <xf numFmtId="187" fontId="9" fillId="0" borderId="1" xfId="5" applyNumberFormat="1" applyFont="1" applyBorder="1" applyAlignment="1">
      <alignment vertical="top"/>
    </xf>
    <xf numFmtId="187" fontId="9" fillId="0" borderId="1" xfId="5" applyNumberFormat="1" applyFont="1" applyBorder="1" applyAlignment="1">
      <alignment horizontal="center" vertical="top"/>
    </xf>
    <xf numFmtId="3" fontId="27" fillId="0" borderId="1" xfId="5" applyNumberFormat="1" applyFont="1" applyBorder="1" applyAlignment="1">
      <alignment horizontal="center" vertical="top"/>
    </xf>
    <xf numFmtId="3" fontId="9" fillId="0" borderId="1" xfId="5" applyNumberFormat="1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187" fontId="9" fillId="2" borderId="2" xfId="5" applyNumberFormat="1" applyFont="1" applyFill="1" applyBorder="1" applyAlignment="1">
      <alignment vertical="top"/>
    </xf>
    <xf numFmtId="187" fontId="9" fillId="0" borderId="2" xfId="5" applyNumberFormat="1" applyFont="1" applyBorder="1" applyAlignment="1">
      <alignment horizontal="center" vertical="top"/>
    </xf>
    <xf numFmtId="3" fontId="9" fillId="2" borderId="2" xfId="5" applyNumberFormat="1" applyFont="1" applyFill="1" applyBorder="1" applyAlignment="1">
      <alignment horizontal="center" vertical="top"/>
    </xf>
    <xf numFmtId="3" fontId="27" fillId="2" borderId="2" xfId="5" applyNumberFormat="1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vertical="top" wrapText="1"/>
    </xf>
    <xf numFmtId="187" fontId="9" fillId="7" borderId="1" xfId="5" applyNumberFormat="1" applyFont="1" applyFill="1" applyBorder="1" applyAlignment="1">
      <alignment vertical="top"/>
    </xf>
    <xf numFmtId="187" fontId="9" fillId="7" borderId="1" xfId="5" applyNumberFormat="1" applyFont="1" applyFill="1" applyBorder="1" applyAlignment="1">
      <alignment horizontal="center" vertical="top"/>
    </xf>
    <xf numFmtId="3" fontId="9" fillId="7" borderId="1" xfId="5" applyNumberFormat="1" applyFont="1" applyFill="1" applyBorder="1" applyAlignment="1">
      <alignment horizontal="center" vertical="top"/>
    </xf>
    <xf numFmtId="3" fontId="27" fillId="7" borderId="1" xfId="5" applyNumberFormat="1" applyFont="1" applyFill="1" applyBorder="1" applyAlignment="1">
      <alignment horizontal="center" vertical="top"/>
    </xf>
    <xf numFmtId="0" fontId="9" fillId="7" borderId="3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2" xfId="0" applyFont="1" applyFill="1" applyBorder="1" applyAlignment="1">
      <alignment vertical="top" wrapText="1"/>
    </xf>
    <xf numFmtId="187" fontId="9" fillId="7" borderId="2" xfId="5" applyNumberFormat="1" applyFont="1" applyFill="1" applyBorder="1" applyAlignment="1">
      <alignment vertical="top"/>
    </xf>
    <xf numFmtId="187" fontId="9" fillId="7" borderId="2" xfId="5" applyNumberFormat="1" applyFont="1" applyFill="1" applyBorder="1" applyAlignment="1">
      <alignment horizontal="center" vertical="top"/>
    </xf>
    <xf numFmtId="3" fontId="9" fillId="7" borderId="2" xfId="5" applyNumberFormat="1" applyFont="1" applyFill="1" applyBorder="1" applyAlignment="1">
      <alignment horizontal="center" vertical="top"/>
    </xf>
    <xf numFmtId="3" fontId="27" fillId="7" borderId="2" xfId="5" applyNumberFormat="1" applyFont="1" applyFill="1" applyBorder="1" applyAlignment="1">
      <alignment horizontal="center" vertical="top"/>
    </xf>
    <xf numFmtId="3" fontId="9" fillId="0" borderId="2" xfId="0" applyNumberFormat="1" applyFont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187" fontId="9" fillId="3" borderId="1" xfId="5" applyNumberFormat="1" applyFont="1" applyFill="1" applyBorder="1" applyAlignment="1">
      <alignment vertical="top"/>
    </xf>
    <xf numFmtId="187" fontId="9" fillId="3" borderId="1" xfId="5" applyNumberFormat="1" applyFont="1" applyFill="1" applyBorder="1" applyAlignment="1">
      <alignment horizontal="center" vertical="top"/>
    </xf>
    <xf numFmtId="3" fontId="9" fillId="3" borderId="1" xfId="5" applyNumberFormat="1" applyFont="1" applyFill="1" applyBorder="1" applyAlignment="1">
      <alignment horizontal="center" vertical="top"/>
    </xf>
    <xf numFmtId="3" fontId="9" fillId="3" borderId="1" xfId="0" applyNumberFormat="1" applyFont="1" applyFill="1" applyBorder="1"/>
    <xf numFmtId="0" fontId="9" fillId="0" borderId="0" xfId="0" applyFont="1" applyAlignment="1"/>
    <xf numFmtId="0" fontId="9" fillId="5" borderId="2" xfId="0" applyFont="1" applyFill="1" applyBorder="1" applyAlignment="1">
      <alignment horizontal="center" vertical="top" wrapText="1"/>
    </xf>
    <xf numFmtId="187" fontId="9" fillId="5" borderId="2" xfId="5" applyNumberFormat="1" applyFont="1" applyFill="1" applyBorder="1" applyAlignment="1">
      <alignment vertical="top"/>
    </xf>
    <xf numFmtId="187" fontId="9" fillId="5" borderId="2" xfId="5" applyNumberFormat="1" applyFont="1" applyFill="1" applyBorder="1" applyAlignment="1">
      <alignment horizontal="center" vertical="top"/>
    </xf>
    <xf numFmtId="3" fontId="27" fillId="5" borderId="2" xfId="5" applyNumberFormat="1" applyFont="1" applyFill="1" applyBorder="1" applyAlignment="1">
      <alignment horizontal="center" vertical="top"/>
    </xf>
    <xf numFmtId="0" fontId="9" fillId="6" borderId="2" xfId="0" applyFont="1" applyFill="1" applyBorder="1" applyAlignment="1">
      <alignment horizontal="center" vertical="top" wrapText="1"/>
    </xf>
    <xf numFmtId="187" fontId="9" fillId="6" borderId="2" xfId="5" applyNumberFormat="1" applyFont="1" applyFill="1" applyBorder="1" applyAlignment="1">
      <alignment vertical="top"/>
    </xf>
    <xf numFmtId="187" fontId="9" fillId="6" borderId="2" xfId="5" applyNumberFormat="1" applyFont="1" applyFill="1" applyBorder="1" applyAlignment="1">
      <alignment horizontal="center" vertical="top"/>
    </xf>
    <xf numFmtId="3" fontId="27" fillId="6" borderId="2" xfId="5" applyNumberFormat="1" applyFont="1" applyFill="1" applyBorder="1" applyAlignment="1">
      <alignment horizontal="center" vertical="top"/>
    </xf>
    <xf numFmtId="3" fontId="9" fillId="6" borderId="2" xfId="5" applyNumberFormat="1" applyFont="1" applyFill="1" applyBorder="1" applyAlignment="1">
      <alignment horizontal="center" vertical="top"/>
    </xf>
    <xf numFmtId="0" fontId="9" fillId="6" borderId="2" xfId="0" applyFont="1" applyFill="1" applyBorder="1" applyAlignment="1">
      <alignment vertical="top" wrapText="1"/>
    </xf>
    <xf numFmtId="3" fontId="27" fillId="3" borderId="1" xfId="5" applyNumberFormat="1" applyFont="1" applyFill="1" applyBorder="1" applyAlignment="1">
      <alignment horizontal="center" vertical="top"/>
    </xf>
    <xf numFmtId="3" fontId="9" fillId="3" borderId="1" xfId="0" applyNumberFormat="1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10" fillId="9" borderId="2" xfId="0" applyFont="1" applyFill="1" applyBorder="1" applyAlignment="1">
      <alignment vertical="top" wrapText="1"/>
    </xf>
    <xf numFmtId="187" fontId="9" fillId="9" borderId="1" xfId="5" applyNumberFormat="1" applyFont="1" applyFill="1" applyBorder="1" applyAlignment="1">
      <alignment vertical="top"/>
    </xf>
    <xf numFmtId="187" fontId="9" fillId="9" borderId="2" xfId="5" applyNumberFormat="1" applyFont="1" applyFill="1" applyBorder="1" applyAlignment="1">
      <alignment horizontal="center" vertical="top"/>
    </xf>
    <xf numFmtId="3" fontId="9" fillId="9" borderId="1" xfId="5" applyNumberFormat="1" applyFont="1" applyFill="1" applyBorder="1" applyAlignment="1">
      <alignment horizontal="center" vertical="top"/>
    </xf>
    <xf numFmtId="3" fontId="27" fillId="9" borderId="2" xfId="5" applyNumberFormat="1" applyFont="1" applyFill="1" applyBorder="1" applyAlignment="1">
      <alignment horizontal="center" vertical="top"/>
    </xf>
    <xf numFmtId="3" fontId="9" fillId="9" borderId="2" xfId="5" applyNumberFormat="1" applyFont="1" applyFill="1" applyBorder="1" applyAlignment="1">
      <alignment horizontal="center" vertical="top"/>
    </xf>
    <xf numFmtId="3" fontId="27" fillId="9" borderId="1" xfId="5" applyNumberFormat="1" applyFont="1" applyFill="1" applyBorder="1" applyAlignment="1">
      <alignment horizontal="center" vertical="top"/>
    </xf>
    <xf numFmtId="3" fontId="9" fillId="3" borderId="2" xfId="0" applyNumberFormat="1" applyFont="1" applyFill="1" applyBorder="1"/>
    <xf numFmtId="0" fontId="9" fillId="8" borderId="1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vertical="top" wrapText="1"/>
    </xf>
    <xf numFmtId="187" fontId="9" fillId="8" borderId="1" xfId="5" applyNumberFormat="1" applyFont="1" applyFill="1" applyBorder="1" applyAlignment="1">
      <alignment vertical="top"/>
    </xf>
    <xf numFmtId="187" fontId="9" fillId="8" borderId="1" xfId="5" applyNumberFormat="1" applyFont="1" applyFill="1" applyBorder="1" applyAlignment="1">
      <alignment horizontal="center" vertical="top"/>
    </xf>
    <xf numFmtId="3" fontId="9" fillId="8" borderId="1" xfId="5" applyNumberFormat="1" applyFont="1" applyFill="1" applyBorder="1" applyAlignment="1">
      <alignment horizontal="center" vertical="top"/>
    </xf>
    <xf numFmtId="3" fontId="27" fillId="8" borderId="1" xfId="5" applyNumberFormat="1" applyFont="1" applyFill="1" applyBorder="1" applyAlignment="1">
      <alignment horizontal="center" vertical="top"/>
    </xf>
    <xf numFmtId="0" fontId="9" fillId="5" borderId="2" xfId="0" applyFont="1" applyFill="1" applyBorder="1" applyAlignment="1">
      <alignment vertical="top" wrapText="1"/>
    </xf>
    <xf numFmtId="187" fontId="9" fillId="2" borderId="2" xfId="5" applyNumberFormat="1" applyFont="1" applyFill="1" applyBorder="1" applyAlignment="1">
      <alignment horizontal="center" vertical="top"/>
    </xf>
    <xf numFmtId="3" fontId="9" fillId="2" borderId="2" xfId="0" applyNumberFormat="1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center" wrapText="1"/>
    </xf>
    <xf numFmtId="3" fontId="9" fillId="0" borderId="1" xfId="0" applyNumberFormat="1" applyFont="1" applyBorder="1"/>
    <xf numFmtId="0" fontId="9" fillId="2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187" fontId="9" fillId="0" borderId="1" xfId="5" applyNumberFormat="1" applyFont="1" applyFill="1" applyBorder="1" applyAlignment="1">
      <alignment horizontal="center" vertical="top"/>
    </xf>
    <xf numFmtId="3" fontId="27" fillId="0" borderId="1" xfId="5" applyNumberFormat="1" applyFont="1" applyFill="1" applyBorder="1" applyAlignment="1">
      <alignment horizontal="center" vertical="top"/>
    </xf>
    <xf numFmtId="3" fontId="9" fillId="0" borderId="1" xfId="5" applyNumberFormat="1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vertical="top" wrapText="1"/>
    </xf>
    <xf numFmtId="187" fontId="9" fillId="4" borderId="2" xfId="5" applyNumberFormat="1" applyFont="1" applyFill="1" applyBorder="1" applyAlignment="1">
      <alignment vertical="top"/>
    </xf>
    <xf numFmtId="187" fontId="9" fillId="4" borderId="2" xfId="5" applyNumberFormat="1" applyFont="1" applyFill="1" applyBorder="1" applyAlignment="1">
      <alignment horizontal="center" vertical="top"/>
    </xf>
    <xf numFmtId="3" fontId="9" fillId="4" borderId="2" xfId="5" applyNumberFormat="1" applyFont="1" applyFill="1" applyBorder="1" applyAlignment="1">
      <alignment horizontal="center" vertical="top"/>
    </xf>
    <xf numFmtId="3" fontId="27" fillId="4" borderId="2" xfId="5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187" fontId="9" fillId="2" borderId="4" xfId="5" applyNumberFormat="1" applyFont="1" applyFill="1" applyBorder="1" applyAlignment="1">
      <alignment vertical="top"/>
    </xf>
    <xf numFmtId="187" fontId="9" fillId="2" borderId="4" xfId="5" applyNumberFormat="1" applyFont="1" applyFill="1" applyBorder="1" applyAlignment="1">
      <alignment horizontal="center" vertical="top"/>
    </xf>
    <xf numFmtId="3" fontId="9" fillId="2" borderId="4" xfId="5" applyNumberFormat="1" applyFont="1" applyFill="1" applyBorder="1" applyAlignment="1">
      <alignment horizontal="center" vertical="top"/>
    </xf>
    <xf numFmtId="3" fontId="27" fillId="2" borderId="4" xfId="5" applyNumberFormat="1" applyFont="1" applyFill="1" applyBorder="1" applyAlignment="1">
      <alignment horizontal="center" vertical="top"/>
    </xf>
    <xf numFmtId="3" fontId="9" fillId="2" borderId="4" xfId="0" applyNumberFormat="1" applyFont="1" applyFill="1" applyBorder="1" applyAlignment="1">
      <alignment horizontal="center" vertical="top"/>
    </xf>
    <xf numFmtId="0" fontId="9" fillId="2" borderId="0" xfId="0" applyFont="1" applyFill="1" applyBorder="1"/>
    <xf numFmtId="0" fontId="9" fillId="8" borderId="1" xfId="0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center" vertical="top" wrapText="1"/>
    </xf>
    <xf numFmtId="0" fontId="9" fillId="8" borderId="3" xfId="0" applyFont="1" applyFill="1" applyBorder="1" applyAlignment="1">
      <alignment vertical="top" wrapText="1"/>
    </xf>
    <xf numFmtId="0" fontId="9" fillId="5" borderId="3" xfId="0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/>
    <xf numFmtId="0" fontId="28" fillId="0" borderId="1" xfId="0" applyFont="1" applyFill="1" applyBorder="1" applyAlignment="1">
      <alignment vertical="top" wrapText="1"/>
    </xf>
    <xf numFmtId="0" fontId="9" fillId="5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3" fontId="9" fillId="0" borderId="1" xfId="5" applyNumberFormat="1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187" fontId="9" fillId="3" borderId="2" xfId="5" applyNumberFormat="1" applyFont="1" applyFill="1" applyBorder="1" applyAlignment="1">
      <alignment vertical="top"/>
    </xf>
    <xf numFmtId="187" fontId="9" fillId="3" borderId="2" xfId="5" applyNumberFormat="1" applyFont="1" applyFill="1" applyBorder="1" applyAlignment="1">
      <alignment horizontal="center" vertical="top"/>
    </xf>
    <xf numFmtId="3" fontId="9" fillId="3" borderId="2" xfId="5" applyNumberFormat="1" applyFont="1" applyFill="1" applyBorder="1" applyAlignment="1">
      <alignment horizontal="center" vertical="top"/>
    </xf>
    <xf numFmtId="3" fontId="27" fillId="3" borderId="2" xfId="5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indent="4"/>
    </xf>
    <xf numFmtId="187" fontId="9" fillId="5" borderId="2" xfId="5" applyNumberFormat="1" applyFont="1" applyFill="1" applyBorder="1" applyAlignment="1">
      <alignment horizontal="left" vertical="top"/>
    </xf>
    <xf numFmtId="187" fontId="9" fillId="0" borderId="2" xfId="5" applyNumberFormat="1" applyFont="1" applyBorder="1" applyAlignment="1">
      <alignment horizontal="left" vertical="top"/>
    </xf>
    <xf numFmtId="3" fontId="27" fillId="0" borderId="2" xfId="5" applyNumberFormat="1" applyFont="1" applyBorder="1" applyAlignment="1">
      <alignment horizontal="center" vertical="top"/>
    </xf>
    <xf numFmtId="3" fontId="9" fillId="0" borderId="2" xfId="5" applyNumberFormat="1" applyFont="1" applyBorder="1" applyAlignment="1">
      <alignment horizontal="center" vertical="top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3" fontId="27" fillId="0" borderId="1" xfId="0" applyNumberFormat="1" applyFont="1" applyBorder="1" applyAlignment="1">
      <alignment horizontal="center" vertical="top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3" fontId="9" fillId="7" borderId="1" xfId="0" applyNumberFormat="1" applyFont="1" applyFill="1" applyBorder="1" applyAlignment="1">
      <alignment horizontal="center" vertical="top"/>
    </xf>
    <xf numFmtId="3" fontId="9" fillId="7" borderId="2" xfId="0" applyNumberFormat="1" applyFont="1" applyFill="1" applyBorder="1" applyAlignment="1">
      <alignment horizontal="center" vertical="top"/>
    </xf>
    <xf numFmtId="3" fontId="9" fillId="5" borderId="2" xfId="0" applyNumberFormat="1" applyFont="1" applyFill="1" applyBorder="1" applyAlignment="1">
      <alignment horizontal="center" vertical="top"/>
    </xf>
    <xf numFmtId="3" fontId="9" fillId="6" borderId="2" xfId="0" applyNumberFormat="1" applyFont="1" applyFill="1" applyBorder="1" applyAlignment="1">
      <alignment horizontal="center" vertical="top"/>
    </xf>
    <xf numFmtId="3" fontId="9" fillId="5" borderId="1" xfId="0" applyNumberFormat="1" applyFont="1" applyFill="1" applyBorder="1" applyAlignment="1">
      <alignment horizontal="center" vertical="top" wrapText="1"/>
    </xf>
    <xf numFmtId="3" fontId="9" fillId="6" borderId="1" xfId="0" applyNumberFormat="1" applyFont="1" applyFill="1" applyBorder="1" applyAlignment="1">
      <alignment horizontal="center" vertical="top" wrapText="1"/>
    </xf>
    <xf numFmtId="3" fontId="9" fillId="6" borderId="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/>
    </xf>
    <xf numFmtId="3" fontId="9" fillId="5" borderId="1" xfId="0" applyNumberFormat="1" applyFont="1" applyFill="1" applyBorder="1"/>
    <xf numFmtId="3" fontId="9" fillId="4" borderId="2" xfId="0" applyNumberFormat="1" applyFont="1" applyFill="1" applyBorder="1" applyAlignment="1">
      <alignment horizontal="center" vertical="top"/>
    </xf>
    <xf numFmtId="3" fontId="9" fillId="4" borderId="1" xfId="0" applyNumberFormat="1" applyFont="1" applyFill="1" applyBorder="1" applyAlignment="1">
      <alignment horizontal="center" vertical="top"/>
    </xf>
    <xf numFmtId="3" fontId="9" fillId="8" borderId="1" xfId="0" applyNumberFormat="1" applyFont="1" applyFill="1" applyBorder="1"/>
    <xf numFmtId="3" fontId="9" fillId="5" borderId="1" xfId="0" applyNumberFormat="1" applyFont="1" applyFill="1" applyBorder="1" applyAlignment="1">
      <alignment horizontal="center"/>
    </xf>
    <xf numFmtId="3" fontId="9" fillId="5" borderId="2" xfId="0" applyNumberFormat="1" applyFont="1" applyFill="1" applyBorder="1"/>
    <xf numFmtId="0" fontId="9" fillId="0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vertical="top" wrapText="1"/>
    </xf>
    <xf numFmtId="3" fontId="9" fillId="5" borderId="1" xfId="0" applyNumberFormat="1" applyFont="1" applyFill="1" applyBorder="1" applyAlignment="1">
      <alignment vertical="top" wrapText="1"/>
    </xf>
    <xf numFmtId="0" fontId="9" fillId="0" borderId="0" xfId="0" applyFont="1" applyBorder="1"/>
    <xf numFmtId="0" fontId="9" fillId="3" borderId="2" xfId="0" applyFont="1" applyFill="1" applyBorder="1" applyAlignment="1">
      <alignment vertical="top" wrapText="1"/>
    </xf>
    <xf numFmtId="3" fontId="9" fillId="6" borderId="1" xfId="0" applyNumberFormat="1" applyFont="1" applyFill="1" applyBorder="1" applyAlignment="1">
      <alignment horizontal="center"/>
    </xf>
    <xf numFmtId="3" fontId="9" fillId="6" borderId="1" xfId="0" applyNumberFormat="1" applyFont="1" applyFill="1" applyBorder="1"/>
    <xf numFmtId="3" fontId="9" fillId="3" borderId="2" xfId="0" applyNumberFormat="1" applyFont="1" applyFill="1" applyBorder="1" applyAlignment="1">
      <alignment horizontal="center" vertical="top"/>
    </xf>
    <xf numFmtId="3" fontId="9" fillId="2" borderId="4" xfId="0" applyNumberFormat="1" applyFont="1" applyFill="1" applyBorder="1" applyAlignment="1">
      <alignment horizontal="center" vertical="top" wrapText="1"/>
    </xf>
    <xf numFmtId="187" fontId="9" fillId="2" borderId="0" xfId="5" applyNumberFormat="1" applyFont="1" applyFill="1" applyBorder="1" applyAlignment="1">
      <alignment horizontal="center" vertical="top"/>
    </xf>
    <xf numFmtId="3" fontId="27" fillId="2" borderId="0" xfId="5" applyNumberFormat="1" applyFont="1" applyFill="1" applyBorder="1" applyAlignment="1">
      <alignment horizontal="center" vertical="top"/>
    </xf>
    <xf numFmtId="3" fontId="9" fillId="0" borderId="0" xfId="0" applyNumberFormat="1" applyFont="1" applyBorder="1" applyAlignment="1">
      <alignment horizontal="center"/>
    </xf>
    <xf numFmtId="3" fontId="9" fillId="5" borderId="2" xfId="5" applyNumberFormat="1" applyFont="1" applyFill="1" applyBorder="1" applyAlignment="1">
      <alignment horizontal="center" vertical="top"/>
    </xf>
    <xf numFmtId="3" fontId="9" fillId="2" borderId="4" xfId="0" applyNumberFormat="1" applyFont="1" applyFill="1" applyBorder="1"/>
    <xf numFmtId="0" fontId="9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vertical="top" wrapText="1"/>
    </xf>
    <xf numFmtId="187" fontId="9" fillId="0" borderId="0" xfId="5" applyNumberFormat="1" applyFont="1" applyBorder="1" applyAlignment="1">
      <alignment vertical="top"/>
    </xf>
    <xf numFmtId="187" fontId="9" fillId="0" borderId="0" xfId="5" applyNumberFormat="1" applyFont="1" applyBorder="1" applyAlignment="1">
      <alignment horizontal="center" vertical="top"/>
    </xf>
    <xf numFmtId="3" fontId="9" fillId="2" borderId="0" xfId="5" applyNumberFormat="1" applyFont="1" applyFill="1" applyBorder="1" applyAlignment="1">
      <alignment horizontal="center" vertical="top"/>
    </xf>
    <xf numFmtId="3" fontId="9" fillId="0" borderId="0" xfId="0" applyNumberFormat="1" applyFont="1" applyBorder="1" applyAlignment="1">
      <alignment horizontal="center" vertical="top"/>
    </xf>
    <xf numFmtId="0" fontId="25" fillId="0" borderId="1" xfId="0" applyFont="1" applyBorder="1" applyAlignment="1">
      <alignment horizontal="center"/>
    </xf>
    <xf numFmtId="0" fontId="25" fillId="11" borderId="1" xfId="0" applyFont="1" applyFill="1" applyBorder="1" applyAlignment="1">
      <alignment horizontal="left"/>
    </xf>
    <xf numFmtId="0" fontId="25" fillId="11" borderId="1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left"/>
    </xf>
    <xf numFmtId="0" fontId="25" fillId="0" borderId="8" xfId="0" applyFont="1" applyBorder="1" applyAlignment="1">
      <alignment horizontal="center"/>
    </xf>
    <xf numFmtId="0" fontId="25" fillId="11" borderId="8" xfId="0" applyFont="1" applyFill="1" applyBorder="1" applyAlignment="1">
      <alignment horizontal="left"/>
    </xf>
    <xf numFmtId="0" fontId="25" fillId="11" borderId="8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 shrinkToFit="1"/>
    </xf>
    <xf numFmtId="4" fontId="29" fillId="0" borderId="1" xfId="0" applyNumberFormat="1" applyFont="1" applyBorder="1" applyAlignment="1">
      <alignment horizontal="center" vertical="center" wrapText="1" shrinkToFit="1"/>
    </xf>
    <xf numFmtId="3" fontId="29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top"/>
    </xf>
    <xf numFmtId="0" fontId="13" fillId="2" borderId="0" xfId="0" applyFont="1" applyFill="1"/>
    <xf numFmtId="187" fontId="13" fillId="2" borderId="1" xfId="5" applyNumberFormat="1" applyFont="1" applyFill="1" applyBorder="1" applyAlignment="1">
      <alignment horizontal="center" vertical="top"/>
    </xf>
    <xf numFmtId="3" fontId="13" fillId="2" borderId="1" xfId="5" applyNumberFormat="1" applyFont="1" applyFill="1" applyBorder="1" applyAlignment="1">
      <alignment horizontal="center" vertical="top"/>
    </xf>
    <xf numFmtId="3" fontId="30" fillId="2" borderId="1" xfId="5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187" fontId="13" fillId="2" borderId="1" xfId="5" applyNumberFormat="1" applyFont="1" applyFill="1" applyBorder="1" applyAlignment="1">
      <alignment vertical="top"/>
    </xf>
    <xf numFmtId="0" fontId="13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 wrapText="1"/>
    </xf>
    <xf numFmtId="187" fontId="13" fillId="2" borderId="2" xfId="5" applyNumberFormat="1" applyFont="1" applyFill="1" applyBorder="1" applyAlignment="1">
      <alignment horizontal="center" vertical="top"/>
    </xf>
    <xf numFmtId="3" fontId="30" fillId="2" borderId="2" xfId="5" applyNumberFormat="1" applyFont="1" applyFill="1" applyBorder="1" applyAlignment="1">
      <alignment horizontal="center" vertical="top"/>
    </xf>
    <xf numFmtId="3" fontId="13" fillId="2" borderId="2" xfId="0" applyNumberFormat="1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 wrapText="1"/>
    </xf>
    <xf numFmtId="3" fontId="13" fillId="2" borderId="1" xfId="0" applyNumberFormat="1" applyFont="1" applyFill="1" applyBorder="1"/>
    <xf numFmtId="3" fontId="13" fillId="2" borderId="2" xfId="5" applyNumberFormat="1" applyFont="1" applyFill="1" applyBorder="1" applyAlignment="1">
      <alignment horizontal="center" vertical="top"/>
    </xf>
    <xf numFmtId="187" fontId="13" fillId="2" borderId="2" xfId="5" applyNumberFormat="1" applyFont="1" applyFill="1" applyBorder="1" applyAlignment="1">
      <alignment vertical="top"/>
    </xf>
    <xf numFmtId="0" fontId="13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3" fontId="13" fillId="2" borderId="3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top"/>
    </xf>
    <xf numFmtId="3" fontId="30" fillId="2" borderId="1" xfId="0" applyNumberFormat="1" applyFont="1" applyFill="1" applyBorder="1" applyAlignment="1">
      <alignment horizontal="center" vertical="top"/>
    </xf>
    <xf numFmtId="3" fontId="13" fillId="2" borderId="1" xfId="0" applyNumberFormat="1" applyFont="1" applyFill="1" applyBorder="1" applyAlignment="1">
      <alignment vertical="top" wrapText="1"/>
    </xf>
    <xf numFmtId="3" fontId="30" fillId="2" borderId="1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vertical="top" wrapText="1"/>
    </xf>
    <xf numFmtId="3" fontId="13" fillId="2" borderId="2" xfId="0" applyNumberFormat="1" applyFont="1" applyFill="1" applyBorder="1"/>
    <xf numFmtId="0" fontId="31" fillId="2" borderId="1" xfId="0" applyFont="1" applyFill="1" applyBorder="1" applyAlignment="1">
      <alignment vertical="top" wrapText="1"/>
    </xf>
    <xf numFmtId="3" fontId="13" fillId="2" borderId="1" xfId="5" applyNumberFormat="1" applyFont="1" applyFill="1" applyBorder="1" applyAlignment="1">
      <alignment horizontal="left" vertical="top" wrapText="1"/>
    </xf>
    <xf numFmtId="0" fontId="3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3" fontId="13" fillId="2" borderId="4" xfId="5" applyNumberFormat="1" applyFont="1" applyFill="1" applyBorder="1" applyAlignment="1">
      <alignment horizontal="center" vertical="top"/>
    </xf>
    <xf numFmtId="3" fontId="13" fillId="2" borderId="4" xfId="0" applyNumberFormat="1" applyFont="1" applyFill="1" applyBorder="1" applyAlignment="1">
      <alignment horizontal="center" vertical="top"/>
    </xf>
    <xf numFmtId="0" fontId="13" fillId="2" borderId="0" xfId="0" applyFont="1" applyFill="1" applyAlignment="1">
      <alignment horizontal="left"/>
    </xf>
    <xf numFmtId="3" fontId="13" fillId="2" borderId="2" xfId="0" applyNumberFormat="1" applyFont="1" applyFill="1" applyBorder="1" applyAlignment="1">
      <alignment horizontal="center"/>
    </xf>
    <xf numFmtId="3" fontId="13" fillId="2" borderId="1" xfId="5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4" fillId="2" borderId="0" xfId="0" applyFont="1" applyFill="1" applyAlignment="1">
      <alignment horizontal="left"/>
    </xf>
    <xf numFmtId="3" fontId="30" fillId="2" borderId="1" xfId="5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3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33" fillId="10" borderId="1" xfId="5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center"/>
    </xf>
    <xf numFmtId="3" fontId="4" fillId="12" borderId="3" xfId="0" applyNumberFormat="1" applyFont="1" applyFill="1" applyBorder="1" applyAlignment="1">
      <alignment horizontal="center"/>
    </xf>
    <xf numFmtId="3" fontId="33" fillId="2" borderId="1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vertical="top" wrapText="1"/>
    </xf>
    <xf numFmtId="0" fontId="18" fillId="13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3" fontId="29" fillId="2" borderId="1" xfId="5" applyNumberFormat="1" applyFont="1" applyFill="1" applyBorder="1" applyAlignment="1">
      <alignment horizontal="center" vertical="top"/>
    </xf>
    <xf numFmtId="3" fontId="29" fillId="12" borderId="1" xfId="5" applyNumberFormat="1" applyFont="1" applyFill="1" applyBorder="1" applyAlignment="1">
      <alignment horizontal="center" vertical="top"/>
    </xf>
    <xf numFmtId="3" fontId="33" fillId="2" borderId="1" xfId="5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0" fontId="32" fillId="14" borderId="0" xfId="0" applyFont="1" applyFill="1"/>
    <xf numFmtId="0" fontId="29" fillId="14" borderId="1" xfId="0" applyFont="1" applyFill="1" applyBorder="1" applyAlignment="1">
      <alignment vertical="top" wrapText="1"/>
    </xf>
    <xf numFmtId="0" fontId="16" fillId="14" borderId="1" xfId="0" applyFont="1" applyFill="1" applyBorder="1" applyAlignment="1">
      <alignment vertical="top" wrapText="1"/>
    </xf>
    <xf numFmtId="0" fontId="4" fillId="14" borderId="1" xfId="0" applyFont="1" applyFill="1" applyBorder="1" applyAlignment="1">
      <alignment vertical="top" wrapText="1"/>
    </xf>
    <xf numFmtId="187" fontId="4" fillId="14" borderId="1" xfId="5" applyNumberFormat="1" applyFont="1" applyFill="1" applyBorder="1" applyAlignment="1">
      <alignment vertical="top"/>
    </xf>
    <xf numFmtId="187" fontId="4" fillId="14" borderId="1" xfId="5" applyNumberFormat="1" applyFont="1" applyFill="1" applyBorder="1" applyAlignment="1">
      <alignment horizontal="center" vertical="top"/>
    </xf>
    <xf numFmtId="3" fontId="29" fillId="14" borderId="1" xfId="5" applyNumberFormat="1" applyFont="1" applyFill="1" applyBorder="1" applyAlignment="1">
      <alignment horizontal="center" vertical="top"/>
    </xf>
    <xf numFmtId="3" fontId="33" fillId="14" borderId="1" xfId="5" applyNumberFormat="1" applyFont="1" applyFill="1" applyBorder="1" applyAlignment="1">
      <alignment horizontal="center" vertical="top"/>
    </xf>
    <xf numFmtId="3" fontId="4" fillId="14" borderId="1" xfId="0" applyNumberFormat="1" applyFont="1" applyFill="1" applyBorder="1"/>
    <xf numFmtId="0" fontId="4" fillId="14" borderId="0" xfId="0" applyFont="1" applyFill="1"/>
    <xf numFmtId="0" fontId="32" fillId="6" borderId="0" xfId="0" applyFont="1" applyFill="1"/>
    <xf numFmtId="0" fontId="29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top" wrapText="1"/>
    </xf>
    <xf numFmtId="187" fontId="4" fillId="6" borderId="1" xfId="5" applyNumberFormat="1" applyFont="1" applyFill="1" applyBorder="1" applyAlignment="1">
      <alignment vertical="top"/>
    </xf>
    <xf numFmtId="187" fontId="4" fillId="6" borderId="1" xfId="5" applyNumberFormat="1" applyFont="1" applyFill="1" applyBorder="1" applyAlignment="1">
      <alignment horizontal="center" vertical="top"/>
    </xf>
    <xf numFmtId="3" fontId="29" fillId="6" borderId="1" xfId="5" applyNumberFormat="1" applyFont="1" applyFill="1" applyBorder="1" applyAlignment="1">
      <alignment horizontal="center" vertical="top"/>
    </xf>
    <xf numFmtId="3" fontId="33" fillId="6" borderId="1" xfId="5" applyNumberFormat="1" applyFont="1" applyFill="1" applyBorder="1" applyAlignment="1">
      <alignment horizontal="center" vertical="top"/>
    </xf>
    <xf numFmtId="3" fontId="4" fillId="6" borderId="1" xfId="0" applyNumberFormat="1" applyFont="1" applyFill="1" applyBorder="1"/>
    <xf numFmtId="0" fontId="4" fillId="6" borderId="0" xfId="0" applyFont="1" applyFill="1"/>
    <xf numFmtId="0" fontId="32" fillId="15" borderId="0" xfId="0" applyFont="1" applyFill="1"/>
    <xf numFmtId="0" fontId="29" fillId="15" borderId="1" xfId="0" applyFont="1" applyFill="1" applyBorder="1" applyAlignment="1">
      <alignment horizontal="center" vertical="top" wrapText="1"/>
    </xf>
    <xf numFmtId="0" fontId="4" fillId="15" borderId="1" xfId="0" applyFont="1" applyFill="1" applyBorder="1" applyAlignment="1">
      <alignment vertical="top" wrapText="1"/>
    </xf>
    <xf numFmtId="0" fontId="4" fillId="15" borderId="1" xfId="0" applyFont="1" applyFill="1" applyBorder="1" applyAlignment="1">
      <alignment horizontal="center" vertical="top" wrapText="1"/>
    </xf>
    <xf numFmtId="187" fontId="4" fillId="15" borderId="1" xfId="5" applyNumberFormat="1" applyFont="1" applyFill="1" applyBorder="1" applyAlignment="1">
      <alignment vertical="top"/>
    </xf>
    <xf numFmtId="187" fontId="4" fillId="15" borderId="1" xfId="5" applyNumberFormat="1" applyFont="1" applyFill="1" applyBorder="1" applyAlignment="1">
      <alignment horizontal="center" vertical="top"/>
    </xf>
    <xf numFmtId="3" fontId="33" fillId="15" borderId="1" xfId="5" applyNumberFormat="1" applyFont="1" applyFill="1" applyBorder="1" applyAlignment="1">
      <alignment horizontal="center" vertical="top"/>
    </xf>
    <xf numFmtId="3" fontId="29" fillId="15" borderId="1" xfId="5" applyNumberFormat="1" applyFont="1" applyFill="1" applyBorder="1" applyAlignment="1">
      <alignment horizontal="center" vertical="top"/>
    </xf>
    <xf numFmtId="3" fontId="4" fillId="15" borderId="1" xfId="0" applyNumberFormat="1" applyFont="1" applyFill="1" applyBorder="1" applyAlignment="1">
      <alignment horizontal="center" vertical="top"/>
    </xf>
    <xf numFmtId="0" fontId="4" fillId="15" borderId="0" xfId="0" applyFont="1" applyFill="1"/>
    <xf numFmtId="0" fontId="32" fillId="12" borderId="0" xfId="0" applyFont="1" applyFill="1"/>
    <xf numFmtId="0" fontId="29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vertical="top" wrapText="1"/>
    </xf>
    <xf numFmtId="0" fontId="4" fillId="12" borderId="1" xfId="0" applyFont="1" applyFill="1" applyBorder="1" applyAlignment="1">
      <alignment horizontal="center" vertical="top" wrapText="1"/>
    </xf>
    <xf numFmtId="187" fontId="4" fillId="12" borderId="1" xfId="5" applyNumberFormat="1" applyFont="1" applyFill="1" applyBorder="1" applyAlignment="1">
      <alignment vertical="top"/>
    </xf>
    <xf numFmtId="187" fontId="4" fillId="12" borderId="1" xfId="5" applyNumberFormat="1" applyFont="1" applyFill="1" applyBorder="1" applyAlignment="1">
      <alignment horizontal="center" vertical="top"/>
    </xf>
    <xf numFmtId="3" fontId="33" fillId="12" borderId="1" xfId="5" applyNumberFormat="1" applyFont="1" applyFill="1" applyBorder="1" applyAlignment="1">
      <alignment horizontal="center" vertical="top"/>
    </xf>
    <xf numFmtId="3" fontId="4" fillId="12" borderId="1" xfId="0" applyNumberFormat="1" applyFont="1" applyFill="1" applyBorder="1" applyAlignment="1">
      <alignment horizontal="center" vertical="top"/>
    </xf>
    <xf numFmtId="0" fontId="4" fillId="12" borderId="0" xfId="0" applyFont="1" applyFill="1"/>
    <xf numFmtId="0" fontId="29" fillId="12" borderId="1" xfId="0" applyFont="1" applyFill="1" applyBorder="1" applyAlignment="1">
      <alignment vertical="top" wrapText="1"/>
    </xf>
    <xf numFmtId="0" fontId="32" fillId="12" borderId="1" xfId="0" applyFont="1" applyFill="1" applyBorder="1" applyAlignment="1">
      <alignment horizontal="center" vertical="top" wrapText="1"/>
    </xf>
    <xf numFmtId="187" fontId="32" fillId="12" borderId="1" xfId="5" applyNumberFormat="1" applyFont="1" applyFill="1" applyBorder="1" applyAlignment="1">
      <alignment vertical="top"/>
    </xf>
    <xf numFmtId="187" fontId="29" fillId="12" borderId="1" xfId="5" applyNumberFormat="1" applyFont="1" applyFill="1" applyBorder="1" applyAlignment="1">
      <alignment horizontal="center" vertical="top"/>
    </xf>
    <xf numFmtId="3" fontId="32" fillId="12" borderId="1" xfId="0" applyNumberFormat="1" applyFont="1" applyFill="1" applyBorder="1" applyAlignment="1">
      <alignment horizontal="center" vertical="top"/>
    </xf>
    <xf numFmtId="3" fontId="32" fillId="2" borderId="0" xfId="0" applyNumberFormat="1" applyFont="1" applyFill="1"/>
    <xf numFmtId="0" fontId="29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center" vertical="top" wrapText="1"/>
    </xf>
    <xf numFmtId="187" fontId="32" fillId="2" borderId="1" xfId="5" applyNumberFormat="1" applyFont="1" applyFill="1" applyBorder="1" applyAlignment="1">
      <alignment vertical="top"/>
    </xf>
    <xf numFmtId="187" fontId="29" fillId="2" borderId="1" xfId="5" applyNumberFormat="1" applyFont="1" applyFill="1" applyBorder="1" applyAlignment="1">
      <alignment horizontal="center" vertical="top"/>
    </xf>
    <xf numFmtId="3" fontId="32" fillId="2" borderId="1" xfId="0" applyNumberFormat="1" applyFont="1" applyFill="1" applyBorder="1" applyAlignment="1">
      <alignment horizontal="center" vertical="top"/>
    </xf>
    <xf numFmtId="3" fontId="32" fillId="12" borderId="0" xfId="0" applyNumberFormat="1" applyFont="1" applyFill="1"/>
    <xf numFmtId="0" fontId="4" fillId="2" borderId="1" xfId="0" applyFont="1" applyFill="1" applyBorder="1" applyAlignment="1">
      <alignment horizontal="center" vertical="top" wrapText="1"/>
    </xf>
    <xf numFmtId="187" fontId="4" fillId="2" borderId="1" xfId="5" applyNumberFormat="1" applyFont="1" applyFill="1" applyBorder="1" applyAlignment="1">
      <alignment vertical="top"/>
    </xf>
    <xf numFmtId="187" fontId="4" fillId="2" borderId="1" xfId="5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vertical="top" wrapText="1"/>
    </xf>
    <xf numFmtId="0" fontId="29" fillId="12" borderId="0" xfId="0" applyFont="1" applyFill="1"/>
    <xf numFmtId="187" fontId="29" fillId="12" borderId="1" xfId="5" applyNumberFormat="1" applyFont="1" applyFill="1" applyBorder="1" applyAlignment="1">
      <alignment vertical="top"/>
    </xf>
    <xf numFmtId="3" fontId="29" fillId="12" borderId="1" xfId="0" applyNumberFormat="1" applyFont="1" applyFill="1" applyBorder="1" applyAlignment="1">
      <alignment horizontal="center" vertical="top"/>
    </xf>
    <xf numFmtId="0" fontId="32" fillId="2" borderId="1" xfId="0" applyFont="1" applyFill="1" applyBorder="1" applyAlignment="1">
      <alignment vertical="top" wrapText="1"/>
    </xf>
    <xf numFmtId="0" fontId="32" fillId="12" borderId="1" xfId="0" applyFont="1" applyFill="1" applyBorder="1" applyAlignment="1">
      <alignment vertical="top" wrapText="1"/>
    </xf>
    <xf numFmtId="0" fontId="32" fillId="16" borderId="0" xfId="0" applyFont="1" applyFill="1"/>
    <xf numFmtId="0" fontId="29" fillId="16" borderId="1" xfId="0" applyFont="1" applyFill="1" applyBorder="1" applyAlignment="1">
      <alignment horizontal="center" vertical="top" wrapText="1"/>
    </xf>
    <xf numFmtId="0" fontId="4" fillId="16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horizontal="center" vertical="top" wrapText="1"/>
    </xf>
    <xf numFmtId="187" fontId="4" fillId="16" borderId="1" xfId="5" applyNumberFormat="1" applyFont="1" applyFill="1" applyBorder="1" applyAlignment="1">
      <alignment vertical="top"/>
    </xf>
    <xf numFmtId="187" fontId="4" fillId="16" borderId="1" xfId="5" applyNumberFormat="1" applyFont="1" applyFill="1" applyBorder="1" applyAlignment="1">
      <alignment horizontal="center" vertical="top"/>
    </xf>
    <xf numFmtId="3" fontId="29" fillId="16" borderId="1" xfId="5" applyNumberFormat="1" applyFont="1" applyFill="1" applyBorder="1" applyAlignment="1">
      <alignment horizontal="center" vertical="top"/>
    </xf>
    <xf numFmtId="3" fontId="4" fillId="16" borderId="1" xfId="0" applyNumberFormat="1" applyFont="1" applyFill="1" applyBorder="1" applyAlignment="1">
      <alignment horizontal="center" vertical="top"/>
    </xf>
    <xf numFmtId="0" fontId="4" fillId="16" borderId="0" xfId="0" applyFont="1" applyFill="1"/>
    <xf numFmtId="3" fontId="29" fillId="2" borderId="0" xfId="0" applyNumberFormat="1" applyFont="1" applyFill="1"/>
    <xf numFmtId="187" fontId="29" fillId="2" borderId="1" xfId="5" applyNumberFormat="1" applyFont="1" applyFill="1" applyBorder="1" applyAlignment="1">
      <alignment vertical="top"/>
    </xf>
    <xf numFmtId="3" fontId="29" fillId="2" borderId="1" xfId="0" applyNumberFormat="1" applyFont="1" applyFill="1" applyBorder="1" applyAlignment="1">
      <alignment horizontal="center" vertical="top"/>
    </xf>
    <xf numFmtId="0" fontId="29" fillId="2" borderId="0" xfId="0" applyFont="1" applyFill="1"/>
    <xf numFmtId="0" fontId="32" fillId="4" borderId="0" xfId="0" applyFont="1" applyFill="1"/>
    <xf numFmtId="0" fontId="29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187" fontId="4" fillId="4" borderId="1" xfId="5" applyNumberFormat="1" applyFont="1" applyFill="1" applyBorder="1" applyAlignment="1">
      <alignment vertical="top"/>
    </xf>
    <xf numFmtId="187" fontId="4" fillId="4" borderId="1" xfId="5" applyNumberFormat="1" applyFont="1" applyFill="1" applyBorder="1" applyAlignment="1">
      <alignment horizontal="center" vertical="top"/>
    </xf>
    <xf numFmtId="3" fontId="33" fillId="4" borderId="1" xfId="5" applyNumberFormat="1" applyFont="1" applyFill="1" applyBorder="1" applyAlignment="1">
      <alignment horizontal="center" vertical="top"/>
    </xf>
    <xf numFmtId="3" fontId="29" fillId="4" borderId="1" xfId="5" applyNumberFormat="1" applyFont="1" applyFill="1" applyBorder="1" applyAlignment="1">
      <alignment horizontal="center" vertical="top"/>
    </xf>
    <xf numFmtId="0" fontId="4" fillId="4" borderId="0" xfId="0" applyFont="1" applyFill="1"/>
    <xf numFmtId="0" fontId="29" fillId="16" borderId="0" xfId="0" applyFont="1" applyFill="1"/>
    <xf numFmtId="0" fontId="29" fillId="16" borderId="1" xfId="0" applyFont="1" applyFill="1" applyBorder="1" applyAlignment="1">
      <alignment vertical="top" wrapText="1"/>
    </xf>
    <xf numFmtId="187" fontId="29" fillId="16" borderId="1" xfId="5" applyNumberFormat="1" applyFont="1" applyFill="1" applyBorder="1" applyAlignment="1">
      <alignment vertical="top"/>
    </xf>
    <xf numFmtId="187" fontId="29" fillId="16" borderId="1" xfId="5" applyNumberFormat="1" applyFont="1" applyFill="1" applyBorder="1" applyAlignment="1">
      <alignment horizontal="center" vertical="top"/>
    </xf>
    <xf numFmtId="3" fontId="29" fillId="16" borderId="1" xfId="0" applyNumberFormat="1" applyFont="1" applyFill="1" applyBorder="1" applyAlignment="1">
      <alignment horizontal="center" vertical="top"/>
    </xf>
    <xf numFmtId="0" fontId="29" fillId="17" borderId="0" xfId="0" applyFont="1" applyFill="1"/>
    <xf numFmtId="0" fontId="29" fillId="17" borderId="1" xfId="0" applyFont="1" applyFill="1" applyBorder="1" applyAlignment="1">
      <alignment horizontal="center" vertical="top" wrapText="1"/>
    </xf>
    <xf numFmtId="0" fontId="29" fillId="17" borderId="1" xfId="0" applyFont="1" applyFill="1" applyBorder="1" applyAlignment="1">
      <alignment vertical="top" wrapText="1"/>
    </xf>
    <xf numFmtId="187" fontId="29" fillId="17" borderId="1" xfId="5" applyNumberFormat="1" applyFont="1" applyFill="1" applyBorder="1" applyAlignment="1">
      <alignment vertical="top"/>
    </xf>
    <xf numFmtId="187" fontId="29" fillId="17" borderId="1" xfId="5" applyNumberFormat="1" applyFont="1" applyFill="1" applyBorder="1" applyAlignment="1">
      <alignment horizontal="center" vertical="top"/>
    </xf>
    <xf numFmtId="3" fontId="29" fillId="17" borderId="1" xfId="5" applyNumberFormat="1" applyFont="1" applyFill="1" applyBorder="1" applyAlignment="1">
      <alignment horizontal="center" vertical="top"/>
    </xf>
    <xf numFmtId="3" fontId="29" fillId="17" borderId="1" xfId="0" applyNumberFormat="1" applyFont="1" applyFill="1" applyBorder="1" applyAlignment="1">
      <alignment horizontal="center" vertical="top"/>
    </xf>
    <xf numFmtId="0" fontId="32" fillId="9" borderId="0" xfId="0" applyFont="1" applyFill="1"/>
    <xf numFmtId="0" fontId="29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vertical="top" wrapText="1"/>
    </xf>
    <xf numFmtId="0" fontId="32" fillId="9" borderId="1" xfId="0" applyFont="1" applyFill="1" applyBorder="1" applyAlignment="1">
      <alignment horizontal="center" vertical="top" wrapText="1"/>
    </xf>
    <xf numFmtId="187" fontId="32" fillId="9" borderId="1" xfId="5" applyNumberFormat="1" applyFont="1" applyFill="1" applyBorder="1" applyAlignment="1">
      <alignment vertical="top"/>
    </xf>
    <xf numFmtId="187" fontId="29" fillId="9" borderId="1" xfId="5" applyNumberFormat="1" applyFont="1" applyFill="1" applyBorder="1" applyAlignment="1">
      <alignment horizontal="center" vertical="top"/>
    </xf>
    <xf numFmtId="3" fontId="29" fillId="9" borderId="1" xfId="5" applyNumberFormat="1" applyFont="1" applyFill="1" applyBorder="1" applyAlignment="1">
      <alignment horizontal="center" vertical="top"/>
    </xf>
    <xf numFmtId="3" fontId="32" fillId="9" borderId="1" xfId="0" applyNumberFormat="1" applyFont="1" applyFill="1" applyBorder="1" applyAlignment="1">
      <alignment horizontal="center" vertical="top"/>
    </xf>
    <xf numFmtId="0" fontId="32" fillId="17" borderId="0" xfId="0" applyFont="1" applyFill="1"/>
    <xf numFmtId="0" fontId="4" fillId="17" borderId="1" xfId="0" applyFont="1" applyFill="1" applyBorder="1" applyAlignment="1">
      <alignment vertical="top" wrapText="1"/>
    </xf>
    <xf numFmtId="0" fontId="4" fillId="17" borderId="1" xfId="0" applyFont="1" applyFill="1" applyBorder="1" applyAlignment="1">
      <alignment horizontal="center" vertical="top" wrapText="1"/>
    </xf>
    <xf numFmtId="187" fontId="4" fillId="17" borderId="1" xfId="5" applyNumberFormat="1" applyFont="1" applyFill="1" applyBorder="1" applyAlignment="1">
      <alignment vertical="top"/>
    </xf>
    <xf numFmtId="187" fontId="4" fillId="17" borderId="1" xfId="5" applyNumberFormat="1" applyFont="1" applyFill="1" applyBorder="1" applyAlignment="1">
      <alignment horizontal="center" vertical="top"/>
    </xf>
    <xf numFmtId="3" fontId="4" fillId="17" borderId="1" xfId="0" applyNumberFormat="1" applyFont="1" applyFill="1" applyBorder="1" applyAlignment="1">
      <alignment horizontal="center" vertical="top"/>
    </xf>
    <xf numFmtId="0" fontId="4" fillId="17" borderId="0" xfId="0" applyFont="1" applyFill="1"/>
    <xf numFmtId="0" fontId="4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 vertical="top" wrapText="1"/>
    </xf>
    <xf numFmtId="187" fontId="4" fillId="9" borderId="1" xfId="5" applyNumberFormat="1" applyFont="1" applyFill="1" applyBorder="1" applyAlignment="1">
      <alignment vertical="top"/>
    </xf>
    <xf numFmtId="187" fontId="4" fillId="9" borderId="1" xfId="5" applyNumberFormat="1" applyFont="1" applyFill="1" applyBorder="1" applyAlignment="1">
      <alignment horizontal="center" vertical="top"/>
    </xf>
    <xf numFmtId="3" fontId="4" fillId="9" borderId="1" xfId="0" applyNumberFormat="1" applyFont="1" applyFill="1" applyBorder="1" applyAlignment="1">
      <alignment horizontal="center" vertical="top"/>
    </xf>
    <xf numFmtId="0" fontId="4" fillId="9" borderId="0" xfId="0" applyFont="1" applyFill="1"/>
    <xf numFmtId="0" fontId="29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32" fillId="0" borderId="0" xfId="0" applyFont="1" applyFill="1"/>
    <xf numFmtId="0" fontId="29" fillId="0" borderId="1" xfId="0" applyFont="1" applyFill="1" applyBorder="1" applyAlignment="1">
      <alignment horizontal="center" vertical="top" wrapText="1"/>
    </xf>
    <xf numFmtId="0" fontId="18" fillId="1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5" applyNumberFormat="1" applyFont="1" applyFill="1" applyBorder="1" applyAlignment="1">
      <alignment vertical="top"/>
    </xf>
    <xf numFmtId="187" fontId="4" fillId="0" borderId="1" xfId="5" applyNumberFormat="1" applyFont="1" applyFill="1" applyBorder="1" applyAlignment="1">
      <alignment horizontal="center" vertical="top"/>
    </xf>
    <xf numFmtId="3" fontId="29" fillId="0" borderId="1" xfId="5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/>
    <xf numFmtId="0" fontId="29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29" fillId="14" borderId="1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horizontal="center" vertical="top" wrapText="1"/>
    </xf>
    <xf numFmtId="3" fontId="4" fillId="14" borderId="1" xfId="0" applyNumberFormat="1" applyFont="1" applyFill="1" applyBorder="1" applyAlignment="1">
      <alignment horizontal="center" vertical="top"/>
    </xf>
    <xf numFmtId="0" fontId="29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3" fontId="4" fillId="6" borderId="1" xfId="0" applyNumberFormat="1" applyFont="1" applyFill="1" applyBorder="1" applyAlignment="1">
      <alignment horizontal="center" vertical="top"/>
    </xf>
    <xf numFmtId="0" fontId="32" fillId="16" borderId="1" xfId="0" applyFont="1" applyFill="1" applyBorder="1" applyAlignment="1">
      <alignment horizontal="center" vertical="top" wrapText="1"/>
    </xf>
    <xf numFmtId="187" fontId="32" fillId="16" borderId="1" xfId="5" applyNumberFormat="1" applyFont="1" applyFill="1" applyBorder="1" applyAlignment="1">
      <alignment vertical="top"/>
    </xf>
    <xf numFmtId="3" fontId="32" fillId="16" borderId="1" xfId="0" applyNumberFormat="1" applyFont="1" applyFill="1" applyBorder="1" applyAlignment="1">
      <alignment horizontal="center" vertical="top"/>
    </xf>
    <xf numFmtId="0" fontId="29" fillId="18" borderId="1" xfId="0" applyFont="1" applyFill="1" applyBorder="1" applyAlignment="1">
      <alignment horizontal="center" vertical="top" wrapText="1"/>
    </xf>
    <xf numFmtId="0" fontId="29" fillId="18" borderId="1" xfId="0" applyFont="1" applyFill="1" applyBorder="1" applyAlignment="1">
      <alignment vertical="top" wrapText="1"/>
    </xf>
    <xf numFmtId="0" fontId="32" fillId="18" borderId="1" xfId="0" applyFont="1" applyFill="1" applyBorder="1" applyAlignment="1">
      <alignment horizontal="center" vertical="top" wrapText="1"/>
    </xf>
    <xf numFmtId="187" fontId="32" fillId="18" borderId="1" xfId="5" applyNumberFormat="1" applyFont="1" applyFill="1" applyBorder="1" applyAlignment="1">
      <alignment vertical="top"/>
    </xf>
    <xf numFmtId="187" fontId="29" fillId="18" borderId="1" xfId="5" applyNumberFormat="1" applyFont="1" applyFill="1" applyBorder="1" applyAlignment="1">
      <alignment horizontal="center" vertical="top"/>
    </xf>
    <xf numFmtId="3" fontId="29" fillId="18" borderId="1" xfId="5" applyNumberFormat="1" applyFont="1" applyFill="1" applyBorder="1" applyAlignment="1">
      <alignment horizontal="center" vertical="top"/>
    </xf>
    <xf numFmtId="3" fontId="32" fillId="18" borderId="1" xfId="0" applyNumberFormat="1" applyFont="1" applyFill="1" applyBorder="1" applyAlignment="1">
      <alignment horizontal="center" vertical="top"/>
    </xf>
    <xf numFmtId="0" fontId="32" fillId="18" borderId="0" xfId="0" applyFont="1" applyFill="1"/>
    <xf numFmtId="0" fontId="29" fillId="19" borderId="1" xfId="0" applyFont="1" applyFill="1" applyBorder="1" applyAlignment="1">
      <alignment horizontal="center" vertical="top" wrapText="1"/>
    </xf>
    <xf numFmtId="0" fontId="29" fillId="19" borderId="1" xfId="0" applyFont="1" applyFill="1" applyBorder="1" applyAlignment="1">
      <alignment horizontal="left" vertical="top" wrapText="1"/>
    </xf>
    <xf numFmtId="0" fontId="32" fillId="19" borderId="1" xfId="0" applyFont="1" applyFill="1" applyBorder="1" applyAlignment="1">
      <alignment horizontal="center" vertical="top" wrapText="1"/>
    </xf>
    <xf numFmtId="187" fontId="32" fillId="19" borderId="1" xfId="5" applyNumberFormat="1" applyFont="1" applyFill="1" applyBorder="1" applyAlignment="1">
      <alignment vertical="top"/>
    </xf>
    <xf numFmtId="187" fontId="29" fillId="19" borderId="1" xfId="5" applyNumberFormat="1" applyFont="1" applyFill="1" applyBorder="1" applyAlignment="1">
      <alignment horizontal="center" vertical="top"/>
    </xf>
    <xf numFmtId="3" fontId="29" fillId="19" borderId="1" xfId="5" applyNumberFormat="1" applyFont="1" applyFill="1" applyBorder="1" applyAlignment="1">
      <alignment horizontal="center" vertical="top"/>
    </xf>
    <xf numFmtId="3" fontId="32" fillId="19" borderId="1" xfId="0" applyNumberFormat="1" applyFont="1" applyFill="1" applyBorder="1" applyAlignment="1">
      <alignment horizontal="center" vertical="top"/>
    </xf>
    <xf numFmtId="0" fontId="32" fillId="19" borderId="0" xfId="0" applyFont="1" applyFill="1"/>
    <xf numFmtId="0" fontId="29" fillId="19" borderId="1" xfId="0" applyFont="1" applyFill="1" applyBorder="1" applyAlignment="1">
      <alignment vertical="top" wrapText="1"/>
    </xf>
    <xf numFmtId="187" fontId="29" fillId="19" borderId="1" xfId="5" applyNumberFormat="1" applyFont="1" applyFill="1" applyBorder="1" applyAlignment="1">
      <alignment vertical="top"/>
    </xf>
    <xf numFmtId="3" fontId="29" fillId="19" borderId="1" xfId="0" applyNumberFormat="1" applyFont="1" applyFill="1" applyBorder="1" applyAlignment="1">
      <alignment horizontal="center" vertical="top"/>
    </xf>
    <xf numFmtId="0" fontId="29" fillId="19" borderId="0" xfId="0" applyFont="1" applyFill="1"/>
    <xf numFmtId="0" fontId="29" fillId="9" borderId="1" xfId="0" applyFont="1" applyFill="1" applyBorder="1" applyAlignment="1">
      <alignment vertical="top" wrapText="1"/>
    </xf>
    <xf numFmtId="187" fontId="29" fillId="18" borderId="1" xfId="5" applyNumberFormat="1" applyFont="1" applyFill="1" applyBorder="1" applyAlignment="1">
      <alignment vertical="top"/>
    </xf>
    <xf numFmtId="3" fontId="29" fillId="18" borderId="1" xfId="0" applyNumberFormat="1" applyFont="1" applyFill="1" applyBorder="1"/>
    <xf numFmtId="0" fontId="29" fillId="18" borderId="0" xfId="0" applyFont="1" applyFill="1"/>
    <xf numFmtId="3" fontId="32" fillId="12" borderId="1" xfId="0" applyNumberFormat="1" applyFont="1" applyFill="1" applyBorder="1"/>
    <xf numFmtId="0" fontId="29" fillId="19" borderId="2" xfId="0" applyFont="1" applyFill="1" applyBorder="1" applyAlignment="1">
      <alignment horizontal="center" vertical="top" wrapText="1"/>
    </xf>
    <xf numFmtId="0" fontId="29" fillId="19" borderId="2" xfId="0" applyFont="1" applyFill="1" applyBorder="1" applyAlignment="1">
      <alignment vertical="top" wrapText="1"/>
    </xf>
    <xf numFmtId="187" fontId="29" fillId="19" borderId="2" xfId="5" applyNumberFormat="1" applyFont="1" applyFill="1" applyBorder="1" applyAlignment="1">
      <alignment vertical="top"/>
    </xf>
    <xf numFmtId="187" fontId="29" fillId="19" borderId="2" xfId="5" applyNumberFormat="1" applyFont="1" applyFill="1" applyBorder="1" applyAlignment="1">
      <alignment horizontal="center" vertical="top"/>
    </xf>
    <xf numFmtId="3" fontId="29" fillId="19" borderId="2" xfId="0" applyNumberFormat="1" applyFont="1" applyFill="1" applyBorder="1" applyAlignment="1">
      <alignment horizontal="center" vertical="top"/>
    </xf>
    <xf numFmtId="0" fontId="29" fillId="19" borderId="0" xfId="0" applyFont="1" applyFill="1" applyAlignment="1"/>
    <xf numFmtId="0" fontId="32" fillId="9" borderId="0" xfId="0" applyFont="1" applyFill="1" applyAlignment="1"/>
    <xf numFmtId="0" fontId="32" fillId="9" borderId="2" xfId="0" applyFont="1" applyFill="1" applyBorder="1" applyAlignment="1">
      <alignment horizontal="center" vertical="top" wrapText="1"/>
    </xf>
    <xf numFmtId="187" fontId="32" fillId="9" borderId="2" xfId="5" applyNumberFormat="1" applyFont="1" applyFill="1" applyBorder="1" applyAlignment="1">
      <alignment vertical="top"/>
    </xf>
    <xf numFmtId="187" fontId="29" fillId="9" borderId="2" xfId="5" applyNumberFormat="1" applyFont="1" applyFill="1" applyBorder="1" applyAlignment="1">
      <alignment horizontal="center" vertical="top"/>
    </xf>
    <xf numFmtId="3" fontId="32" fillId="9" borderId="2" xfId="0" applyNumberFormat="1" applyFont="1" applyFill="1" applyBorder="1" applyAlignment="1">
      <alignment horizontal="center" vertical="top"/>
    </xf>
    <xf numFmtId="0" fontId="32" fillId="9" borderId="2" xfId="0" applyFont="1" applyFill="1" applyBorder="1" applyAlignment="1">
      <alignment vertical="top" wrapText="1"/>
    </xf>
    <xf numFmtId="0" fontId="29" fillId="18" borderId="2" xfId="0" applyFont="1" applyFill="1" applyBorder="1" applyAlignment="1">
      <alignment vertical="top" wrapText="1"/>
    </xf>
    <xf numFmtId="3" fontId="32" fillId="18" borderId="1" xfId="0" applyNumberFormat="1" applyFont="1" applyFill="1" applyBorder="1"/>
    <xf numFmtId="3" fontId="32" fillId="12" borderId="1" xfId="0" applyNumberFormat="1" applyFont="1" applyFill="1" applyBorder="1" applyAlignment="1">
      <alignment horizontal="center" vertical="top" wrapText="1"/>
    </xf>
    <xf numFmtId="3" fontId="29" fillId="19" borderId="1" xfId="0" applyNumberFormat="1" applyFont="1" applyFill="1" applyBorder="1" applyAlignment="1">
      <alignment horizontal="center" vertical="top" wrapText="1"/>
    </xf>
    <xf numFmtId="3" fontId="32" fillId="9" borderId="1" xfId="0" applyNumberFormat="1" applyFont="1" applyFill="1" applyBorder="1" applyAlignment="1">
      <alignment horizontal="center" vertical="top" wrapText="1"/>
    </xf>
    <xf numFmtId="0" fontId="32" fillId="19" borderId="2" xfId="0" applyFont="1" applyFill="1" applyBorder="1" applyAlignment="1">
      <alignment horizontal="center" vertical="top" wrapText="1"/>
    </xf>
    <xf numFmtId="187" fontId="32" fillId="19" borderId="2" xfId="5" applyNumberFormat="1" applyFont="1" applyFill="1" applyBorder="1" applyAlignment="1">
      <alignment vertical="top"/>
    </xf>
    <xf numFmtId="3" fontId="32" fillId="19" borderId="2" xfId="0" applyNumberFormat="1" applyFont="1" applyFill="1" applyBorder="1" applyAlignment="1">
      <alignment horizontal="center" vertical="top" wrapText="1"/>
    </xf>
    <xf numFmtId="3" fontId="32" fillId="18" borderId="1" xfId="0" applyNumberFormat="1" applyFont="1" applyFill="1" applyBorder="1" applyAlignment="1">
      <alignment horizontal="center" vertical="top" wrapText="1"/>
    </xf>
    <xf numFmtId="0" fontId="32" fillId="12" borderId="2" xfId="0" applyFont="1" applyFill="1" applyBorder="1" applyAlignment="1">
      <alignment vertical="top" wrapText="1"/>
    </xf>
    <xf numFmtId="187" fontId="29" fillId="12" borderId="2" xfId="5" applyNumberFormat="1" applyFont="1" applyFill="1" applyBorder="1" applyAlignment="1">
      <alignment horizontal="center" vertical="top"/>
    </xf>
    <xf numFmtId="3" fontId="32" fillId="12" borderId="2" xfId="0" applyNumberFormat="1" applyFont="1" applyFill="1" applyBorder="1" applyAlignment="1">
      <alignment horizontal="center" vertical="top" wrapText="1"/>
    </xf>
    <xf numFmtId="187" fontId="4" fillId="2" borderId="2" xfId="5" applyNumberFormat="1" applyFont="1" applyFill="1" applyBorder="1" applyAlignment="1">
      <alignment horizontal="center" vertical="top"/>
    </xf>
    <xf numFmtId="3" fontId="4" fillId="2" borderId="2" xfId="0" applyNumberFormat="1" applyFont="1" applyFill="1" applyBorder="1"/>
    <xf numFmtId="0" fontId="4" fillId="14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4" fillId="12" borderId="2" xfId="0" applyFont="1" applyFill="1" applyBorder="1" applyAlignment="1">
      <alignment vertical="top" wrapText="1"/>
    </xf>
    <xf numFmtId="0" fontId="4" fillId="16" borderId="2" xfId="0" applyFont="1" applyFill="1" applyBorder="1" applyAlignment="1">
      <alignment vertical="top" wrapText="1"/>
    </xf>
    <xf numFmtId="0" fontId="4" fillId="17" borderId="2" xfId="0" applyFont="1" applyFill="1" applyBorder="1" applyAlignment="1">
      <alignment vertical="top" wrapText="1"/>
    </xf>
    <xf numFmtId="0" fontId="4" fillId="9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187" fontId="4" fillId="2" borderId="2" xfId="5" applyNumberFormat="1" applyFont="1" applyFill="1" applyBorder="1" applyAlignment="1">
      <alignment vertical="top"/>
    </xf>
    <xf numFmtId="3" fontId="4" fillId="2" borderId="2" xfId="0" applyNumberFormat="1" applyFont="1" applyFill="1" applyBorder="1" applyAlignment="1">
      <alignment horizontal="center" vertical="top"/>
    </xf>
    <xf numFmtId="0" fontId="4" fillId="18" borderId="2" xfId="0" applyFont="1" applyFill="1" applyBorder="1" applyAlignment="1">
      <alignment vertical="top" wrapText="1"/>
    </xf>
    <xf numFmtId="0" fontId="4" fillId="18" borderId="1" xfId="0" applyFont="1" applyFill="1" applyBorder="1" applyAlignment="1">
      <alignment horizontal="center" vertical="top" wrapText="1"/>
    </xf>
    <xf numFmtId="187" fontId="4" fillId="18" borderId="1" xfId="5" applyNumberFormat="1" applyFont="1" applyFill="1" applyBorder="1" applyAlignment="1">
      <alignment vertical="top"/>
    </xf>
    <xf numFmtId="187" fontId="4" fillId="18" borderId="1" xfId="5" applyNumberFormat="1" applyFont="1" applyFill="1" applyBorder="1" applyAlignment="1">
      <alignment horizontal="center" vertical="top"/>
    </xf>
    <xf numFmtId="3" fontId="4" fillId="18" borderId="1" xfId="0" applyNumberFormat="1" applyFont="1" applyFill="1" applyBorder="1" applyAlignment="1">
      <alignment horizontal="center" vertical="top"/>
    </xf>
    <xf numFmtId="0" fontId="4" fillId="18" borderId="0" xfId="0" applyFont="1" applyFill="1"/>
    <xf numFmtId="0" fontId="29" fillId="2" borderId="1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top" wrapText="1"/>
    </xf>
    <xf numFmtId="3" fontId="32" fillId="2" borderId="1" xfId="0" applyNumberFormat="1" applyFont="1" applyFill="1" applyBorder="1"/>
    <xf numFmtId="0" fontId="29" fillId="16" borderId="3" xfId="0" applyFont="1" applyFill="1" applyBorder="1" applyAlignment="1">
      <alignment horizontal="center" vertical="top" wrapText="1"/>
    </xf>
    <xf numFmtId="0" fontId="29" fillId="12" borderId="3" xfId="0" applyFont="1" applyFill="1" applyBorder="1" applyAlignment="1">
      <alignment horizontal="center" vertical="top" wrapText="1"/>
    </xf>
    <xf numFmtId="0" fontId="32" fillId="20" borderId="0" xfId="0" applyFont="1" applyFill="1"/>
    <xf numFmtId="0" fontId="29" fillId="20" borderId="1" xfId="0" applyFont="1" applyFill="1" applyBorder="1" applyAlignment="1">
      <alignment horizontal="center" vertical="top" wrapText="1"/>
    </xf>
    <xf numFmtId="0" fontId="4" fillId="20" borderId="2" xfId="0" applyFont="1" applyFill="1" applyBorder="1" applyAlignment="1">
      <alignment vertical="top" wrapText="1"/>
    </xf>
    <xf numFmtId="0" fontId="4" fillId="20" borderId="1" xfId="0" applyFont="1" applyFill="1" applyBorder="1" applyAlignment="1">
      <alignment horizontal="center" vertical="top" wrapText="1"/>
    </xf>
    <xf numFmtId="187" fontId="4" fillId="20" borderId="1" xfId="5" applyNumberFormat="1" applyFont="1" applyFill="1" applyBorder="1" applyAlignment="1">
      <alignment vertical="top"/>
    </xf>
    <xf numFmtId="187" fontId="4" fillId="20" borderId="1" xfId="5" applyNumberFormat="1" applyFont="1" applyFill="1" applyBorder="1" applyAlignment="1">
      <alignment horizontal="center" vertical="top"/>
    </xf>
    <xf numFmtId="3" fontId="29" fillId="20" borderId="1" xfId="5" applyNumberFormat="1" applyFont="1" applyFill="1" applyBorder="1" applyAlignment="1">
      <alignment horizontal="center" vertical="top"/>
    </xf>
    <xf numFmtId="3" fontId="4" fillId="20" borderId="1" xfId="0" applyNumberFormat="1" applyFont="1" applyFill="1" applyBorder="1" applyAlignment="1">
      <alignment horizontal="center" vertical="top"/>
    </xf>
    <xf numFmtId="0" fontId="4" fillId="20" borderId="0" xfId="0" applyFont="1" applyFill="1"/>
    <xf numFmtId="0" fontId="32" fillId="3" borderId="0" xfId="0" applyFont="1" applyFill="1"/>
    <xf numFmtId="0" fontId="29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187" fontId="4" fillId="3" borderId="1" xfId="5" applyNumberFormat="1" applyFont="1" applyFill="1" applyBorder="1" applyAlignment="1">
      <alignment vertical="top"/>
    </xf>
    <xf numFmtId="187" fontId="4" fillId="3" borderId="1" xfId="5" applyNumberFormat="1" applyFont="1" applyFill="1" applyBorder="1" applyAlignment="1">
      <alignment horizontal="center" vertical="top"/>
    </xf>
    <xf numFmtId="3" fontId="29" fillId="3" borderId="1" xfId="5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0" xfId="0" applyFont="1" applyFill="1"/>
    <xf numFmtId="0" fontId="29" fillId="7" borderId="0" xfId="0" applyFont="1" applyFill="1"/>
    <xf numFmtId="0" fontId="29" fillId="7" borderId="1" xfId="0" applyFont="1" applyFill="1" applyBorder="1" applyAlignment="1">
      <alignment horizontal="center" vertical="top" wrapText="1"/>
    </xf>
    <xf numFmtId="0" fontId="29" fillId="7" borderId="2" xfId="0" applyFont="1" applyFill="1" applyBorder="1" applyAlignment="1">
      <alignment vertical="top" wrapText="1"/>
    </xf>
    <xf numFmtId="187" fontId="29" fillId="7" borderId="1" xfId="5" applyNumberFormat="1" applyFont="1" applyFill="1" applyBorder="1" applyAlignment="1">
      <alignment vertical="top"/>
    </xf>
    <xf numFmtId="187" fontId="29" fillId="7" borderId="1" xfId="5" applyNumberFormat="1" applyFont="1" applyFill="1" applyBorder="1" applyAlignment="1">
      <alignment horizontal="center" vertical="top"/>
    </xf>
    <xf numFmtId="3" fontId="29" fillId="7" borderId="1" xfId="5" applyNumberFormat="1" applyFont="1" applyFill="1" applyBorder="1" applyAlignment="1">
      <alignment horizontal="center" vertical="top"/>
    </xf>
    <xf numFmtId="3" fontId="29" fillId="7" borderId="1" xfId="0" applyNumberFormat="1" applyFont="1" applyFill="1" applyBorder="1" applyAlignment="1">
      <alignment horizontal="center" vertical="top"/>
    </xf>
    <xf numFmtId="0" fontId="29" fillId="2" borderId="2" xfId="0" applyFont="1" applyFill="1" applyBorder="1" applyAlignment="1">
      <alignment vertical="top" wrapText="1"/>
    </xf>
    <xf numFmtId="0" fontId="29" fillId="17" borderId="2" xfId="0" applyFont="1" applyFill="1" applyBorder="1" applyAlignment="1">
      <alignment vertical="top" wrapText="1"/>
    </xf>
    <xf numFmtId="3" fontId="29" fillId="17" borderId="1" xfId="0" applyNumberFormat="1" applyFont="1" applyFill="1" applyBorder="1"/>
    <xf numFmtId="0" fontId="18" fillId="9" borderId="2" xfId="0" applyFont="1" applyFill="1" applyBorder="1" applyAlignment="1">
      <alignment vertical="top" wrapText="1"/>
    </xf>
    <xf numFmtId="3" fontId="4" fillId="9" borderId="1" xfId="0" applyNumberFormat="1" applyFont="1" applyFill="1" applyBorder="1"/>
    <xf numFmtId="3" fontId="4" fillId="2" borderId="1" xfId="0" applyNumberFormat="1" applyFont="1" applyFill="1" applyBorder="1"/>
    <xf numFmtId="187" fontId="29" fillId="2" borderId="2" xfId="5" applyNumberFormat="1" applyFont="1" applyFill="1" applyBorder="1" applyAlignment="1">
      <alignment vertical="top"/>
    </xf>
    <xf numFmtId="187" fontId="29" fillId="2" borderId="2" xfId="5" applyNumberFormat="1" applyFont="1" applyFill="1" applyBorder="1" applyAlignment="1">
      <alignment horizontal="center" vertical="top"/>
    </xf>
    <xf numFmtId="3" fontId="29" fillId="2" borderId="2" xfId="0" applyNumberFormat="1" applyFont="1" applyFill="1" applyBorder="1" applyAlignment="1">
      <alignment horizontal="center" vertical="top"/>
    </xf>
    <xf numFmtId="0" fontId="29" fillId="11" borderId="0" xfId="0" applyFont="1" applyFill="1"/>
    <xf numFmtId="0" fontId="29" fillId="11" borderId="1" xfId="0" applyFont="1" applyFill="1" applyBorder="1" applyAlignment="1">
      <alignment horizontal="center" vertical="top" wrapText="1"/>
    </xf>
    <xf numFmtId="0" fontId="29" fillId="11" borderId="1" xfId="0" applyFont="1" applyFill="1" applyBorder="1" applyAlignment="1">
      <alignment vertical="top" wrapText="1"/>
    </xf>
    <xf numFmtId="187" fontId="29" fillId="11" borderId="1" xfId="5" applyNumberFormat="1" applyFont="1" applyFill="1" applyBorder="1" applyAlignment="1">
      <alignment vertical="top"/>
    </xf>
    <xf numFmtId="187" fontId="29" fillId="11" borderId="1" xfId="5" applyNumberFormat="1" applyFont="1" applyFill="1" applyBorder="1" applyAlignment="1">
      <alignment horizontal="center" vertical="top"/>
    </xf>
    <xf numFmtId="3" fontId="29" fillId="11" borderId="1" xfId="5" applyNumberFormat="1" applyFont="1" applyFill="1" applyBorder="1" applyAlignment="1">
      <alignment horizontal="center" vertical="top"/>
    </xf>
    <xf numFmtId="3" fontId="29" fillId="11" borderId="1" xfId="0" applyNumberFormat="1" applyFont="1" applyFill="1" applyBorder="1" applyAlignment="1">
      <alignment horizontal="center" vertical="top"/>
    </xf>
    <xf numFmtId="0" fontId="32" fillId="6" borderId="1" xfId="0" applyFont="1" applyFill="1" applyBorder="1" applyAlignment="1">
      <alignment vertical="top" wrapText="1"/>
    </xf>
    <xf numFmtId="0" fontId="32" fillId="6" borderId="1" xfId="0" applyFont="1" applyFill="1" applyBorder="1" applyAlignment="1">
      <alignment horizontal="center" vertical="top" wrapText="1"/>
    </xf>
    <xf numFmtId="187" fontId="32" fillId="6" borderId="1" xfId="5" applyNumberFormat="1" applyFont="1" applyFill="1" applyBorder="1" applyAlignment="1">
      <alignment vertical="top"/>
    </xf>
    <xf numFmtId="187" fontId="29" fillId="6" borderId="1" xfId="5" applyNumberFormat="1" applyFont="1" applyFill="1" applyBorder="1" applyAlignment="1">
      <alignment horizontal="center" vertical="top"/>
    </xf>
    <xf numFmtId="3" fontId="32" fillId="6" borderId="1" xfId="0" applyNumberFormat="1" applyFont="1" applyFill="1" applyBorder="1" applyAlignment="1">
      <alignment horizontal="center" vertical="top"/>
    </xf>
    <xf numFmtId="0" fontId="18" fillId="18" borderId="1" xfId="0" applyFont="1" applyFill="1" applyBorder="1" applyAlignment="1">
      <alignment vertical="top" wrapText="1"/>
    </xf>
    <xf numFmtId="0" fontId="35" fillId="13" borderId="1" xfId="0" applyFont="1" applyFill="1" applyBorder="1" applyAlignment="1">
      <alignment vertical="top" wrapText="1"/>
    </xf>
    <xf numFmtId="0" fontId="29" fillId="4" borderId="2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vertical="top" wrapText="1"/>
    </xf>
    <xf numFmtId="0" fontId="32" fillId="4" borderId="1" xfId="0" applyFont="1" applyFill="1" applyBorder="1" applyAlignment="1">
      <alignment horizontal="center" vertical="top" wrapText="1"/>
    </xf>
    <xf numFmtId="187" fontId="32" fillId="4" borderId="1" xfId="5" applyNumberFormat="1" applyFont="1" applyFill="1" applyBorder="1" applyAlignment="1">
      <alignment vertical="top"/>
    </xf>
    <xf numFmtId="187" fontId="29" fillId="4" borderId="1" xfId="5" applyNumberFormat="1" applyFont="1" applyFill="1" applyBorder="1" applyAlignment="1">
      <alignment horizontal="center" vertical="top"/>
    </xf>
    <xf numFmtId="3" fontId="32" fillId="4" borderId="1" xfId="0" applyNumberFormat="1" applyFont="1" applyFill="1" applyBorder="1" applyAlignment="1">
      <alignment horizontal="center" vertical="top"/>
    </xf>
    <xf numFmtId="0" fontId="29" fillId="18" borderId="2" xfId="0" applyFont="1" applyFill="1" applyBorder="1" applyAlignment="1">
      <alignment horizontal="center" vertical="top" wrapText="1"/>
    </xf>
    <xf numFmtId="3" fontId="29" fillId="18" borderId="1" xfId="0" applyNumberFormat="1" applyFont="1" applyFill="1" applyBorder="1" applyAlignment="1">
      <alignment horizontal="center" vertical="top"/>
    </xf>
    <xf numFmtId="0" fontId="29" fillId="12" borderId="2" xfId="0" applyFont="1" applyFill="1" applyBorder="1" applyAlignment="1">
      <alignment horizontal="center" vertical="top" wrapText="1"/>
    </xf>
    <xf numFmtId="0" fontId="29" fillId="17" borderId="2" xfId="0" applyFont="1" applyFill="1" applyBorder="1" applyAlignment="1">
      <alignment horizontal="center" vertical="top" wrapText="1"/>
    </xf>
    <xf numFmtId="0" fontId="32" fillId="17" borderId="1" xfId="0" applyFont="1" applyFill="1" applyBorder="1" applyAlignment="1">
      <alignment horizontal="center" vertical="top" wrapText="1"/>
    </xf>
    <xf numFmtId="187" fontId="32" fillId="17" borderId="1" xfId="5" applyNumberFormat="1" applyFont="1" applyFill="1" applyBorder="1" applyAlignment="1">
      <alignment vertical="top"/>
    </xf>
    <xf numFmtId="3" fontId="32" fillId="17" borderId="1" xfId="0" applyNumberFormat="1" applyFont="1" applyFill="1" applyBorder="1" applyAlignment="1">
      <alignment horizontal="center" vertical="top"/>
    </xf>
    <xf numFmtId="0" fontId="29" fillId="9" borderId="0" xfId="0" applyFont="1" applyFill="1"/>
    <xf numFmtId="0" fontId="29" fillId="9" borderId="2" xfId="0" applyFont="1" applyFill="1" applyBorder="1" applyAlignment="1">
      <alignment horizontal="center" vertical="top" wrapText="1"/>
    </xf>
    <xf numFmtId="0" fontId="29" fillId="9" borderId="2" xfId="0" applyFont="1" applyFill="1" applyBorder="1" applyAlignment="1">
      <alignment vertical="top" wrapText="1"/>
    </xf>
    <xf numFmtId="187" fontId="29" fillId="9" borderId="1" xfId="5" applyNumberFormat="1" applyFont="1" applyFill="1" applyBorder="1" applyAlignment="1">
      <alignment vertical="top"/>
    </xf>
    <xf numFmtId="3" fontId="29" fillId="9" borderId="1" xfId="0" applyNumberFormat="1" applyFont="1" applyFill="1" applyBorder="1" applyAlignment="1">
      <alignment horizontal="center" vertical="top"/>
    </xf>
    <xf numFmtId="0" fontId="4" fillId="18" borderId="1" xfId="0" applyFont="1" applyFill="1" applyBorder="1" applyAlignment="1">
      <alignment vertical="top" wrapText="1"/>
    </xf>
    <xf numFmtId="3" fontId="4" fillId="12" borderId="1" xfId="5" applyNumberFormat="1" applyFont="1" applyFill="1" applyBorder="1" applyAlignment="1">
      <alignment horizontal="left" vertical="top" wrapText="1"/>
    </xf>
    <xf numFmtId="0" fontId="32" fillId="21" borderId="0" xfId="0" applyFont="1" applyFill="1"/>
    <xf numFmtId="0" fontId="29" fillId="21" borderId="1" xfId="0" applyFont="1" applyFill="1" applyBorder="1" applyAlignment="1">
      <alignment horizontal="center" vertical="top" wrapText="1"/>
    </xf>
    <xf numFmtId="0" fontId="29" fillId="21" borderId="1" xfId="0" applyFont="1" applyFill="1" applyBorder="1" applyAlignment="1">
      <alignment vertical="top" wrapText="1"/>
    </xf>
    <xf numFmtId="0" fontId="32" fillId="21" borderId="1" xfId="0" applyFont="1" applyFill="1" applyBorder="1" applyAlignment="1">
      <alignment horizontal="center" vertical="top" wrapText="1"/>
    </xf>
    <xf numFmtId="187" fontId="32" fillId="21" borderId="1" xfId="5" applyNumberFormat="1" applyFont="1" applyFill="1" applyBorder="1" applyAlignment="1">
      <alignment vertical="top"/>
    </xf>
    <xf numFmtId="187" fontId="29" fillId="21" borderId="1" xfId="5" applyNumberFormat="1" applyFont="1" applyFill="1" applyBorder="1" applyAlignment="1">
      <alignment horizontal="center" vertical="top"/>
    </xf>
    <xf numFmtId="3" fontId="29" fillId="21" borderId="1" xfId="5" applyNumberFormat="1" applyFont="1" applyFill="1" applyBorder="1" applyAlignment="1">
      <alignment horizontal="center" vertical="top"/>
    </xf>
    <xf numFmtId="3" fontId="32" fillId="21" borderId="1" xfId="0" applyNumberFormat="1" applyFont="1" applyFill="1" applyBorder="1"/>
    <xf numFmtId="3" fontId="32" fillId="9" borderId="1" xfId="0" applyNumberFormat="1" applyFont="1" applyFill="1" applyBorder="1"/>
    <xf numFmtId="3" fontId="32" fillId="21" borderId="1" xfId="0" applyNumberFormat="1" applyFont="1" applyFill="1" applyBorder="1" applyAlignment="1">
      <alignment horizontal="center" vertical="top"/>
    </xf>
    <xf numFmtId="0" fontId="29" fillId="9" borderId="3" xfId="0" applyFont="1" applyFill="1" applyBorder="1" applyAlignment="1">
      <alignment horizontal="center" vertical="top" wrapText="1"/>
    </xf>
    <xf numFmtId="3" fontId="32" fillId="2" borderId="2" xfId="0" applyNumberFormat="1" applyFont="1" applyFill="1" applyBorder="1" applyAlignment="1">
      <alignment horizontal="center" vertical="top"/>
    </xf>
    <xf numFmtId="0" fontId="33" fillId="10" borderId="0" xfId="0" applyFont="1" applyFill="1"/>
    <xf numFmtId="0" fontId="33" fillId="2" borderId="0" xfId="0" applyFont="1" applyFill="1"/>
    <xf numFmtId="0" fontId="32" fillId="2" borderId="0" xfId="0" applyFont="1" applyFill="1" applyAlignment="1">
      <alignment horizontal="left" indent="4"/>
    </xf>
    <xf numFmtId="0" fontId="33" fillId="10" borderId="0" xfId="0" applyFont="1" applyFill="1" applyAlignment="1">
      <alignment horizontal="left" indent="4"/>
    </xf>
    <xf numFmtId="0" fontId="32" fillId="12" borderId="0" xfId="0" applyFont="1" applyFill="1" applyAlignment="1">
      <alignment horizontal="left" indent="4"/>
    </xf>
    <xf numFmtId="0" fontId="33" fillId="2" borderId="0" xfId="0" applyFont="1" applyFill="1" applyAlignment="1">
      <alignment horizontal="left" indent="4"/>
    </xf>
    <xf numFmtId="0" fontId="33" fillId="10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19" fillId="2" borderId="0" xfId="0" applyFont="1" applyFill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vertical="center" wrapText="1"/>
    </xf>
    <xf numFmtId="0" fontId="20" fillId="13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0" fillId="13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vertical="center" wrapText="1"/>
    </xf>
    <xf numFmtId="0" fontId="38" fillId="2" borderId="2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3" fontId="22" fillId="2" borderId="3" xfId="0" applyNumberFormat="1" applyFont="1" applyFill="1" applyBorder="1" applyAlignment="1">
      <alignment horizontal="center" vertical="center"/>
    </xf>
    <xf numFmtId="3" fontId="41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40" fillId="2" borderId="1" xfId="5" applyNumberFormat="1" applyFont="1" applyFill="1" applyBorder="1" applyAlignment="1">
      <alignment horizontal="center" vertical="center"/>
    </xf>
    <xf numFmtId="4" fontId="40" fillId="2" borderId="1" xfId="5" applyNumberFormat="1" applyFont="1" applyFill="1" applyBorder="1" applyAlignment="1">
      <alignment horizontal="center" vertical="center"/>
    </xf>
    <xf numFmtId="3" fontId="41" fillId="2" borderId="3" xfId="0" applyNumberFormat="1" applyFont="1" applyFill="1" applyBorder="1" applyAlignment="1">
      <alignment horizontal="center" vertical="center"/>
    </xf>
    <xf numFmtId="3" fontId="41" fillId="2" borderId="1" xfId="5" applyNumberFormat="1" applyFont="1" applyFill="1" applyBorder="1" applyAlignment="1">
      <alignment horizontal="center" vertical="center"/>
    </xf>
    <xf numFmtId="4" fontId="41" fillId="2" borderId="3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 wrapText="1"/>
    </xf>
    <xf numFmtId="187" fontId="22" fillId="2" borderId="1" xfId="5" applyNumberFormat="1" applyFont="1" applyFill="1" applyBorder="1" applyAlignment="1">
      <alignment vertical="center"/>
    </xf>
    <xf numFmtId="187" fontId="22" fillId="2" borderId="1" xfId="5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87" fontId="39" fillId="2" borderId="1" xfId="5" applyNumberFormat="1" applyFont="1" applyFill="1" applyBorder="1" applyAlignment="1">
      <alignment vertical="center"/>
    </xf>
    <xf numFmtId="187" fontId="40" fillId="2" borderId="1" xfId="5" applyNumberFormat="1" applyFont="1" applyFill="1" applyBorder="1" applyAlignment="1">
      <alignment horizontal="center" vertical="center"/>
    </xf>
    <xf numFmtId="3" fontId="39" fillId="2" borderId="0" xfId="0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187" fontId="40" fillId="2" borderId="1" xfId="5" applyNumberFormat="1" applyFont="1" applyFill="1" applyBorder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40" fillId="2" borderId="3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187" fontId="40" fillId="2" borderId="2" xfId="5" applyNumberFormat="1" applyFont="1" applyFill="1" applyBorder="1" applyAlignment="1">
      <alignment vertical="center"/>
    </xf>
    <xf numFmtId="187" fontId="40" fillId="2" borderId="2" xfId="5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187" fontId="39" fillId="2" borderId="2" xfId="5" applyNumberFormat="1" applyFont="1" applyFill="1" applyBorder="1" applyAlignment="1">
      <alignment vertical="center"/>
    </xf>
    <xf numFmtId="187" fontId="22" fillId="2" borderId="2" xfId="5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87" fontId="22" fillId="2" borderId="2" xfId="5" applyNumberFormat="1" applyFont="1" applyFill="1" applyBorder="1" applyAlignment="1">
      <alignment vertical="center"/>
    </xf>
    <xf numFmtId="3" fontId="22" fillId="2" borderId="2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4" fontId="39" fillId="2" borderId="0" xfId="0" applyNumberFormat="1" applyFont="1" applyFill="1" applyAlignment="1">
      <alignment vertical="center"/>
    </xf>
    <xf numFmtId="0" fontId="39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4" fontId="39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4" fontId="41" fillId="2" borderId="0" xfId="0" applyNumberFormat="1" applyFont="1" applyFill="1" applyAlignment="1">
      <alignment horizontal="center" vertical="center"/>
    </xf>
    <xf numFmtId="3" fontId="40" fillId="2" borderId="2" xfId="5" applyNumberFormat="1" applyFont="1" applyFill="1" applyBorder="1" applyAlignment="1">
      <alignment horizontal="center" vertical="center"/>
    </xf>
    <xf numFmtId="3" fontId="41" fillId="2" borderId="2" xfId="5" applyNumberFormat="1" applyFont="1" applyFill="1" applyBorder="1" applyAlignment="1">
      <alignment horizontal="center" vertical="center"/>
    </xf>
    <xf numFmtId="4" fontId="40" fillId="2" borderId="2" xfId="5" applyNumberFormat="1" applyFont="1" applyFill="1" applyBorder="1" applyAlignment="1">
      <alignment horizontal="center" vertical="center"/>
    </xf>
    <xf numFmtId="3" fontId="41" fillId="2" borderId="2" xfId="0" applyNumberFormat="1" applyFont="1" applyFill="1" applyBorder="1" applyAlignment="1">
      <alignment horizontal="center" vertical="center"/>
    </xf>
    <xf numFmtId="3" fontId="41" fillId="2" borderId="9" xfId="0" applyNumberFormat="1" applyFont="1" applyFill="1" applyBorder="1" applyAlignment="1">
      <alignment horizontal="center" vertical="center"/>
    </xf>
    <xf numFmtId="4" fontId="41" fillId="2" borderId="9" xfId="0" applyNumberFormat="1" applyFont="1" applyFill="1" applyBorder="1" applyAlignment="1">
      <alignment horizontal="center" vertical="center"/>
    </xf>
    <xf numFmtId="3" fontId="39" fillId="2" borderId="10" xfId="0" applyNumberFormat="1" applyFont="1" applyFill="1" applyBorder="1" applyAlignment="1">
      <alignment vertical="center"/>
    </xf>
    <xf numFmtId="4" fontId="41" fillId="2" borderId="1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3" fontId="39" fillId="2" borderId="12" xfId="0" applyNumberFormat="1" applyFont="1" applyFill="1" applyBorder="1" applyAlignment="1">
      <alignment vertical="center"/>
    </xf>
    <xf numFmtId="0" fontId="22" fillId="2" borderId="3" xfId="0" applyFont="1" applyFill="1" applyBorder="1" applyAlignment="1">
      <alignment horizontal="center" vertical="center" wrapText="1"/>
    </xf>
    <xf numFmtId="187" fontId="22" fillId="2" borderId="3" xfId="5" applyNumberFormat="1" applyFont="1" applyFill="1" applyBorder="1" applyAlignment="1">
      <alignment vertical="center"/>
    </xf>
    <xf numFmtId="187" fontId="22" fillId="2" borderId="3" xfId="5" applyNumberFormat="1" applyFont="1" applyFill="1" applyBorder="1" applyAlignment="1">
      <alignment horizontal="center" vertical="center"/>
    </xf>
    <xf numFmtId="3" fontId="40" fillId="2" borderId="3" xfId="5" applyNumberFormat="1" applyFont="1" applyFill="1" applyBorder="1" applyAlignment="1">
      <alignment horizontal="center" vertical="center"/>
    </xf>
    <xf numFmtId="3" fontId="41" fillId="2" borderId="3" xfId="5" applyNumberFormat="1" applyFont="1" applyFill="1" applyBorder="1" applyAlignment="1">
      <alignment horizontal="center" vertical="center"/>
    </xf>
    <xf numFmtId="4" fontId="40" fillId="2" borderId="3" xfId="5" applyNumberFormat="1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vertical="center"/>
    </xf>
    <xf numFmtId="0" fontId="42" fillId="13" borderId="1" xfId="0" applyFont="1" applyFill="1" applyBorder="1" applyAlignment="1">
      <alignment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horizontal="center" vertical="center" wrapText="1"/>
    </xf>
    <xf numFmtId="187" fontId="22" fillId="2" borderId="9" xfId="5" applyNumberFormat="1" applyFont="1" applyFill="1" applyBorder="1" applyAlignment="1">
      <alignment vertical="center"/>
    </xf>
    <xf numFmtId="187" fontId="22" fillId="2" borderId="9" xfId="5" applyNumberFormat="1" applyFont="1" applyFill="1" applyBorder="1" applyAlignment="1">
      <alignment horizontal="center" vertical="center"/>
    </xf>
    <xf numFmtId="3" fontId="40" fillId="2" borderId="9" xfId="5" applyNumberFormat="1" applyFont="1" applyFill="1" applyBorder="1" applyAlignment="1">
      <alignment horizontal="center" vertical="center"/>
    </xf>
    <xf numFmtId="3" fontId="41" fillId="2" borderId="9" xfId="5" applyNumberFormat="1" applyFont="1" applyFill="1" applyBorder="1" applyAlignment="1">
      <alignment horizontal="center" vertical="center"/>
    </xf>
    <xf numFmtId="4" fontId="40" fillId="2" borderId="9" xfId="5" applyNumberFormat="1" applyFont="1" applyFill="1" applyBorder="1" applyAlignment="1">
      <alignment horizontal="center" vertical="center"/>
    </xf>
    <xf numFmtId="3" fontId="22" fillId="2" borderId="9" xfId="0" applyNumberFormat="1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horizontal="center" vertical="center" wrapText="1"/>
    </xf>
    <xf numFmtId="187" fontId="39" fillId="2" borderId="3" xfId="5" applyNumberFormat="1" applyFont="1" applyFill="1" applyBorder="1" applyAlignment="1">
      <alignment vertical="center"/>
    </xf>
    <xf numFmtId="187" fontId="40" fillId="2" borderId="3" xfId="5" applyNumberFormat="1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vertical="center"/>
    </xf>
    <xf numFmtId="0" fontId="40" fillId="2" borderId="11" xfId="0" applyFont="1" applyFill="1" applyBorder="1" applyAlignment="1">
      <alignment vertical="center"/>
    </xf>
    <xf numFmtId="187" fontId="40" fillId="2" borderId="3" xfId="5" applyNumberFormat="1" applyFont="1" applyFill="1" applyBorder="1" applyAlignment="1">
      <alignment vertical="center"/>
    </xf>
    <xf numFmtId="0" fontId="39" fillId="2" borderId="11" xfId="0" applyFont="1" applyFill="1" applyBorder="1" applyAlignment="1">
      <alignment vertical="center"/>
    </xf>
    <xf numFmtId="0" fontId="36" fillId="2" borderId="9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 shrinkToFit="1"/>
    </xf>
    <xf numFmtId="0" fontId="40" fillId="2" borderId="2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3" fontId="43" fillId="10" borderId="1" xfId="0" applyNumberFormat="1" applyFont="1" applyFill="1" applyBorder="1" applyAlignment="1">
      <alignment horizontal="center"/>
    </xf>
    <xf numFmtId="3" fontId="8" fillId="10" borderId="1" xfId="0" applyNumberFormat="1" applyFont="1" applyFill="1" applyBorder="1" applyAlignment="1">
      <alignment horizontal="center"/>
    </xf>
    <xf numFmtId="3" fontId="43" fillId="10" borderId="3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3" fontId="8" fillId="3" borderId="1" xfId="5" applyNumberFormat="1" applyFont="1" applyFill="1" applyBorder="1" applyAlignment="1">
      <alignment horizontal="center" vertical="top"/>
    </xf>
    <xf numFmtId="0" fontId="43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43" fillId="3" borderId="1" xfId="5" applyNumberFormat="1" applyFont="1" applyFill="1" applyBorder="1" applyAlignment="1">
      <alignment horizontal="center" vertical="top"/>
    </xf>
    <xf numFmtId="0" fontId="8" fillId="2" borderId="0" xfId="0" applyFont="1" applyFill="1"/>
    <xf numFmtId="14" fontId="8" fillId="0" borderId="0" xfId="0" applyNumberFormat="1" applyFont="1" applyAlignment="1">
      <alignment horizontal="left"/>
    </xf>
    <xf numFmtId="0" fontId="43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4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39" fillId="2" borderId="1" xfId="0" applyFont="1" applyFill="1" applyBorder="1" applyAlignment="1">
      <alignment vertical="center"/>
    </xf>
    <xf numFmtId="0" fontId="39" fillId="2" borderId="10" xfId="0" applyFont="1" applyFill="1" applyBorder="1" applyAlignment="1">
      <alignment vertical="center"/>
    </xf>
    <xf numFmtId="187" fontId="40" fillId="2" borderId="9" xfId="5" applyNumberFormat="1" applyFont="1" applyFill="1" applyBorder="1" applyAlignment="1">
      <alignment vertical="center"/>
    </xf>
    <xf numFmtId="187" fontId="40" fillId="2" borderId="9" xfId="5" applyNumberFormat="1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 wrapText="1"/>
    </xf>
    <xf numFmtId="0" fontId="20" fillId="13" borderId="9" xfId="0" applyFont="1" applyFill="1" applyBorder="1" applyAlignment="1">
      <alignment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 wrapText="1"/>
    </xf>
    <xf numFmtId="187" fontId="22" fillId="15" borderId="1" xfId="5" applyNumberFormat="1" applyFont="1" applyFill="1" applyBorder="1" applyAlignment="1">
      <alignment vertical="center"/>
    </xf>
    <xf numFmtId="187" fontId="22" fillId="15" borderId="1" xfId="5" applyNumberFormat="1" applyFont="1" applyFill="1" applyBorder="1" applyAlignment="1">
      <alignment horizontal="center" vertical="center"/>
    </xf>
    <xf numFmtId="3" fontId="40" fillId="15" borderId="1" xfId="5" applyNumberFormat="1" applyFont="1" applyFill="1" applyBorder="1" applyAlignment="1">
      <alignment horizontal="center" vertical="center"/>
    </xf>
    <xf numFmtId="3" fontId="41" fillId="15" borderId="1" xfId="5" applyNumberFormat="1" applyFont="1" applyFill="1" applyBorder="1" applyAlignment="1">
      <alignment horizontal="center" vertical="center"/>
    </xf>
    <xf numFmtId="4" fontId="40" fillId="15" borderId="1" xfId="5" applyNumberFormat="1" applyFont="1" applyFill="1" applyBorder="1" applyAlignment="1">
      <alignment horizontal="center" vertical="center"/>
    </xf>
    <xf numFmtId="3" fontId="41" fillId="15" borderId="1" xfId="0" applyNumberFormat="1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vertical="center" wrapText="1"/>
    </xf>
    <xf numFmtId="0" fontId="39" fillId="12" borderId="0" xfId="0" applyFont="1" applyFill="1" applyAlignment="1">
      <alignment vertical="center"/>
    </xf>
    <xf numFmtId="0" fontId="40" fillId="12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vertical="center" wrapText="1"/>
    </xf>
    <xf numFmtId="0" fontId="22" fillId="12" borderId="1" xfId="0" applyFont="1" applyFill="1" applyBorder="1" applyAlignment="1">
      <alignment horizontal="center" vertical="center" wrapText="1"/>
    </xf>
    <xf numFmtId="187" fontId="22" fillId="12" borderId="1" xfId="5" applyNumberFormat="1" applyFont="1" applyFill="1" applyBorder="1" applyAlignment="1">
      <alignment vertical="center"/>
    </xf>
    <xf numFmtId="187" fontId="22" fillId="12" borderId="1" xfId="5" applyNumberFormat="1" applyFont="1" applyFill="1" applyBorder="1" applyAlignment="1">
      <alignment horizontal="center" vertical="center"/>
    </xf>
    <xf numFmtId="3" fontId="40" fillId="12" borderId="1" xfId="5" applyNumberFormat="1" applyFont="1" applyFill="1" applyBorder="1" applyAlignment="1">
      <alignment horizontal="center" vertical="center"/>
    </xf>
    <xf numFmtId="3" fontId="41" fillId="12" borderId="1" xfId="5" applyNumberFormat="1" applyFont="1" applyFill="1" applyBorder="1" applyAlignment="1">
      <alignment horizontal="center" vertical="center"/>
    </xf>
    <xf numFmtId="4" fontId="40" fillId="12" borderId="1" xfId="5" applyNumberFormat="1" applyFont="1" applyFill="1" applyBorder="1" applyAlignment="1">
      <alignment horizontal="center" vertical="center"/>
    </xf>
    <xf numFmtId="3" fontId="41" fillId="12" borderId="1" xfId="0" applyNumberFormat="1" applyFont="1" applyFill="1" applyBorder="1" applyAlignment="1">
      <alignment horizontal="center" vertical="center"/>
    </xf>
    <xf numFmtId="3" fontId="41" fillId="12" borderId="3" xfId="0" applyNumberFormat="1" applyFont="1" applyFill="1" applyBorder="1" applyAlignment="1">
      <alignment horizontal="center" vertical="center"/>
    </xf>
    <xf numFmtId="4" fontId="41" fillId="12" borderId="3" xfId="0" applyNumberFormat="1" applyFont="1" applyFill="1" applyBorder="1" applyAlignment="1">
      <alignment horizontal="center" vertical="center"/>
    </xf>
    <xf numFmtId="0" fontId="22" fillId="12" borderId="0" xfId="0" applyFont="1" applyFill="1" applyAlignment="1">
      <alignment vertical="center"/>
    </xf>
    <xf numFmtId="0" fontId="19" fillId="12" borderId="1" xfId="0" applyFont="1" applyFill="1" applyBorder="1" applyAlignment="1">
      <alignment vertical="center" wrapText="1"/>
    </xf>
    <xf numFmtId="187" fontId="22" fillId="12" borderId="2" xfId="5" applyNumberFormat="1" applyFont="1" applyFill="1" applyBorder="1" applyAlignment="1">
      <alignment horizontal="center" vertical="center"/>
    </xf>
    <xf numFmtId="0" fontId="40" fillId="12" borderId="0" xfId="0" applyFont="1" applyFill="1" applyAlignment="1">
      <alignment vertical="center"/>
    </xf>
    <xf numFmtId="0" fontId="40" fillId="12" borderId="2" xfId="0" applyFont="1" applyFill="1" applyBorder="1" applyAlignment="1">
      <alignment horizontal="center" vertical="center" wrapText="1"/>
    </xf>
    <xf numFmtId="0" fontId="36" fillId="12" borderId="2" xfId="0" applyFont="1" applyFill="1" applyBorder="1" applyAlignment="1">
      <alignment vertical="center" wrapText="1"/>
    </xf>
    <xf numFmtId="187" fontId="40" fillId="12" borderId="2" xfId="5" applyNumberFormat="1" applyFont="1" applyFill="1" applyBorder="1" applyAlignment="1">
      <alignment vertical="center"/>
    </xf>
    <xf numFmtId="187" fontId="40" fillId="12" borderId="2" xfId="5" applyNumberFormat="1" applyFont="1" applyFill="1" applyBorder="1" applyAlignment="1">
      <alignment horizontal="center" vertical="center"/>
    </xf>
    <xf numFmtId="3" fontId="40" fillId="12" borderId="2" xfId="5" applyNumberFormat="1" applyFont="1" applyFill="1" applyBorder="1" applyAlignment="1">
      <alignment horizontal="center" vertical="center"/>
    </xf>
    <xf numFmtId="3" fontId="41" fillId="12" borderId="2" xfId="5" applyNumberFormat="1" applyFont="1" applyFill="1" applyBorder="1" applyAlignment="1">
      <alignment horizontal="center" vertical="center"/>
    </xf>
    <xf numFmtId="4" fontId="40" fillId="12" borderId="2" xfId="5" applyNumberFormat="1" applyFont="1" applyFill="1" applyBorder="1" applyAlignment="1">
      <alignment horizontal="center" vertical="center"/>
    </xf>
    <xf numFmtId="3" fontId="41" fillId="12" borderId="2" xfId="0" applyNumberFormat="1" applyFont="1" applyFill="1" applyBorder="1" applyAlignment="1">
      <alignment horizontal="center" vertical="center"/>
    </xf>
    <xf numFmtId="3" fontId="41" fillId="12" borderId="9" xfId="0" applyNumberFormat="1" applyFont="1" applyFill="1" applyBorder="1" applyAlignment="1">
      <alignment horizontal="center" vertical="center"/>
    </xf>
    <xf numFmtId="4" fontId="41" fillId="12" borderId="9" xfId="0" applyNumberFormat="1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vertical="center" wrapText="1"/>
    </xf>
    <xf numFmtId="0" fontId="40" fillId="12" borderId="3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vertical="center" wrapText="1"/>
    </xf>
    <xf numFmtId="0" fontId="36" fillId="12" borderId="1" xfId="0" applyFont="1" applyFill="1" applyBorder="1" applyAlignment="1">
      <alignment vertical="center" wrapText="1"/>
    </xf>
    <xf numFmtId="187" fontId="40" fillId="12" borderId="1" xfId="5" applyNumberFormat="1" applyFont="1" applyFill="1" applyBorder="1" applyAlignment="1">
      <alignment vertical="center"/>
    </xf>
    <xf numFmtId="187" fontId="40" fillId="12" borderId="1" xfId="5" applyNumberFormat="1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vertical="center" wrapText="1"/>
    </xf>
    <xf numFmtId="0" fontId="39" fillId="12" borderId="1" xfId="0" applyFont="1" applyFill="1" applyBorder="1" applyAlignment="1">
      <alignment horizontal="center" vertical="center" wrapText="1"/>
    </xf>
    <xf numFmtId="187" fontId="39" fillId="12" borderId="1" xfId="5" applyNumberFormat="1" applyFont="1" applyFill="1" applyBorder="1" applyAlignment="1">
      <alignment vertical="center"/>
    </xf>
    <xf numFmtId="0" fontId="39" fillId="15" borderId="10" xfId="0" applyFont="1" applyFill="1" applyBorder="1" applyAlignment="1">
      <alignment vertical="center"/>
    </xf>
    <xf numFmtId="4" fontId="41" fillId="15" borderId="1" xfId="0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/>
    </xf>
    <xf numFmtId="0" fontId="39" fillId="15" borderId="11" xfId="0" applyFont="1" applyFill="1" applyBorder="1" applyAlignment="1">
      <alignment vertical="center"/>
    </xf>
    <xf numFmtId="0" fontId="22" fillId="15" borderId="11" xfId="0" applyFont="1" applyFill="1" applyBorder="1" applyAlignment="1">
      <alignment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3" fontId="22" fillId="2" borderId="12" xfId="0" applyNumberFormat="1" applyFont="1" applyFill="1" applyBorder="1" applyAlignment="1">
      <alignment vertical="center" wrapText="1"/>
    </xf>
    <xf numFmtId="3" fontId="22" fillId="2" borderId="12" xfId="0" applyNumberFormat="1" applyFont="1" applyFill="1" applyBorder="1" applyAlignment="1">
      <alignment vertical="center"/>
    </xf>
    <xf numFmtId="3" fontId="22" fillId="2" borderId="12" xfId="0" applyNumberFormat="1" applyFont="1" applyFill="1" applyBorder="1" applyAlignment="1">
      <alignment horizontal="center" vertical="center"/>
    </xf>
    <xf numFmtId="3" fontId="39" fillId="2" borderId="12" xfId="0" applyNumberFormat="1" applyFont="1" applyFill="1" applyBorder="1" applyAlignment="1">
      <alignment horizontal="center" vertical="center"/>
    </xf>
    <xf numFmtId="3" fontId="22" fillId="2" borderId="18" xfId="0" applyNumberFormat="1" applyFont="1" applyFill="1" applyBorder="1" applyAlignment="1">
      <alignment horizontal="center" vertical="center"/>
    </xf>
    <xf numFmtId="3" fontId="40" fillId="2" borderId="12" xfId="0" applyNumberFormat="1" applyFont="1" applyFill="1" applyBorder="1" applyAlignment="1">
      <alignment horizontal="center" vertical="center"/>
    </xf>
    <xf numFmtId="3" fontId="39" fillId="2" borderId="16" xfId="0" applyNumberFormat="1" applyFont="1" applyFill="1" applyBorder="1" applyAlignment="1">
      <alignment horizontal="center" vertical="center"/>
    </xf>
    <xf numFmtId="3" fontId="40" fillId="2" borderId="18" xfId="0" applyNumberFormat="1" applyFont="1" applyFill="1" applyBorder="1" applyAlignment="1">
      <alignment horizontal="center" vertical="center"/>
    </xf>
    <xf numFmtId="3" fontId="40" fillId="2" borderId="16" xfId="0" applyNumberFormat="1" applyFont="1" applyFill="1" applyBorder="1" applyAlignment="1">
      <alignment vertical="center"/>
    </xf>
    <xf numFmtId="3" fontId="39" fillId="2" borderId="18" xfId="0" applyNumberFormat="1" applyFont="1" applyFill="1" applyBorder="1" applyAlignment="1">
      <alignment horizontal="center" vertical="center"/>
    </xf>
    <xf numFmtId="3" fontId="39" fillId="2" borderId="12" xfId="0" applyNumberFormat="1" applyFont="1" applyFill="1" applyBorder="1" applyAlignment="1">
      <alignment horizontal="center" vertical="center" wrapText="1"/>
    </xf>
    <xf numFmtId="3" fontId="40" fillId="2" borderId="12" xfId="0" applyNumberFormat="1" applyFont="1" applyFill="1" applyBorder="1" applyAlignment="1">
      <alignment horizontal="center" vertical="center" wrapText="1"/>
    </xf>
    <xf numFmtId="3" fontId="39" fillId="2" borderId="18" xfId="0" applyNumberFormat="1" applyFont="1" applyFill="1" applyBorder="1" applyAlignment="1">
      <alignment horizontal="center" vertical="center" wrapText="1"/>
    </xf>
    <xf numFmtId="3" fontId="22" fillId="2" borderId="18" xfId="0" applyNumberFormat="1" applyFont="1" applyFill="1" applyBorder="1" applyAlignment="1">
      <alignment vertical="center"/>
    </xf>
    <xf numFmtId="3" fontId="22" fillId="12" borderId="12" xfId="0" applyNumberFormat="1" applyFont="1" applyFill="1" applyBorder="1" applyAlignment="1">
      <alignment horizontal="center" vertical="center"/>
    </xf>
    <xf numFmtId="3" fontId="22" fillId="12" borderId="18" xfId="0" applyNumberFormat="1" applyFont="1" applyFill="1" applyBorder="1" applyAlignment="1">
      <alignment horizontal="center" vertical="center"/>
    </xf>
    <xf numFmtId="3" fontId="40" fillId="2" borderId="17" xfId="0" applyNumberFormat="1" applyFont="1" applyFill="1" applyBorder="1" applyAlignment="1">
      <alignment horizontal="center" vertical="center"/>
    </xf>
    <xf numFmtId="3" fontId="40" fillId="12" borderId="18" xfId="0" applyNumberFormat="1" applyFont="1" applyFill="1" applyBorder="1" applyAlignment="1">
      <alignment vertical="center"/>
    </xf>
    <xf numFmtId="3" fontId="22" fillId="12" borderId="12" xfId="0" applyNumberFormat="1" applyFont="1" applyFill="1" applyBorder="1" applyAlignment="1">
      <alignment vertical="center"/>
    </xf>
    <xf numFmtId="3" fontId="22" fillId="12" borderId="18" xfId="0" applyNumberFormat="1" applyFont="1" applyFill="1" applyBorder="1" applyAlignment="1">
      <alignment vertical="center"/>
    </xf>
    <xf numFmtId="3" fontId="40" fillId="12" borderId="12" xfId="0" applyNumberFormat="1" applyFont="1" applyFill="1" applyBorder="1" applyAlignment="1">
      <alignment horizontal="center" vertical="center"/>
    </xf>
    <xf numFmtId="3" fontId="39" fillId="12" borderId="12" xfId="0" applyNumberFormat="1" applyFont="1" applyFill="1" applyBorder="1" applyAlignment="1">
      <alignment horizontal="center" vertical="center"/>
    </xf>
    <xf numFmtId="3" fontId="22" fillId="12" borderId="12" xfId="0" applyNumberFormat="1" applyFont="1" applyFill="1" applyBorder="1" applyAlignment="1">
      <alignment vertical="center" wrapText="1"/>
    </xf>
    <xf numFmtId="3" fontId="22" fillId="15" borderId="12" xfId="0" applyNumberFormat="1" applyFont="1" applyFill="1" applyBorder="1" applyAlignment="1">
      <alignment horizontal="center" vertical="center"/>
    </xf>
    <xf numFmtId="3" fontId="22" fillId="2" borderId="12" xfId="5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vertical="center"/>
    </xf>
    <xf numFmtId="0" fontId="39" fillId="2" borderId="0" xfId="0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22" fillId="12" borderId="0" xfId="0" applyFont="1" applyFill="1" applyBorder="1" applyAlignment="1">
      <alignment vertical="center"/>
    </xf>
    <xf numFmtId="0" fontId="40" fillId="12" borderId="0" xfId="0" applyFont="1" applyFill="1" applyBorder="1" applyAlignment="1">
      <alignment vertical="center"/>
    </xf>
    <xf numFmtId="0" fontId="39" fillId="12" borderId="0" xfId="0" applyFont="1" applyFill="1" applyBorder="1" applyAlignment="1">
      <alignment vertical="center"/>
    </xf>
    <xf numFmtId="0" fontId="22" fillId="15" borderId="0" xfId="0" applyFont="1" applyFill="1" applyBorder="1" applyAlignment="1">
      <alignment vertical="center"/>
    </xf>
    <xf numFmtId="0" fontId="39" fillId="2" borderId="15" xfId="0" applyFont="1" applyFill="1" applyBorder="1" applyAlignment="1">
      <alignment vertical="center"/>
    </xf>
    <xf numFmtId="0" fontId="22" fillId="2" borderId="17" xfId="0" applyFont="1" applyFill="1" applyBorder="1" applyAlignment="1">
      <alignment vertical="center"/>
    </xf>
    <xf numFmtId="0" fontId="39" fillId="2" borderId="17" xfId="0" applyFont="1" applyFill="1" applyBorder="1" applyAlignment="1">
      <alignment vertical="center"/>
    </xf>
    <xf numFmtId="0" fontId="40" fillId="2" borderId="17" xfId="0" applyFont="1" applyFill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 wrapText="1" shrinkToFit="1"/>
    </xf>
    <xf numFmtId="0" fontId="6" fillId="5" borderId="3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25" fillId="0" borderId="10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 wrapText="1" shrinkToFit="1"/>
    </xf>
    <xf numFmtId="0" fontId="29" fillId="0" borderId="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30" fillId="2" borderId="3" xfId="0" applyFont="1" applyFill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3" xfId="0" applyFont="1" applyFill="1" applyBorder="1" applyAlignment="1">
      <alignment vertical="top" wrapText="1"/>
    </xf>
    <xf numFmtId="0" fontId="17" fillId="2" borderId="2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 shrinkToFit="1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3" fontId="8" fillId="10" borderId="3" xfId="0" applyNumberFormat="1" applyFont="1" applyFill="1" applyBorder="1" applyAlignment="1">
      <alignment horizontal="center"/>
    </xf>
    <xf numFmtId="3" fontId="8" fillId="10" borderId="2" xfId="0" applyNumberFormat="1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43" fillId="0" borderId="3" xfId="0" applyFont="1" applyBorder="1" applyAlignment="1">
      <alignment horizontal="center" vertical="center" wrapText="1" shrinkToFit="1"/>
    </xf>
    <xf numFmtId="0" fontId="43" fillId="0" borderId="9" xfId="0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5" borderId="3" xfId="0" applyFont="1" applyFill="1" applyBorder="1" applyAlignment="1">
      <alignment vertical="top" wrapText="1"/>
    </xf>
    <xf numFmtId="0" fontId="11" fillId="0" borderId="2" xfId="0" applyFont="1" applyBorder="1"/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41" fillId="2" borderId="3" xfId="0" applyFont="1" applyFill="1" applyBorder="1" applyAlignment="1">
      <alignment horizontal="center" vertical="center" wrapText="1" shrinkToFit="1"/>
    </xf>
    <xf numFmtId="0" fontId="41" fillId="2" borderId="9" xfId="0" applyFont="1" applyFill="1" applyBorder="1" applyAlignment="1">
      <alignment horizontal="center" vertical="center" wrapText="1" shrinkToFit="1"/>
    </xf>
    <xf numFmtId="0" fontId="41" fillId="2" borderId="2" xfId="0" applyFont="1" applyFill="1" applyBorder="1" applyAlignment="1">
      <alignment horizontal="center" vertical="center" wrapText="1" shrinkToFit="1"/>
    </xf>
    <xf numFmtId="0" fontId="22" fillId="2" borderId="16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 shrinkToFit="1"/>
    </xf>
    <xf numFmtId="0" fontId="40" fillId="2" borderId="9" xfId="0" applyFont="1" applyFill="1" applyBorder="1" applyAlignment="1">
      <alignment horizontal="center" vertical="center" wrapText="1" shrinkToFit="1"/>
    </xf>
    <xf numFmtId="0" fontId="40" fillId="2" borderId="2" xfId="0" applyFont="1" applyFill="1" applyBorder="1" applyAlignment="1">
      <alignment horizontal="center" vertical="center" wrapText="1" shrinkToFit="1"/>
    </xf>
    <xf numFmtId="4" fontId="41" fillId="2" borderId="3" xfId="0" applyNumberFormat="1" applyFont="1" applyFill="1" applyBorder="1" applyAlignment="1">
      <alignment horizontal="center" vertical="center" wrapText="1" shrinkToFit="1"/>
    </xf>
    <xf numFmtId="4" fontId="41" fillId="2" borderId="9" xfId="0" applyNumberFormat="1" applyFont="1" applyFill="1" applyBorder="1" applyAlignment="1">
      <alignment horizontal="center" vertical="center" wrapText="1" shrinkToFit="1"/>
    </xf>
    <xf numFmtId="4" fontId="41" fillId="2" borderId="2" xfId="0" applyNumberFormat="1" applyFont="1" applyFill="1" applyBorder="1" applyAlignment="1">
      <alignment horizontal="center" vertical="center" wrapText="1" shrinkToFit="1"/>
    </xf>
    <xf numFmtId="0" fontId="19" fillId="12" borderId="3" xfId="0" applyFont="1" applyFill="1" applyBorder="1" applyAlignment="1">
      <alignment vertical="center" wrapText="1" shrinkToFit="1"/>
    </xf>
    <xf numFmtId="0" fontId="19" fillId="12" borderId="2" xfId="0" applyFont="1" applyFill="1" applyBorder="1" applyAlignment="1">
      <alignment vertical="center" wrapText="1" shrinkToFit="1"/>
    </xf>
    <xf numFmtId="0" fontId="19" fillId="2" borderId="3" xfId="0" applyFont="1" applyFill="1" applyBorder="1" applyAlignment="1">
      <alignment horizontal="center" vertical="center" wrapText="1" shrinkToFit="1"/>
    </xf>
    <xf numFmtId="0" fontId="19" fillId="2" borderId="9" xfId="0" applyFont="1" applyFill="1" applyBorder="1" applyAlignment="1">
      <alignment horizontal="center" vertical="center" wrapText="1" shrinkToFit="1"/>
    </xf>
    <xf numFmtId="0" fontId="19" fillId="2" borderId="2" xfId="0" applyFont="1" applyFill="1" applyBorder="1" applyAlignment="1">
      <alignment horizontal="center" vertical="center" wrapText="1" shrinkToFit="1"/>
    </xf>
    <xf numFmtId="0" fontId="22" fillId="2" borderId="3" xfId="0" applyFont="1" applyFill="1" applyBorder="1" applyAlignment="1">
      <alignment horizontal="center" vertical="center" wrapText="1" shrinkToFit="1"/>
    </xf>
    <xf numFmtId="0" fontId="22" fillId="2" borderId="9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vertical="top" wrapText="1" shrinkToFit="1"/>
    </xf>
    <xf numFmtId="0" fontId="4" fillId="2" borderId="2" xfId="0" applyFont="1" applyFill="1" applyBorder="1" applyAlignment="1">
      <alignment vertical="top" wrapText="1" shrinkToFit="1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 vertical="center" wrapText="1" shrinkToFit="1"/>
    </xf>
    <xf numFmtId="0" fontId="33" fillId="2" borderId="9" xfId="0" applyFont="1" applyFill="1" applyBorder="1" applyAlignment="1">
      <alignment horizontal="center" vertical="center" wrapText="1" shrinkToFit="1"/>
    </xf>
    <xf numFmtId="0" fontId="33" fillId="2" borderId="2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top" wrapText="1"/>
    </xf>
    <xf numFmtId="0" fontId="29" fillId="2" borderId="3" xfId="0" applyFont="1" applyFill="1" applyBorder="1" applyAlignment="1">
      <alignment horizontal="center" vertical="center" wrapText="1" shrinkToFit="1"/>
    </xf>
    <xf numFmtId="0" fontId="29" fillId="2" borderId="9" xfId="0" applyFont="1" applyFill="1" applyBorder="1" applyAlignment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33" fillId="10" borderId="3" xfId="0" applyFont="1" applyFill="1" applyBorder="1" applyAlignment="1">
      <alignment horizontal="center" vertical="center" wrapText="1" shrinkToFit="1"/>
    </xf>
    <xf numFmtId="0" fontId="33" fillId="10" borderId="9" xfId="0" applyFont="1" applyFill="1" applyBorder="1" applyAlignment="1">
      <alignment horizontal="center" vertical="center" wrapText="1" shrinkToFit="1"/>
    </xf>
    <xf numFmtId="0" fontId="33" fillId="10" borderId="2" xfId="0" applyFont="1" applyFill="1" applyBorder="1" applyAlignment="1">
      <alignment horizontal="center" vertical="center" wrapText="1" shrinkToFit="1"/>
    </xf>
  </cellXfs>
  <cellStyles count="7">
    <cellStyle name="Comma 2" xfId="1"/>
    <cellStyle name="Normal 2" xfId="2"/>
    <cellStyle name="Normal 3" xfId="3"/>
    <cellStyle name="Normal 4" xfId="4"/>
    <cellStyle name="เครื่องหมายจุลภาค" xfId="5" builtinId="3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1542914</xdr:colOff>
      <xdr:row>140</xdr:row>
      <xdr:rowOff>133595</xdr:rowOff>
    </xdr:from>
    <xdr:to>
      <xdr:col>3</xdr:col>
      <xdr:colOff>0</xdr:colOff>
      <xdr:row>146</xdr:row>
      <xdr:rowOff>175988</xdr:rowOff>
    </xdr:to>
    <xdr:cxnSp macro="">
      <xdr:nvCxnSpPr>
        <xdr:cNvPr id="3" name="ตัวเชื่อมต่อตรง 2"/>
        <xdr:cNvCxnSpPr/>
      </xdr:nvCxnSpPr>
      <xdr:spPr>
        <a:xfrm rot="5400000">
          <a:off x="689742" y="43836896"/>
          <a:ext cx="223344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158750</xdr:colOff>
      <xdr:row>1</xdr:row>
      <xdr:rowOff>31750</xdr:rowOff>
    </xdr:from>
    <xdr:to>
      <xdr:col>36</xdr:col>
      <xdr:colOff>400074</xdr:colOff>
      <xdr:row>1</xdr:row>
      <xdr:rowOff>362098</xdr:rowOff>
    </xdr:to>
    <xdr:sp macro="" textlink="">
      <xdr:nvSpPr>
        <xdr:cNvPr id="4" name="TextBox 3"/>
        <xdr:cNvSpPr txBox="1"/>
      </xdr:nvSpPr>
      <xdr:spPr>
        <a:xfrm>
          <a:off x="10572750" y="409575"/>
          <a:ext cx="23526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>
              <a:latin typeface="TH SarabunIT๙" pitchFamily="34" charset="-34"/>
              <a:cs typeface="TH SarabunIT๙" pitchFamily="34" charset="-34"/>
            </a:rPr>
            <a:t>เอกสารประกอบการตรวจราชการ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167</xdr:row>
      <xdr:rowOff>0</xdr:rowOff>
    </xdr:from>
    <xdr:to>
      <xdr:col>5</xdr:col>
      <xdr:colOff>59531</xdr:colOff>
      <xdr:row>167</xdr:row>
      <xdr:rowOff>1588</xdr:rowOff>
    </xdr:to>
    <xdr:cxnSp macro="">
      <xdr:nvCxnSpPr>
        <xdr:cNvPr id="2" name="ตัวเชื่อมต่อตรง 1"/>
        <xdr:cNvCxnSpPr/>
      </xdr:nvCxnSpPr>
      <xdr:spPr>
        <a:xfrm rot="10800000">
          <a:off x="1067197" y="59597925"/>
          <a:ext cx="1716484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19;&#3640;&#3611;&#3612;&#3621;&#3585;&#3634;&#3619;&#3611;&#3599;&#3636;&#3639;&#3610;&#3633;&#3605;&#3636;&#3591;&#3634;&#3609;%20&#3611;&#3637;%202562%20&#3591;&#3634;&#3609;&#3592;&#3633;&#3604;&#3627;&#3634;&#3591;&#3634;&#36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19;&#3640;&#3611;&#3612;&#3621;&#3585;&#3634;&#3619;&#3611;&#3599;&#3636;&#3639;&#3610;&#3633;&#3605;&#3636;&#3591;&#3634;&#3609;%20&#3611;&#3637;%202562%20&#3591;&#3634;&#3609;&#3649;&#3609;&#3632;&#3649;&#3609;&#36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19;&#3640;&#3611;&#3612;&#3621;&#3585;&#3634;&#3619;&#3611;&#3599;&#3636;&#3639;&#3610;&#3633;&#3605;&#3636;&#3591;&#3634;&#3609;%20&#3611;&#3637;%202562%20&#3591;&#3634;&#3609;&#3605;&#3656;&#3634;&#3591;&#3604;&#3657;&#3634;&#36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แผนเงิน (2)"/>
      <sheetName val="แผนเงิน2562"/>
      <sheetName val="แผนงาน2562"/>
    </sheetNames>
    <sheetDataSet>
      <sheetData sheetId="0"/>
      <sheetData sheetId="1"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P14">
            <v>0</v>
          </cell>
          <cell r="Q14">
            <v>0</v>
          </cell>
          <cell r="R14">
            <v>0</v>
          </cell>
          <cell r="U14">
            <v>0</v>
          </cell>
          <cell r="V14">
            <v>0</v>
          </cell>
          <cell r="W14">
            <v>0</v>
          </cell>
        </row>
        <row r="16">
          <cell r="G16">
            <v>30000</v>
          </cell>
          <cell r="H16">
            <v>36800</v>
          </cell>
          <cell r="I16">
            <v>30000</v>
          </cell>
          <cell r="K16">
            <v>30000</v>
          </cell>
          <cell r="L16">
            <v>30000</v>
          </cell>
          <cell r="M16">
            <v>30000</v>
          </cell>
          <cell r="P16">
            <v>30000</v>
          </cell>
          <cell r="Q16">
            <v>36700</v>
          </cell>
          <cell r="R16">
            <v>30000</v>
          </cell>
          <cell r="U16">
            <v>30000</v>
          </cell>
          <cell r="V16">
            <v>30000</v>
          </cell>
          <cell r="W16">
            <v>30000</v>
          </cell>
        </row>
        <row r="20">
          <cell r="G20">
            <v>0</v>
          </cell>
          <cell r="I20">
            <v>0</v>
          </cell>
          <cell r="K20">
            <v>0</v>
          </cell>
          <cell r="L20">
            <v>0</v>
          </cell>
          <cell r="M20">
            <v>15000</v>
          </cell>
          <cell r="P20">
            <v>0</v>
          </cell>
          <cell r="Q20">
            <v>0</v>
          </cell>
          <cell r="R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H21">
            <v>0</v>
          </cell>
        </row>
        <row r="26">
          <cell r="G26">
            <v>15000</v>
          </cell>
          <cell r="H26">
            <v>15000</v>
          </cell>
          <cell r="I26">
            <v>15000</v>
          </cell>
          <cell r="K26">
            <v>15000</v>
          </cell>
          <cell r="L26">
            <v>15000</v>
          </cell>
          <cell r="M26">
            <v>15000</v>
          </cell>
          <cell r="P26">
            <v>15000</v>
          </cell>
          <cell r="Q26">
            <v>15000</v>
          </cell>
          <cell r="R26">
            <v>15000</v>
          </cell>
          <cell r="U26">
            <v>15000</v>
          </cell>
          <cell r="V26">
            <v>15000</v>
          </cell>
          <cell r="W26">
            <v>15000</v>
          </cell>
        </row>
        <row r="30">
          <cell r="G30">
            <v>0</v>
          </cell>
          <cell r="H30">
            <v>0</v>
          </cell>
          <cell r="I30">
            <v>1300</v>
          </cell>
          <cell r="K30">
            <v>0</v>
          </cell>
          <cell r="L30">
            <v>0</v>
          </cell>
          <cell r="M30">
            <v>1000</v>
          </cell>
          <cell r="P30">
            <v>0</v>
          </cell>
          <cell r="Q30">
            <v>0</v>
          </cell>
          <cell r="R30">
            <v>0</v>
          </cell>
          <cell r="U30">
            <v>0</v>
          </cell>
          <cell r="V30">
            <v>0</v>
          </cell>
          <cell r="W30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P32">
            <v>6600</v>
          </cell>
          <cell r="Q32">
            <v>0</v>
          </cell>
          <cell r="R32">
            <v>10400</v>
          </cell>
          <cell r="U32">
            <v>0</v>
          </cell>
          <cell r="V32">
            <v>0</v>
          </cell>
          <cell r="W32">
            <v>0</v>
          </cell>
        </row>
        <row r="34">
          <cell r="G34">
            <v>0</v>
          </cell>
          <cell r="H34">
            <v>0</v>
          </cell>
          <cell r="I34">
            <v>3940</v>
          </cell>
          <cell r="K34">
            <v>0</v>
          </cell>
          <cell r="L34">
            <v>0</v>
          </cell>
          <cell r="M34">
            <v>4950</v>
          </cell>
          <cell r="P34">
            <v>2310</v>
          </cell>
          <cell r="Q34">
            <v>0</v>
          </cell>
          <cell r="R34">
            <v>0</v>
          </cell>
          <cell r="U34">
            <v>0</v>
          </cell>
          <cell r="V34">
            <v>0</v>
          </cell>
          <cell r="W34">
            <v>0</v>
          </cell>
        </row>
        <row r="36">
          <cell r="G36">
            <v>15000</v>
          </cell>
          <cell r="H36">
            <v>15000</v>
          </cell>
          <cell r="I36">
            <v>15000</v>
          </cell>
          <cell r="K36">
            <v>15000</v>
          </cell>
          <cell r="L36">
            <v>15000</v>
          </cell>
          <cell r="M36">
            <v>15000</v>
          </cell>
          <cell r="P36">
            <v>15000</v>
          </cell>
          <cell r="Q36">
            <v>15000</v>
          </cell>
          <cell r="R36">
            <v>15000</v>
          </cell>
          <cell r="U36">
            <v>15000</v>
          </cell>
          <cell r="V36">
            <v>15000</v>
          </cell>
          <cell r="W36">
            <v>15000</v>
          </cell>
        </row>
        <row r="38">
          <cell r="G38">
            <v>9000</v>
          </cell>
          <cell r="H38">
            <v>9000</v>
          </cell>
          <cell r="I38">
            <v>9000</v>
          </cell>
          <cell r="K38">
            <v>9000</v>
          </cell>
          <cell r="L38">
            <v>9000</v>
          </cell>
          <cell r="M38">
            <v>9000</v>
          </cell>
          <cell r="P38">
            <v>9000</v>
          </cell>
          <cell r="Q38">
            <v>9000</v>
          </cell>
          <cell r="R38">
            <v>9000</v>
          </cell>
          <cell r="U38">
            <v>9000</v>
          </cell>
          <cell r="V38">
            <v>9000</v>
          </cell>
          <cell r="W38">
            <v>9000</v>
          </cell>
        </row>
        <row r="40">
          <cell r="G40">
            <v>0</v>
          </cell>
          <cell r="H40">
            <v>0</v>
          </cell>
          <cell r="I40">
            <v>0</v>
          </cell>
          <cell r="K40">
            <v>0</v>
          </cell>
          <cell r="U40">
            <v>0</v>
          </cell>
          <cell r="V40">
            <v>0</v>
          </cell>
          <cell r="W40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>
            <v>0</v>
          </cell>
          <cell r="U60">
            <v>0</v>
          </cell>
          <cell r="V60">
            <v>0</v>
          </cell>
          <cell r="W60">
            <v>0</v>
          </cell>
        </row>
        <row r="68">
          <cell r="G68">
            <v>0</v>
          </cell>
          <cell r="H68">
            <v>0</v>
          </cell>
          <cell r="I68">
            <v>4680</v>
          </cell>
          <cell r="K68">
            <v>0</v>
          </cell>
          <cell r="L68">
            <v>0</v>
          </cell>
          <cell r="M68">
            <v>5320</v>
          </cell>
          <cell r="P68">
            <v>0</v>
          </cell>
          <cell r="Q68">
            <v>0</v>
          </cell>
          <cell r="R68">
            <v>0</v>
          </cell>
          <cell r="U68">
            <v>0</v>
          </cell>
          <cell r="V68">
            <v>0</v>
          </cell>
          <cell r="W68">
            <v>0</v>
          </cell>
        </row>
        <row r="122">
          <cell r="G122">
            <v>0</v>
          </cell>
          <cell r="H122">
            <v>0</v>
          </cell>
          <cell r="I122">
            <v>12120</v>
          </cell>
          <cell r="K122">
            <v>0</v>
          </cell>
          <cell r="L122">
            <v>0</v>
          </cell>
          <cell r="M122">
            <v>16880</v>
          </cell>
          <cell r="P122">
            <v>0</v>
          </cell>
          <cell r="Q122">
            <v>0</v>
          </cell>
          <cell r="R122">
            <v>9600</v>
          </cell>
          <cell r="U122">
            <v>0</v>
          </cell>
          <cell r="V122">
            <v>0</v>
          </cell>
          <cell r="W122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P124">
            <v>0</v>
          </cell>
          <cell r="Q124">
            <v>0</v>
          </cell>
          <cell r="R124">
            <v>0</v>
          </cell>
          <cell r="U124">
            <v>0</v>
          </cell>
          <cell r="V124">
            <v>0</v>
          </cell>
          <cell r="W124">
            <v>0</v>
          </cell>
        </row>
        <row r="126"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P126">
            <v>0</v>
          </cell>
          <cell r="Q126">
            <v>0</v>
          </cell>
          <cell r="R126">
            <v>0</v>
          </cell>
          <cell r="U126">
            <v>0</v>
          </cell>
          <cell r="V126">
            <v>0</v>
          </cell>
          <cell r="W126">
            <v>0</v>
          </cell>
        </row>
        <row r="222">
          <cell r="G222">
            <v>0</v>
          </cell>
          <cell r="H222">
            <v>0</v>
          </cell>
          <cell r="I222">
            <v>6480</v>
          </cell>
          <cell r="K222">
            <v>0</v>
          </cell>
          <cell r="L222">
            <v>0</v>
          </cell>
          <cell r="M222">
            <v>5160</v>
          </cell>
          <cell r="P222">
            <v>0</v>
          </cell>
          <cell r="Q222">
            <v>0</v>
          </cell>
          <cell r="R222">
            <v>5860</v>
          </cell>
          <cell r="U222">
            <v>0</v>
          </cell>
          <cell r="V222">
            <v>0</v>
          </cell>
          <cell r="W222">
            <v>0</v>
          </cell>
        </row>
      </sheetData>
      <sheetData sheetId="2">
        <row r="14">
          <cell r="I14">
            <v>216</v>
          </cell>
          <cell r="J14">
            <v>216</v>
          </cell>
          <cell r="K14">
            <v>216</v>
          </cell>
          <cell r="M14">
            <v>216</v>
          </cell>
          <cell r="N14">
            <v>216</v>
          </cell>
          <cell r="O14">
            <v>216</v>
          </cell>
          <cell r="R14">
            <v>216</v>
          </cell>
          <cell r="S14">
            <v>216</v>
          </cell>
          <cell r="T14">
            <v>216</v>
          </cell>
          <cell r="W14">
            <v>216</v>
          </cell>
          <cell r="X14">
            <v>216</v>
          </cell>
          <cell r="Y14">
            <v>224</v>
          </cell>
        </row>
        <row r="15">
          <cell r="I15">
            <v>472</v>
          </cell>
          <cell r="J15">
            <v>492</v>
          </cell>
          <cell r="K15">
            <v>371</v>
          </cell>
          <cell r="M15">
            <v>395</v>
          </cell>
          <cell r="N15">
            <v>401</v>
          </cell>
          <cell r="O15">
            <v>441</v>
          </cell>
          <cell r="R15">
            <v>479</v>
          </cell>
          <cell r="S15">
            <v>536</v>
          </cell>
          <cell r="T15">
            <v>557</v>
          </cell>
          <cell r="W15">
            <v>518</v>
          </cell>
          <cell r="X15">
            <v>453</v>
          </cell>
          <cell r="Y15">
            <v>0</v>
          </cell>
        </row>
        <row r="16">
          <cell r="I16">
            <v>110</v>
          </cell>
          <cell r="J16">
            <v>110</v>
          </cell>
          <cell r="K16">
            <v>110</v>
          </cell>
          <cell r="M16">
            <v>110</v>
          </cell>
          <cell r="N16">
            <v>110</v>
          </cell>
          <cell r="O16">
            <v>110</v>
          </cell>
          <cell r="R16">
            <v>110</v>
          </cell>
          <cell r="S16">
            <v>110</v>
          </cell>
          <cell r="T16">
            <v>110</v>
          </cell>
          <cell r="W16">
            <v>110</v>
          </cell>
          <cell r="X16">
            <v>110</v>
          </cell>
          <cell r="Y16">
            <v>130</v>
          </cell>
        </row>
        <row r="17">
          <cell r="I17">
            <v>138</v>
          </cell>
          <cell r="J17">
            <v>99</v>
          </cell>
          <cell r="K17">
            <v>437</v>
          </cell>
          <cell r="M17">
            <v>119</v>
          </cell>
          <cell r="N17">
            <v>68</v>
          </cell>
          <cell r="O17">
            <v>174</v>
          </cell>
          <cell r="R17">
            <v>42</v>
          </cell>
          <cell r="S17">
            <v>23</v>
          </cell>
          <cell r="T17">
            <v>105</v>
          </cell>
          <cell r="W17">
            <v>91</v>
          </cell>
          <cell r="X17">
            <v>72</v>
          </cell>
          <cell r="Y17">
            <v>0</v>
          </cell>
        </row>
        <row r="18">
          <cell r="J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250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300</v>
          </cell>
          <cell r="R21">
            <v>0</v>
          </cell>
          <cell r="S21">
            <v>0</v>
          </cell>
          <cell r="T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R24">
            <v>0</v>
          </cell>
          <cell r="S24">
            <v>0</v>
          </cell>
          <cell r="T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I26">
            <v>1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I27">
            <v>0</v>
          </cell>
          <cell r="J27">
            <v>1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R27">
            <v>0</v>
          </cell>
          <cell r="S27">
            <v>0</v>
          </cell>
          <cell r="T27">
            <v>0</v>
          </cell>
          <cell r="W27">
            <v>0</v>
          </cell>
          <cell r="X27">
            <v>0</v>
          </cell>
          <cell r="Y27">
            <v>0</v>
          </cell>
        </row>
        <row r="30">
          <cell r="I30">
            <v>0</v>
          </cell>
          <cell r="J30">
            <v>0</v>
          </cell>
          <cell r="K30">
            <v>7</v>
          </cell>
          <cell r="M30">
            <v>0</v>
          </cell>
          <cell r="N30">
            <v>0</v>
          </cell>
          <cell r="O30">
            <v>0</v>
          </cell>
          <cell r="R30">
            <v>0</v>
          </cell>
          <cell r="S30">
            <v>0</v>
          </cell>
          <cell r="T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I31">
            <v>0</v>
          </cell>
          <cell r="J31">
            <v>0</v>
          </cell>
          <cell r="K31">
            <v>3</v>
          </cell>
          <cell r="M31">
            <v>7</v>
          </cell>
          <cell r="N31">
            <v>0</v>
          </cell>
          <cell r="O31">
            <v>1</v>
          </cell>
          <cell r="R31">
            <v>1</v>
          </cell>
          <cell r="S31">
            <v>0</v>
          </cell>
          <cell r="T31">
            <v>1</v>
          </cell>
          <cell r="W31">
            <v>0</v>
          </cell>
          <cell r="X31">
            <v>0</v>
          </cell>
          <cell r="Y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500</v>
          </cell>
          <cell r="R32">
            <v>0</v>
          </cell>
          <cell r="S32">
            <v>0</v>
          </cell>
          <cell r="T32">
            <v>210</v>
          </cell>
          <cell r="W32">
            <v>0</v>
          </cell>
          <cell r="X32">
            <v>0</v>
          </cell>
          <cell r="Y32">
            <v>0</v>
          </cell>
        </row>
        <row r="33">
          <cell r="I33">
            <v>4</v>
          </cell>
          <cell r="J33">
            <v>1</v>
          </cell>
          <cell r="K33">
            <v>0</v>
          </cell>
          <cell r="M33">
            <v>2</v>
          </cell>
          <cell r="N33">
            <v>1</v>
          </cell>
          <cell r="O33">
            <v>110</v>
          </cell>
          <cell r="R33">
            <v>315</v>
          </cell>
          <cell r="S33">
            <v>233</v>
          </cell>
          <cell r="T33">
            <v>60</v>
          </cell>
          <cell r="W33">
            <v>0</v>
          </cell>
          <cell r="X33">
            <v>1</v>
          </cell>
          <cell r="Y33">
            <v>0</v>
          </cell>
        </row>
        <row r="34">
          <cell r="I34">
            <v>2</v>
          </cell>
          <cell r="J34">
            <v>2</v>
          </cell>
          <cell r="K34">
            <v>2</v>
          </cell>
          <cell r="M34">
            <v>2</v>
          </cell>
          <cell r="N34">
            <v>2</v>
          </cell>
          <cell r="O34">
            <v>2</v>
          </cell>
          <cell r="R34">
            <v>2</v>
          </cell>
          <cell r="S34">
            <v>2</v>
          </cell>
          <cell r="T34">
            <v>2</v>
          </cell>
          <cell r="W34">
            <v>2</v>
          </cell>
          <cell r="X34">
            <v>2</v>
          </cell>
          <cell r="Y34">
            <v>1</v>
          </cell>
        </row>
        <row r="35">
          <cell r="I35">
            <v>2</v>
          </cell>
          <cell r="J35">
            <v>3</v>
          </cell>
          <cell r="K35">
            <v>4</v>
          </cell>
          <cell r="M35">
            <v>6</v>
          </cell>
          <cell r="N35">
            <v>5</v>
          </cell>
          <cell r="O35">
            <v>4</v>
          </cell>
          <cell r="R35">
            <v>2</v>
          </cell>
          <cell r="S35">
            <v>0</v>
          </cell>
          <cell r="T35">
            <v>0</v>
          </cell>
          <cell r="W35">
            <v>3</v>
          </cell>
          <cell r="X35">
            <v>5</v>
          </cell>
          <cell r="Y35">
            <v>0</v>
          </cell>
        </row>
        <row r="36">
          <cell r="I36">
            <v>1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R36">
            <v>0</v>
          </cell>
          <cell r="S36">
            <v>0</v>
          </cell>
          <cell r="T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I37">
            <v>0</v>
          </cell>
          <cell r="J37">
            <v>1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I38">
            <v>1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R38">
            <v>0</v>
          </cell>
          <cell r="S38">
            <v>0</v>
          </cell>
          <cell r="T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I39">
            <v>0</v>
          </cell>
          <cell r="J39">
            <v>1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  <cell r="X39">
            <v>0</v>
          </cell>
          <cell r="Y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  <cell r="O40">
            <v>0</v>
          </cell>
          <cell r="R40">
            <v>0</v>
          </cell>
          <cell r="S40">
            <v>0</v>
          </cell>
          <cell r="T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R41">
            <v>0</v>
          </cell>
          <cell r="S41">
            <v>0</v>
          </cell>
          <cell r="T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R42">
            <v>0</v>
          </cell>
          <cell r="S42">
            <v>0</v>
          </cell>
          <cell r="T42">
            <v>0</v>
          </cell>
          <cell r="W42">
            <v>0</v>
          </cell>
          <cell r="X42">
            <v>0</v>
          </cell>
          <cell r="Y42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R44">
            <v>0</v>
          </cell>
          <cell r="S44">
            <v>0</v>
          </cell>
          <cell r="T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R45">
            <v>0</v>
          </cell>
          <cell r="S45">
            <v>0</v>
          </cell>
          <cell r="T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W48">
            <v>0</v>
          </cell>
          <cell r="X48">
            <v>0</v>
          </cell>
          <cell r="Y48">
            <v>0</v>
          </cell>
        </row>
        <row r="49">
          <cell r="I49">
            <v>12</v>
          </cell>
          <cell r="J49">
            <v>8</v>
          </cell>
          <cell r="K49">
            <v>9</v>
          </cell>
          <cell r="L49">
            <v>29</v>
          </cell>
          <cell r="M49">
            <v>10</v>
          </cell>
          <cell r="N49">
            <v>7</v>
          </cell>
          <cell r="O49">
            <v>9</v>
          </cell>
          <cell r="P49">
            <v>26</v>
          </cell>
          <cell r="Q49">
            <v>55</v>
          </cell>
          <cell r="R49">
            <v>13</v>
          </cell>
          <cell r="S49">
            <v>12</v>
          </cell>
          <cell r="T49">
            <v>7</v>
          </cell>
          <cell r="W49">
            <v>11</v>
          </cell>
          <cell r="X49">
            <v>6</v>
          </cell>
          <cell r="Y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0</v>
          </cell>
          <cell r="R52">
            <v>0</v>
          </cell>
          <cell r="S52">
            <v>0</v>
          </cell>
          <cell r="T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R53">
            <v>0</v>
          </cell>
          <cell r="S53">
            <v>0</v>
          </cell>
          <cell r="T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  <cell r="O54">
            <v>0</v>
          </cell>
          <cell r="R54">
            <v>0</v>
          </cell>
          <cell r="S54">
            <v>0</v>
          </cell>
          <cell r="T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0</v>
          </cell>
          <cell r="R55">
            <v>0</v>
          </cell>
          <cell r="S55">
            <v>0</v>
          </cell>
          <cell r="T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R56">
            <v>0</v>
          </cell>
          <cell r="S56">
            <v>0</v>
          </cell>
          <cell r="T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R57">
            <v>0</v>
          </cell>
          <cell r="S57">
            <v>0</v>
          </cell>
          <cell r="T57">
            <v>0</v>
          </cell>
          <cell r="W57">
            <v>0</v>
          </cell>
          <cell r="X57">
            <v>0</v>
          </cell>
          <cell r="Y57">
            <v>0</v>
          </cell>
        </row>
        <row r="59">
          <cell r="J59">
            <v>5693</v>
          </cell>
        </row>
        <row r="60">
          <cell r="I60">
            <v>10000</v>
          </cell>
          <cell r="J60">
            <v>10000</v>
          </cell>
          <cell r="K60">
            <v>10000</v>
          </cell>
          <cell r="M60">
            <v>10000</v>
          </cell>
          <cell r="N60">
            <v>10000</v>
          </cell>
          <cell r="O60">
            <v>10000</v>
          </cell>
          <cell r="R60">
            <v>10000</v>
          </cell>
          <cell r="S60">
            <v>10000</v>
          </cell>
          <cell r="T60">
            <v>10000</v>
          </cell>
          <cell r="W60">
            <v>10000</v>
          </cell>
          <cell r="X60">
            <v>10000</v>
          </cell>
          <cell r="Y60">
            <v>10000</v>
          </cell>
        </row>
        <row r="61">
          <cell r="I61">
            <v>5005</v>
          </cell>
          <cell r="J61">
            <v>5693</v>
          </cell>
          <cell r="K61">
            <v>13761</v>
          </cell>
          <cell r="M61">
            <v>14202</v>
          </cell>
          <cell r="N61">
            <v>12209</v>
          </cell>
          <cell r="O61">
            <v>9500</v>
          </cell>
          <cell r="R61">
            <v>9740</v>
          </cell>
          <cell r="S61">
            <v>10974</v>
          </cell>
          <cell r="T61">
            <v>9992</v>
          </cell>
          <cell r="W61">
            <v>9853</v>
          </cell>
          <cell r="X61">
            <v>9620</v>
          </cell>
        </row>
        <row r="64">
          <cell r="L64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I68">
            <v>0</v>
          </cell>
          <cell r="J68">
            <v>10</v>
          </cell>
          <cell r="K68">
            <v>10</v>
          </cell>
          <cell r="M68">
            <v>10</v>
          </cell>
          <cell r="N68">
            <v>10</v>
          </cell>
          <cell r="O68">
            <v>10</v>
          </cell>
          <cell r="R68">
            <v>0</v>
          </cell>
          <cell r="S68">
            <v>0</v>
          </cell>
          <cell r="T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I69">
            <v>0</v>
          </cell>
          <cell r="J69">
            <v>30</v>
          </cell>
          <cell r="K69">
            <v>18</v>
          </cell>
          <cell r="M69">
            <v>7</v>
          </cell>
          <cell r="N69">
            <v>0</v>
          </cell>
          <cell r="O69">
            <v>0</v>
          </cell>
          <cell r="R69">
            <v>0</v>
          </cell>
          <cell r="S69">
            <v>0</v>
          </cell>
          <cell r="T69">
            <v>0</v>
          </cell>
          <cell r="W69">
            <v>0</v>
          </cell>
          <cell r="X69">
            <v>0</v>
          </cell>
          <cell r="Y69">
            <v>0</v>
          </cell>
        </row>
        <row r="85">
          <cell r="J85">
            <v>0</v>
          </cell>
          <cell r="K85">
            <v>0</v>
          </cell>
          <cell r="L85">
            <v>0</v>
          </cell>
          <cell r="P85">
            <v>0</v>
          </cell>
          <cell r="Q85">
            <v>0</v>
          </cell>
        </row>
        <row r="114">
          <cell r="J114">
            <v>0</v>
          </cell>
        </row>
        <row r="124">
          <cell r="I124">
            <v>200</v>
          </cell>
          <cell r="J124">
            <v>200</v>
          </cell>
          <cell r="K124">
            <v>200</v>
          </cell>
          <cell r="M124">
            <v>200</v>
          </cell>
          <cell r="N124">
            <v>200</v>
          </cell>
          <cell r="O124">
            <v>200</v>
          </cell>
          <cell r="R124">
            <v>200</v>
          </cell>
          <cell r="S124">
            <v>200</v>
          </cell>
          <cell r="W124">
            <v>200</v>
          </cell>
          <cell r="X124">
            <v>200</v>
          </cell>
          <cell r="Y124">
            <v>200</v>
          </cell>
        </row>
        <row r="125">
          <cell r="I125">
            <v>200</v>
          </cell>
          <cell r="J125">
            <v>207</v>
          </cell>
          <cell r="K125">
            <v>207</v>
          </cell>
          <cell r="M125">
            <v>206</v>
          </cell>
          <cell r="N125">
            <v>200</v>
          </cell>
          <cell r="O125">
            <v>207</v>
          </cell>
          <cell r="R125">
            <v>203</v>
          </cell>
          <cell r="S125">
            <v>248</v>
          </cell>
          <cell r="W125">
            <v>199</v>
          </cell>
          <cell r="X125">
            <v>204</v>
          </cell>
          <cell r="Y125">
            <v>0</v>
          </cell>
        </row>
        <row r="126">
          <cell r="I126">
            <v>50</v>
          </cell>
          <cell r="J126">
            <v>50</v>
          </cell>
          <cell r="K126">
            <v>50</v>
          </cell>
          <cell r="M126">
            <v>50</v>
          </cell>
          <cell r="N126">
            <v>50</v>
          </cell>
          <cell r="O126">
            <v>50</v>
          </cell>
          <cell r="R126">
            <v>50</v>
          </cell>
          <cell r="S126">
            <v>50</v>
          </cell>
          <cell r="T126">
            <v>50</v>
          </cell>
          <cell r="W126">
            <v>50</v>
          </cell>
          <cell r="X126">
            <v>50</v>
          </cell>
          <cell r="Y126">
            <v>50</v>
          </cell>
        </row>
        <row r="127">
          <cell r="J127">
            <v>0</v>
          </cell>
          <cell r="P127">
            <v>0</v>
          </cell>
          <cell r="W127">
            <v>0</v>
          </cell>
        </row>
        <row r="222">
          <cell r="I222">
            <v>0</v>
          </cell>
          <cell r="J222">
            <v>1</v>
          </cell>
          <cell r="K222">
            <v>1</v>
          </cell>
          <cell r="M222">
            <v>1</v>
          </cell>
          <cell r="N222">
            <v>1</v>
          </cell>
          <cell r="O222">
            <v>1</v>
          </cell>
          <cell r="R222">
            <v>1</v>
          </cell>
          <cell r="S222">
            <v>1</v>
          </cell>
          <cell r="T222">
            <v>2</v>
          </cell>
          <cell r="W222">
            <v>2</v>
          </cell>
          <cell r="X222">
            <v>2</v>
          </cell>
          <cell r="Y222">
            <v>2</v>
          </cell>
        </row>
        <row r="223">
          <cell r="I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2</v>
          </cell>
          <cell r="R223">
            <v>3</v>
          </cell>
          <cell r="S223">
            <v>4</v>
          </cell>
          <cell r="T223">
            <v>1</v>
          </cell>
          <cell r="W223">
            <v>5</v>
          </cell>
          <cell r="X223">
            <v>6</v>
          </cell>
          <cell r="Y2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แผนเงิน (2)"/>
      <sheetName val="แผนเงิน2562"/>
      <sheetName val="แผนงาน2562"/>
      <sheetName val="งาน-เงิน งานตรวจ"/>
    </sheetNames>
    <sheetDataSet>
      <sheetData sheetId="0"/>
      <sheetData sheetId="1">
        <row r="65"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P65">
            <v>0</v>
          </cell>
          <cell r="Q65">
            <v>17200</v>
          </cell>
          <cell r="R65">
            <v>0</v>
          </cell>
          <cell r="U65">
            <v>0</v>
          </cell>
          <cell r="V65">
            <v>0</v>
          </cell>
          <cell r="W65">
            <v>0</v>
          </cell>
        </row>
        <row r="85">
          <cell r="G85">
            <v>0</v>
          </cell>
          <cell r="H85">
            <v>0</v>
          </cell>
          <cell r="I85">
            <v>16900</v>
          </cell>
          <cell r="K85">
            <v>0</v>
          </cell>
          <cell r="L85">
            <v>15000</v>
          </cell>
          <cell r="M85">
            <v>0</v>
          </cell>
          <cell r="P85">
            <v>0</v>
          </cell>
          <cell r="Q85">
            <v>0</v>
          </cell>
          <cell r="R85">
            <v>0</v>
          </cell>
          <cell r="U85">
            <v>0</v>
          </cell>
          <cell r="V85">
            <v>27700</v>
          </cell>
          <cell r="W85">
            <v>0</v>
          </cell>
        </row>
        <row r="87">
          <cell r="G87">
            <v>0</v>
          </cell>
          <cell r="H87">
            <v>9000</v>
          </cell>
          <cell r="I87">
            <v>9000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R89">
            <v>27000</v>
          </cell>
          <cell r="U89">
            <v>0</v>
          </cell>
          <cell r="V89">
            <v>0</v>
          </cell>
          <cell r="W89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P95">
            <v>0</v>
          </cell>
          <cell r="Q95">
            <v>0</v>
          </cell>
          <cell r="R95">
            <v>0</v>
          </cell>
          <cell r="U95">
            <v>0</v>
          </cell>
          <cell r="V95">
            <v>0</v>
          </cell>
          <cell r="W95">
            <v>0</v>
          </cell>
        </row>
        <row r="97">
          <cell r="G97">
            <v>0</v>
          </cell>
          <cell r="H97">
            <v>13500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P97">
            <v>0</v>
          </cell>
          <cell r="Q97">
            <v>9000</v>
          </cell>
          <cell r="R97">
            <v>0</v>
          </cell>
          <cell r="U97">
            <v>0</v>
          </cell>
          <cell r="V97">
            <v>0</v>
          </cell>
          <cell r="W97">
            <v>0</v>
          </cell>
        </row>
        <row r="99"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P99">
            <v>17000</v>
          </cell>
          <cell r="Q99">
            <v>0</v>
          </cell>
          <cell r="R99">
            <v>0</v>
          </cell>
          <cell r="U99">
            <v>0</v>
          </cell>
          <cell r="V99">
            <v>0</v>
          </cell>
          <cell r="W99">
            <v>0</v>
          </cell>
        </row>
        <row r="103">
          <cell r="G103">
            <v>0</v>
          </cell>
          <cell r="H103">
            <v>35000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P103">
            <v>0</v>
          </cell>
          <cell r="Q103">
            <v>35000</v>
          </cell>
          <cell r="R103">
            <v>35000</v>
          </cell>
          <cell r="U103">
            <v>0</v>
          </cell>
          <cell r="V103">
            <v>0</v>
          </cell>
          <cell r="W103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K105">
            <v>15000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R105">
            <v>0</v>
          </cell>
          <cell r="U105">
            <v>0</v>
          </cell>
          <cell r="V105">
            <v>0</v>
          </cell>
          <cell r="W105">
            <v>0</v>
          </cell>
        </row>
        <row r="209">
          <cell r="G209">
            <v>0</v>
          </cell>
          <cell r="H209">
            <v>8040</v>
          </cell>
          <cell r="I209">
            <v>0</v>
          </cell>
          <cell r="K209">
            <v>0</v>
          </cell>
          <cell r="L209">
            <v>0</v>
          </cell>
          <cell r="M209">
            <v>0</v>
          </cell>
          <cell r="P209">
            <v>5460</v>
          </cell>
          <cell r="Q209">
            <v>0</v>
          </cell>
          <cell r="R209">
            <v>0</v>
          </cell>
          <cell r="U209">
            <v>0</v>
          </cell>
          <cell r="V209">
            <v>0</v>
          </cell>
          <cell r="W209">
            <v>0</v>
          </cell>
        </row>
        <row r="213">
          <cell r="G213">
            <v>0</v>
          </cell>
          <cell r="H213">
            <v>0</v>
          </cell>
          <cell r="I213">
            <v>0</v>
          </cell>
          <cell r="K213">
            <v>38500</v>
          </cell>
          <cell r="L213">
            <v>0</v>
          </cell>
          <cell r="M213">
            <v>0</v>
          </cell>
          <cell r="P213">
            <v>0</v>
          </cell>
          <cell r="Q213">
            <v>0</v>
          </cell>
          <cell r="R213">
            <v>0</v>
          </cell>
          <cell r="U213">
            <v>0</v>
          </cell>
          <cell r="V213">
            <v>0</v>
          </cell>
          <cell r="W213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K217">
            <v>0</v>
          </cell>
          <cell r="L217">
            <v>0</v>
          </cell>
          <cell r="M217">
            <v>0</v>
          </cell>
          <cell r="P217">
            <v>0</v>
          </cell>
          <cell r="Q217">
            <v>31200</v>
          </cell>
          <cell r="R217">
            <v>0</v>
          </cell>
          <cell r="U217">
            <v>0</v>
          </cell>
          <cell r="V217">
            <v>0</v>
          </cell>
          <cell r="W217">
            <v>0</v>
          </cell>
        </row>
      </sheetData>
      <sheetData sheetId="2">
        <row r="64">
          <cell r="I64">
            <v>0</v>
          </cell>
          <cell r="J64">
            <v>0</v>
          </cell>
          <cell r="K64">
            <v>0</v>
          </cell>
          <cell r="N64">
            <v>0</v>
          </cell>
          <cell r="O64">
            <v>0</v>
          </cell>
          <cell r="P64">
            <v>0</v>
          </cell>
          <cell r="T64">
            <v>0</v>
          </cell>
          <cell r="U64">
            <v>5700</v>
          </cell>
          <cell r="V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V65">
            <v>18461</v>
          </cell>
          <cell r="Z65">
            <v>0</v>
          </cell>
          <cell r="AA65">
            <v>0</v>
          </cell>
          <cell r="AB65">
            <v>0</v>
          </cell>
        </row>
        <row r="66">
          <cell r="I66">
            <v>0</v>
          </cell>
          <cell r="J66">
            <v>0</v>
          </cell>
          <cell r="N66">
            <v>0</v>
          </cell>
          <cell r="O66">
            <v>0</v>
          </cell>
          <cell r="P66">
            <v>0</v>
          </cell>
          <cell r="T66">
            <v>0</v>
          </cell>
          <cell r="U66">
            <v>0</v>
          </cell>
          <cell r="V66">
            <v>80</v>
          </cell>
          <cell r="Z66">
            <v>0</v>
          </cell>
          <cell r="AA66">
            <v>0</v>
          </cell>
          <cell r="AB66">
            <v>0</v>
          </cell>
        </row>
        <row r="67">
          <cell r="I67">
            <v>0</v>
          </cell>
          <cell r="J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V67">
            <v>80</v>
          </cell>
          <cell r="Z67">
            <v>0</v>
          </cell>
          <cell r="AA67">
            <v>0</v>
          </cell>
          <cell r="AB67">
            <v>0</v>
          </cell>
        </row>
        <row r="84">
          <cell r="I84">
            <v>0</v>
          </cell>
          <cell r="J84">
            <v>0</v>
          </cell>
          <cell r="K84">
            <v>1600</v>
          </cell>
          <cell r="N84">
            <v>0</v>
          </cell>
          <cell r="O84">
            <v>1250</v>
          </cell>
          <cell r="P84">
            <v>0</v>
          </cell>
          <cell r="T84">
            <v>0</v>
          </cell>
          <cell r="U84">
            <v>0</v>
          </cell>
          <cell r="V84">
            <v>0</v>
          </cell>
          <cell r="Z84">
            <v>0</v>
          </cell>
          <cell r="AA84">
            <v>1500</v>
          </cell>
          <cell r="AB84">
            <v>0</v>
          </cell>
        </row>
        <row r="85">
          <cell r="I85">
            <v>0</v>
          </cell>
          <cell r="J85">
            <v>357</v>
          </cell>
          <cell r="K85">
            <v>0</v>
          </cell>
          <cell r="N85">
            <v>686</v>
          </cell>
          <cell r="O85">
            <v>2475</v>
          </cell>
          <cell r="P85">
            <v>0</v>
          </cell>
          <cell r="T85">
            <v>0</v>
          </cell>
          <cell r="U85">
            <v>0</v>
          </cell>
          <cell r="V85">
            <v>850</v>
          </cell>
          <cell r="Z85">
            <v>0</v>
          </cell>
          <cell r="AA85">
            <v>0</v>
          </cell>
          <cell r="AB85">
            <v>0</v>
          </cell>
        </row>
        <row r="86">
          <cell r="I86">
            <v>0</v>
          </cell>
          <cell r="J86">
            <v>100</v>
          </cell>
          <cell r="K86">
            <v>100</v>
          </cell>
          <cell r="N86">
            <v>0</v>
          </cell>
          <cell r="O86">
            <v>0</v>
          </cell>
          <cell r="P86">
            <v>0</v>
          </cell>
          <cell r="T86">
            <v>0</v>
          </cell>
          <cell r="U86">
            <v>0</v>
          </cell>
          <cell r="V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I87">
            <v>0</v>
          </cell>
          <cell r="J87">
            <v>79</v>
          </cell>
          <cell r="K87">
            <v>134</v>
          </cell>
          <cell r="N87">
            <v>0</v>
          </cell>
          <cell r="O87">
            <v>0</v>
          </cell>
          <cell r="P87">
            <v>0</v>
          </cell>
          <cell r="T87">
            <v>0</v>
          </cell>
          <cell r="U87">
            <v>0</v>
          </cell>
          <cell r="V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N88">
            <v>0</v>
          </cell>
          <cell r="O88">
            <v>0</v>
          </cell>
          <cell r="P88">
            <v>0</v>
          </cell>
          <cell r="T88">
            <v>0</v>
          </cell>
          <cell r="U88">
            <v>0</v>
          </cell>
          <cell r="V88">
            <v>65</v>
          </cell>
          <cell r="Z88">
            <v>0</v>
          </cell>
          <cell r="AA88">
            <v>0</v>
          </cell>
          <cell r="AB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N89">
            <v>0</v>
          </cell>
          <cell r="O89">
            <v>0</v>
          </cell>
          <cell r="P89">
            <v>0</v>
          </cell>
          <cell r="T89">
            <v>0</v>
          </cell>
          <cell r="U89">
            <v>0</v>
          </cell>
          <cell r="V89">
            <v>66</v>
          </cell>
          <cell r="Z89">
            <v>0</v>
          </cell>
          <cell r="AA89">
            <v>0</v>
          </cell>
          <cell r="AB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N90">
            <v>0</v>
          </cell>
          <cell r="O90">
            <v>0</v>
          </cell>
          <cell r="P90">
            <v>0</v>
          </cell>
          <cell r="T90">
            <v>0</v>
          </cell>
          <cell r="U90">
            <v>0</v>
          </cell>
          <cell r="V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N91">
            <v>0</v>
          </cell>
          <cell r="O91">
            <v>0</v>
          </cell>
          <cell r="P91">
            <v>0</v>
          </cell>
          <cell r="T91">
            <v>0</v>
          </cell>
          <cell r="U91">
            <v>0</v>
          </cell>
          <cell r="V91">
            <v>0</v>
          </cell>
          <cell r="Z91">
            <v>0</v>
          </cell>
          <cell r="AA91">
            <v>0</v>
          </cell>
          <cell r="AB91">
            <v>0</v>
          </cell>
        </row>
        <row r="94">
          <cell r="I94">
            <v>130</v>
          </cell>
          <cell r="J94">
            <v>120</v>
          </cell>
          <cell r="K94">
            <v>120</v>
          </cell>
          <cell r="N94">
            <v>100</v>
          </cell>
          <cell r="O94">
            <v>90</v>
          </cell>
          <cell r="P94">
            <v>100</v>
          </cell>
          <cell r="T94">
            <v>100</v>
          </cell>
          <cell r="U94">
            <v>100</v>
          </cell>
          <cell r="V94">
            <v>100</v>
          </cell>
          <cell r="Z94">
            <v>80</v>
          </cell>
          <cell r="AA94">
            <v>80</v>
          </cell>
          <cell r="AB94">
            <v>80</v>
          </cell>
        </row>
        <row r="95">
          <cell r="I95">
            <v>130</v>
          </cell>
          <cell r="J95">
            <v>279</v>
          </cell>
          <cell r="K95">
            <v>604</v>
          </cell>
          <cell r="N95">
            <v>816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V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I96">
            <v>17</v>
          </cell>
          <cell r="J96">
            <v>20</v>
          </cell>
          <cell r="K96">
            <v>20</v>
          </cell>
          <cell r="N96">
            <v>14</v>
          </cell>
          <cell r="O96">
            <v>10</v>
          </cell>
          <cell r="P96">
            <v>13</v>
          </cell>
          <cell r="T96">
            <v>10</v>
          </cell>
          <cell r="U96">
            <v>10</v>
          </cell>
          <cell r="V96">
            <v>10</v>
          </cell>
          <cell r="Z96">
            <v>13</v>
          </cell>
          <cell r="AA96">
            <v>23</v>
          </cell>
          <cell r="AB96">
            <v>0</v>
          </cell>
        </row>
        <row r="97">
          <cell r="I97">
            <v>19</v>
          </cell>
          <cell r="J97">
            <v>23</v>
          </cell>
          <cell r="K97">
            <v>23</v>
          </cell>
          <cell r="N97">
            <v>30</v>
          </cell>
          <cell r="O97">
            <v>0</v>
          </cell>
          <cell r="P97">
            <v>0</v>
          </cell>
          <cell r="T97">
            <v>0</v>
          </cell>
          <cell r="U97">
            <v>35</v>
          </cell>
          <cell r="V97">
            <v>30</v>
          </cell>
          <cell r="Z97">
            <v>0</v>
          </cell>
          <cell r="AA97">
            <v>0</v>
          </cell>
          <cell r="AB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N98">
            <v>0</v>
          </cell>
          <cell r="O98">
            <v>0</v>
          </cell>
          <cell r="P98">
            <v>0</v>
          </cell>
          <cell r="T98">
            <v>200</v>
          </cell>
          <cell r="U98">
            <v>0</v>
          </cell>
          <cell r="V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N99">
            <v>0</v>
          </cell>
          <cell r="O99">
            <v>0</v>
          </cell>
          <cell r="P99">
            <v>0</v>
          </cell>
          <cell r="T99">
            <v>200</v>
          </cell>
          <cell r="U99">
            <v>0</v>
          </cell>
          <cell r="V99">
            <v>0</v>
          </cell>
          <cell r="Z99">
            <v>0</v>
          </cell>
          <cell r="AA99">
            <v>0</v>
          </cell>
          <cell r="AB99">
            <v>0</v>
          </cell>
        </row>
        <row r="102">
          <cell r="I102">
            <v>0</v>
          </cell>
          <cell r="J102">
            <v>20</v>
          </cell>
          <cell r="K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20</v>
          </cell>
          <cell r="V102">
            <v>20</v>
          </cell>
          <cell r="Z102">
            <v>0</v>
          </cell>
          <cell r="AA102">
            <v>0</v>
          </cell>
          <cell r="AB102">
            <v>0</v>
          </cell>
        </row>
        <row r="103">
          <cell r="I103">
            <v>0</v>
          </cell>
          <cell r="J103">
            <v>0</v>
          </cell>
          <cell r="K103">
            <v>20</v>
          </cell>
          <cell r="N103">
            <v>0</v>
          </cell>
          <cell r="O103">
            <v>0</v>
          </cell>
          <cell r="P103">
            <v>20</v>
          </cell>
          <cell r="T103">
            <v>20</v>
          </cell>
          <cell r="U103">
            <v>0</v>
          </cell>
          <cell r="V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N104">
            <v>12</v>
          </cell>
          <cell r="O104">
            <v>0</v>
          </cell>
          <cell r="P104">
            <v>0</v>
          </cell>
          <cell r="T104">
            <v>0</v>
          </cell>
          <cell r="U104">
            <v>0</v>
          </cell>
          <cell r="V104">
            <v>0</v>
          </cell>
          <cell r="Z104">
            <v>0</v>
          </cell>
          <cell r="AA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O105">
            <v>12</v>
          </cell>
          <cell r="P105">
            <v>0</v>
          </cell>
          <cell r="T105">
            <v>0</v>
          </cell>
          <cell r="U105">
            <v>0</v>
          </cell>
          <cell r="V105">
            <v>0</v>
          </cell>
          <cell r="Z105">
            <v>0</v>
          </cell>
          <cell r="AA105">
            <v>0</v>
          </cell>
          <cell r="AB105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N108">
            <v>0</v>
          </cell>
          <cell r="O108">
            <v>0</v>
          </cell>
          <cell r="P108">
            <v>0</v>
          </cell>
          <cell r="T108">
            <v>0</v>
          </cell>
          <cell r="U108">
            <v>0</v>
          </cell>
          <cell r="V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N109">
            <v>0</v>
          </cell>
          <cell r="O109">
            <v>0</v>
          </cell>
          <cell r="P109">
            <v>0</v>
          </cell>
          <cell r="T109">
            <v>0</v>
          </cell>
          <cell r="U109">
            <v>0</v>
          </cell>
          <cell r="V109">
            <v>0</v>
          </cell>
          <cell r="Z109">
            <v>0</v>
          </cell>
          <cell r="AA109">
            <v>0</v>
          </cell>
          <cell r="AB109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N114">
            <v>0</v>
          </cell>
          <cell r="O114">
            <v>0</v>
          </cell>
          <cell r="P114">
            <v>0</v>
          </cell>
          <cell r="T114">
            <v>0</v>
          </cell>
          <cell r="U114">
            <v>0</v>
          </cell>
          <cell r="V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N115">
            <v>0</v>
          </cell>
          <cell r="O115">
            <v>0</v>
          </cell>
          <cell r="P115">
            <v>0</v>
          </cell>
          <cell r="T115">
            <v>0</v>
          </cell>
          <cell r="U115">
            <v>0</v>
          </cell>
          <cell r="V115">
            <v>0</v>
          </cell>
        </row>
        <row r="118">
          <cell r="I118">
            <v>0</v>
          </cell>
          <cell r="J118">
            <v>0</v>
          </cell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V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O119">
            <v>0</v>
          </cell>
          <cell r="P119">
            <v>0</v>
          </cell>
          <cell r="T119">
            <v>0</v>
          </cell>
          <cell r="U119">
            <v>0</v>
          </cell>
          <cell r="V119">
            <v>0</v>
          </cell>
          <cell r="Z119">
            <v>0</v>
          </cell>
          <cell r="AA119">
            <v>0</v>
          </cell>
          <cell r="AB119">
            <v>0</v>
          </cell>
        </row>
        <row r="141">
          <cell r="I141">
            <v>0</v>
          </cell>
          <cell r="J141">
            <v>0</v>
          </cell>
          <cell r="K141">
            <v>0</v>
          </cell>
          <cell r="N141">
            <v>0</v>
          </cell>
          <cell r="T141">
            <v>0</v>
          </cell>
          <cell r="U141">
            <v>0</v>
          </cell>
          <cell r="V141">
            <v>0</v>
          </cell>
          <cell r="Z141">
            <v>0</v>
          </cell>
          <cell r="AA141">
            <v>0</v>
          </cell>
          <cell r="AB141">
            <v>0</v>
          </cell>
        </row>
        <row r="148">
          <cell r="I148">
            <v>350</v>
          </cell>
          <cell r="J148">
            <v>350</v>
          </cell>
          <cell r="K148">
            <v>350</v>
          </cell>
          <cell r="N148">
            <v>350</v>
          </cell>
          <cell r="O148">
            <v>350</v>
          </cell>
          <cell r="P148">
            <v>350</v>
          </cell>
          <cell r="T148">
            <v>350</v>
          </cell>
          <cell r="U148">
            <v>350</v>
          </cell>
          <cell r="V148">
            <v>350</v>
          </cell>
          <cell r="Z148">
            <v>350</v>
          </cell>
        </row>
        <row r="150">
          <cell r="I150">
            <v>0</v>
          </cell>
          <cell r="J150">
            <v>0</v>
          </cell>
          <cell r="K150">
            <v>0</v>
          </cell>
          <cell r="N150">
            <v>0</v>
          </cell>
          <cell r="O150">
            <v>0</v>
          </cell>
          <cell r="P150">
            <v>0</v>
          </cell>
          <cell r="T150">
            <v>0</v>
          </cell>
          <cell r="U150">
            <v>0</v>
          </cell>
          <cell r="V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I151">
            <v>0</v>
          </cell>
          <cell r="J151">
            <v>0</v>
          </cell>
          <cell r="K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Z151">
            <v>0</v>
          </cell>
          <cell r="AA151">
            <v>0</v>
          </cell>
          <cell r="AB151">
            <v>0</v>
          </cell>
        </row>
        <row r="154">
          <cell r="I154">
            <v>0</v>
          </cell>
          <cell r="J154">
            <v>0</v>
          </cell>
          <cell r="K154">
            <v>0</v>
          </cell>
          <cell r="N154">
            <v>0</v>
          </cell>
          <cell r="O154">
            <v>0</v>
          </cell>
          <cell r="P154">
            <v>0</v>
          </cell>
          <cell r="T154">
            <v>0</v>
          </cell>
          <cell r="U154">
            <v>0</v>
          </cell>
          <cell r="V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I155">
            <v>0</v>
          </cell>
          <cell r="J155">
            <v>0</v>
          </cell>
          <cell r="K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U155">
            <v>0</v>
          </cell>
          <cell r="V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I156">
            <v>0</v>
          </cell>
          <cell r="J156">
            <v>0</v>
          </cell>
          <cell r="K156">
            <v>0</v>
          </cell>
          <cell r="N156">
            <v>0</v>
          </cell>
          <cell r="O156">
            <v>0</v>
          </cell>
          <cell r="P156">
            <v>0</v>
          </cell>
          <cell r="T156">
            <v>0</v>
          </cell>
          <cell r="U156">
            <v>0</v>
          </cell>
          <cell r="V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U157">
            <v>0</v>
          </cell>
          <cell r="V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N159">
            <v>0</v>
          </cell>
          <cell r="O159">
            <v>0</v>
          </cell>
          <cell r="P159">
            <v>0</v>
          </cell>
          <cell r="T159">
            <v>0</v>
          </cell>
          <cell r="U159">
            <v>0</v>
          </cell>
          <cell r="V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V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Z161">
            <v>0</v>
          </cell>
          <cell r="AA161">
            <v>0</v>
          </cell>
          <cell r="AB161">
            <v>0</v>
          </cell>
        </row>
        <row r="166">
          <cell r="Z166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0</v>
          </cell>
          <cell r="V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N169">
            <v>0</v>
          </cell>
          <cell r="O169">
            <v>0</v>
          </cell>
          <cell r="P169">
            <v>0</v>
          </cell>
          <cell r="T169">
            <v>0</v>
          </cell>
          <cell r="U169">
            <v>0</v>
          </cell>
          <cell r="V169">
            <v>0</v>
          </cell>
          <cell r="Z169">
            <v>0</v>
          </cell>
          <cell r="AA169">
            <v>0</v>
          </cell>
          <cell r="AB169">
            <v>0</v>
          </cell>
        </row>
        <row r="208">
          <cell r="I208">
            <v>0</v>
          </cell>
          <cell r="J208">
            <v>30</v>
          </cell>
          <cell r="K208">
            <v>30</v>
          </cell>
          <cell r="N208">
            <v>20</v>
          </cell>
          <cell r="O208">
            <v>20</v>
          </cell>
          <cell r="P208">
            <v>20</v>
          </cell>
          <cell r="T208">
            <v>50</v>
          </cell>
          <cell r="U208">
            <v>40</v>
          </cell>
          <cell r="V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I209">
            <v>0</v>
          </cell>
          <cell r="J209">
            <v>30</v>
          </cell>
          <cell r="K209">
            <v>40</v>
          </cell>
          <cell r="N209">
            <v>30</v>
          </cell>
          <cell r="O209">
            <v>20</v>
          </cell>
          <cell r="P209">
            <v>33</v>
          </cell>
          <cell r="T209">
            <v>50</v>
          </cell>
          <cell r="U209">
            <v>40</v>
          </cell>
          <cell r="V209">
            <v>0</v>
          </cell>
          <cell r="Z209">
            <v>0</v>
          </cell>
          <cell r="AA209">
            <v>0</v>
          </cell>
          <cell r="AB209">
            <v>0</v>
          </cell>
        </row>
        <row r="212">
          <cell r="I212">
            <v>0</v>
          </cell>
          <cell r="J212">
            <v>30</v>
          </cell>
          <cell r="K212">
            <v>30</v>
          </cell>
          <cell r="N212">
            <v>20</v>
          </cell>
          <cell r="O212">
            <v>20</v>
          </cell>
          <cell r="P212">
            <v>20</v>
          </cell>
          <cell r="T212">
            <v>50</v>
          </cell>
          <cell r="U212">
            <v>30</v>
          </cell>
          <cell r="V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I213">
            <v>0</v>
          </cell>
          <cell r="J213">
            <v>30</v>
          </cell>
          <cell r="K213">
            <v>20</v>
          </cell>
          <cell r="N213">
            <v>30</v>
          </cell>
          <cell r="O213">
            <v>20</v>
          </cell>
          <cell r="P213">
            <v>20</v>
          </cell>
          <cell r="T213">
            <v>50</v>
          </cell>
          <cell r="U213">
            <v>30</v>
          </cell>
          <cell r="V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V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I215">
            <v>0</v>
          </cell>
          <cell r="J215">
            <v>0</v>
          </cell>
          <cell r="K215">
            <v>20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V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I216">
            <v>0</v>
          </cell>
          <cell r="J216">
            <v>0</v>
          </cell>
          <cell r="K216">
            <v>0</v>
          </cell>
          <cell r="N216">
            <v>20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V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I217">
            <v>0</v>
          </cell>
          <cell r="J217">
            <v>0</v>
          </cell>
          <cell r="K217">
            <v>20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V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N218">
            <v>0</v>
          </cell>
          <cell r="O218">
            <v>0</v>
          </cell>
          <cell r="P218">
            <v>0</v>
          </cell>
          <cell r="T218">
            <v>0</v>
          </cell>
          <cell r="U218">
            <v>10</v>
          </cell>
          <cell r="V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10</v>
          </cell>
          <cell r="V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10</v>
          </cell>
          <cell r="V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N221">
            <v>0</v>
          </cell>
          <cell r="O221">
            <v>0</v>
          </cell>
          <cell r="P221">
            <v>0</v>
          </cell>
          <cell r="T221">
            <v>0</v>
          </cell>
          <cell r="U221">
            <v>10</v>
          </cell>
          <cell r="V221">
            <v>0</v>
          </cell>
          <cell r="Z221">
            <v>0</v>
          </cell>
          <cell r="AA221">
            <v>0</v>
          </cell>
          <cell r="AB221">
            <v>0</v>
          </cell>
        </row>
        <row r="236">
          <cell r="I236">
            <v>0</v>
          </cell>
          <cell r="J236">
            <v>0</v>
          </cell>
          <cell r="N236">
            <v>0</v>
          </cell>
          <cell r="O236">
            <v>400</v>
          </cell>
          <cell r="P236">
            <v>0</v>
          </cell>
          <cell r="T236">
            <v>0</v>
          </cell>
          <cell r="U236">
            <v>0</v>
          </cell>
          <cell r="V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I237">
            <v>0</v>
          </cell>
          <cell r="J237">
            <v>0</v>
          </cell>
          <cell r="N237">
            <v>0</v>
          </cell>
          <cell r="O237">
            <v>400</v>
          </cell>
          <cell r="P237">
            <v>0</v>
          </cell>
          <cell r="T237">
            <v>0</v>
          </cell>
          <cell r="U237">
            <v>0</v>
          </cell>
          <cell r="V237">
            <v>0</v>
          </cell>
          <cell r="Z237">
            <v>0</v>
          </cell>
          <cell r="AA237">
            <v>0</v>
          </cell>
          <cell r="AB237">
            <v>0</v>
          </cell>
        </row>
      </sheetData>
      <sheetData sheetId="3">
        <row r="6">
          <cell r="E6">
            <v>0</v>
          </cell>
          <cell r="F6">
            <v>2300</v>
          </cell>
          <cell r="G6">
            <v>2100</v>
          </cell>
          <cell r="J6">
            <v>2300</v>
          </cell>
          <cell r="K6">
            <v>1600</v>
          </cell>
          <cell r="L6">
            <v>1500</v>
          </cell>
          <cell r="P6">
            <v>1300</v>
          </cell>
          <cell r="Q6">
            <v>1300</v>
          </cell>
          <cell r="R6">
            <v>1200</v>
          </cell>
          <cell r="V6">
            <v>1300</v>
          </cell>
          <cell r="W6">
            <v>1300</v>
          </cell>
          <cell r="X6">
            <v>0</v>
          </cell>
        </row>
        <row r="7">
          <cell r="E7">
            <v>0</v>
          </cell>
          <cell r="F7">
            <v>145</v>
          </cell>
          <cell r="G7">
            <v>145</v>
          </cell>
          <cell r="J7">
            <v>250</v>
          </cell>
          <cell r="K7">
            <v>210</v>
          </cell>
          <cell r="L7">
            <v>250</v>
          </cell>
          <cell r="P7">
            <v>380</v>
          </cell>
          <cell r="Q7">
            <v>380</v>
          </cell>
          <cell r="R7">
            <v>380</v>
          </cell>
          <cell r="V7">
            <v>380</v>
          </cell>
          <cell r="W7">
            <v>380</v>
          </cell>
          <cell r="X7">
            <v>0</v>
          </cell>
        </row>
        <row r="8">
          <cell r="F8">
            <v>229</v>
          </cell>
          <cell r="G8">
            <v>399</v>
          </cell>
          <cell r="J8">
            <v>150</v>
          </cell>
          <cell r="K8">
            <v>271</v>
          </cell>
          <cell r="L8">
            <v>210</v>
          </cell>
          <cell r="P8">
            <v>475</v>
          </cell>
          <cell r="Q8">
            <v>158</v>
          </cell>
          <cell r="R8">
            <v>219</v>
          </cell>
          <cell r="V8">
            <v>154</v>
          </cell>
        </row>
        <row r="9">
          <cell r="E9">
            <v>0</v>
          </cell>
          <cell r="F9">
            <v>50</v>
          </cell>
          <cell r="G9">
            <v>50</v>
          </cell>
          <cell r="J9">
            <v>65</v>
          </cell>
          <cell r="K9">
            <v>65</v>
          </cell>
          <cell r="L9">
            <v>75</v>
          </cell>
          <cell r="P9">
            <v>65</v>
          </cell>
          <cell r="Q9">
            <v>65</v>
          </cell>
          <cell r="R9">
            <v>65</v>
          </cell>
          <cell r="V9">
            <v>60</v>
          </cell>
          <cell r="W9">
            <v>60</v>
          </cell>
          <cell r="X9">
            <v>0</v>
          </cell>
        </row>
        <row r="10">
          <cell r="F10">
            <v>64</v>
          </cell>
          <cell r="G10">
            <v>63</v>
          </cell>
          <cell r="J10">
            <v>58</v>
          </cell>
          <cell r="K10">
            <v>74</v>
          </cell>
          <cell r="L10">
            <v>76</v>
          </cell>
          <cell r="P10">
            <v>82</v>
          </cell>
          <cell r="Q10">
            <v>58</v>
          </cell>
          <cell r="R10">
            <v>76</v>
          </cell>
          <cell r="V10">
            <v>50</v>
          </cell>
        </row>
        <row r="11">
          <cell r="E11">
            <v>1000</v>
          </cell>
          <cell r="F11">
            <v>1200</v>
          </cell>
          <cell r="G11">
            <v>1100</v>
          </cell>
          <cell r="J11">
            <v>1200</v>
          </cell>
          <cell r="K11">
            <v>1100</v>
          </cell>
          <cell r="L11">
            <v>1200</v>
          </cell>
          <cell r="P11">
            <v>1300</v>
          </cell>
          <cell r="Q11">
            <v>1400</v>
          </cell>
          <cell r="R11">
            <v>1000</v>
          </cell>
          <cell r="V11">
            <v>1000</v>
          </cell>
          <cell r="W11">
            <v>1000</v>
          </cell>
          <cell r="X11">
            <v>0</v>
          </cell>
        </row>
        <row r="12">
          <cell r="E12">
            <v>120</v>
          </cell>
          <cell r="F12">
            <v>420</v>
          </cell>
          <cell r="G12">
            <v>400</v>
          </cell>
          <cell r="J12">
            <v>420</v>
          </cell>
          <cell r="K12">
            <v>400</v>
          </cell>
          <cell r="P12">
            <v>400</v>
          </cell>
          <cell r="Q12">
            <v>400</v>
          </cell>
          <cell r="R12">
            <v>400</v>
          </cell>
          <cell r="V12">
            <v>420</v>
          </cell>
          <cell r="W12">
            <v>400</v>
          </cell>
          <cell r="X12">
            <v>0</v>
          </cell>
        </row>
        <row r="13">
          <cell r="E13">
            <v>130</v>
          </cell>
          <cell r="F13">
            <v>636</v>
          </cell>
          <cell r="G13">
            <v>604</v>
          </cell>
          <cell r="J13">
            <v>854</v>
          </cell>
          <cell r="K13">
            <v>2475</v>
          </cell>
        </row>
        <row r="14">
          <cell r="E14">
            <v>0</v>
          </cell>
          <cell r="F14">
            <v>0</v>
          </cell>
          <cell r="G14">
            <v>9700</v>
          </cell>
          <cell r="J14">
            <v>0</v>
          </cell>
          <cell r="K14">
            <v>7400</v>
          </cell>
          <cell r="L14">
            <v>0</v>
          </cell>
          <cell r="P14">
            <v>0</v>
          </cell>
          <cell r="Q14">
            <v>0</v>
          </cell>
          <cell r="R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E15">
            <v>0</v>
          </cell>
          <cell r="F15">
            <v>0</v>
          </cell>
          <cell r="G15">
            <v>170</v>
          </cell>
          <cell r="J15">
            <v>0</v>
          </cell>
          <cell r="K15">
            <v>130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G16">
            <v>225</v>
          </cell>
          <cell r="Q16">
            <v>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แผนเงิน (2)"/>
      <sheetName val="แผนเงิน2562"/>
      <sheetName val="แผนงาน2562"/>
    </sheetNames>
    <sheetDataSet>
      <sheetData sheetId="0"/>
      <sheetData sheetId="1">
        <row r="134">
          <cell r="G134">
            <v>1958</v>
          </cell>
          <cell r="H134">
            <v>1958</v>
          </cell>
          <cell r="I134">
            <v>1958</v>
          </cell>
          <cell r="K134">
            <v>1958</v>
          </cell>
          <cell r="L134">
            <v>1958</v>
          </cell>
          <cell r="M134">
            <v>1958</v>
          </cell>
          <cell r="P134">
            <v>1958</v>
          </cell>
          <cell r="Q134">
            <v>1958</v>
          </cell>
          <cell r="R134">
            <v>1962</v>
          </cell>
          <cell r="U134">
            <v>1958</v>
          </cell>
          <cell r="V134">
            <v>1958</v>
          </cell>
          <cell r="W134">
            <v>1958</v>
          </cell>
        </row>
        <row r="162">
          <cell r="G162">
            <v>18000</v>
          </cell>
          <cell r="H162">
            <v>18000</v>
          </cell>
          <cell r="I162">
            <v>18000</v>
          </cell>
          <cell r="K162">
            <v>18000</v>
          </cell>
          <cell r="L162">
            <v>18000</v>
          </cell>
          <cell r="M162">
            <v>88600</v>
          </cell>
          <cell r="P162">
            <v>0</v>
          </cell>
          <cell r="Q162">
            <v>0</v>
          </cell>
          <cell r="R162">
            <v>0</v>
          </cell>
          <cell r="U162">
            <v>0</v>
          </cell>
          <cell r="V162">
            <v>0</v>
          </cell>
          <cell r="W162">
            <v>0</v>
          </cell>
        </row>
        <row r="184">
          <cell r="G184">
            <v>119258</v>
          </cell>
          <cell r="H184">
            <v>119258</v>
          </cell>
          <cell r="I184">
            <v>119258</v>
          </cell>
          <cell r="K184">
            <v>119258</v>
          </cell>
          <cell r="L184">
            <v>119258</v>
          </cell>
          <cell r="M184">
            <v>119258</v>
          </cell>
          <cell r="P184">
            <v>119258</v>
          </cell>
          <cell r="Q184">
            <v>119258</v>
          </cell>
          <cell r="R184">
            <v>119258</v>
          </cell>
          <cell r="U184">
            <v>101262</v>
          </cell>
          <cell r="V184">
            <v>101258</v>
          </cell>
          <cell r="W184">
            <v>101258</v>
          </cell>
        </row>
        <row r="186">
          <cell r="G186">
            <v>0</v>
          </cell>
          <cell r="H186">
            <v>0</v>
          </cell>
          <cell r="I186">
            <v>0</v>
          </cell>
          <cell r="K186">
            <v>0</v>
          </cell>
          <cell r="L186">
            <v>0</v>
          </cell>
          <cell r="M186">
            <v>0</v>
          </cell>
          <cell r="P186">
            <v>0</v>
          </cell>
        </row>
      </sheetData>
      <sheetData sheetId="2">
        <row r="134">
          <cell r="I134">
            <v>375</v>
          </cell>
          <cell r="J134">
            <v>375</v>
          </cell>
          <cell r="K134">
            <v>375</v>
          </cell>
          <cell r="M134">
            <v>375</v>
          </cell>
          <cell r="N134">
            <v>375</v>
          </cell>
          <cell r="O134">
            <v>375</v>
          </cell>
          <cell r="R134">
            <v>375</v>
          </cell>
          <cell r="S134">
            <v>375</v>
          </cell>
          <cell r="T134">
            <v>375</v>
          </cell>
          <cell r="W134">
            <v>375</v>
          </cell>
          <cell r="X134">
            <v>375</v>
          </cell>
          <cell r="Y134">
            <v>375</v>
          </cell>
        </row>
        <row r="135">
          <cell r="I135">
            <v>547</v>
          </cell>
          <cell r="J135">
            <v>974</v>
          </cell>
          <cell r="K135">
            <v>347</v>
          </cell>
          <cell r="M135">
            <v>505</v>
          </cell>
          <cell r="N135">
            <v>640</v>
          </cell>
          <cell r="O135">
            <v>546</v>
          </cell>
          <cell r="R135">
            <v>701</v>
          </cell>
          <cell r="S135">
            <v>439</v>
          </cell>
          <cell r="T135">
            <v>481</v>
          </cell>
          <cell r="W135">
            <v>1239</v>
          </cell>
          <cell r="X135">
            <v>764</v>
          </cell>
          <cell r="Y135">
            <v>820</v>
          </cell>
        </row>
        <row r="166">
          <cell r="I166">
            <v>0</v>
          </cell>
          <cell r="J166">
            <v>0</v>
          </cell>
          <cell r="K166">
            <v>170</v>
          </cell>
          <cell r="M166">
            <v>0</v>
          </cell>
          <cell r="N166">
            <v>0</v>
          </cell>
          <cell r="O166">
            <v>0</v>
          </cell>
          <cell r="R166">
            <v>0</v>
          </cell>
          <cell r="S166">
            <v>0</v>
          </cell>
          <cell r="T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I167">
            <v>0</v>
          </cell>
          <cell r="J167">
            <v>0</v>
          </cell>
          <cell r="K167">
            <v>170</v>
          </cell>
          <cell r="M167">
            <v>0</v>
          </cell>
          <cell r="N167">
            <v>0</v>
          </cell>
          <cell r="O167">
            <v>0</v>
          </cell>
          <cell r="R167">
            <v>0</v>
          </cell>
          <cell r="S167">
            <v>0</v>
          </cell>
          <cell r="T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R168">
            <v>0</v>
          </cell>
          <cell r="S168">
            <v>0</v>
          </cell>
          <cell r="T168">
            <v>0</v>
          </cell>
          <cell r="W168">
            <v>0</v>
          </cell>
          <cell r="X168">
            <v>0</v>
          </cell>
          <cell r="Y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R169">
            <v>0</v>
          </cell>
          <cell r="S169">
            <v>0</v>
          </cell>
          <cell r="T169">
            <v>0</v>
          </cell>
          <cell r="W169">
            <v>0</v>
          </cell>
          <cell r="X169">
            <v>0</v>
          </cell>
          <cell r="Y169">
            <v>0</v>
          </cell>
        </row>
        <row r="188">
          <cell r="I188">
            <v>90</v>
          </cell>
          <cell r="J188">
            <v>90</v>
          </cell>
          <cell r="K188">
            <v>90</v>
          </cell>
          <cell r="M188">
            <v>90</v>
          </cell>
          <cell r="N188">
            <v>90</v>
          </cell>
          <cell r="O188">
            <v>90</v>
          </cell>
          <cell r="R188">
            <v>90</v>
          </cell>
          <cell r="S188">
            <v>90</v>
          </cell>
          <cell r="T188">
            <v>90</v>
          </cell>
          <cell r="W188">
            <v>90</v>
          </cell>
          <cell r="X188">
            <v>90</v>
          </cell>
          <cell r="Y188">
            <v>100</v>
          </cell>
        </row>
        <row r="189">
          <cell r="I189">
            <v>217</v>
          </cell>
          <cell r="J189">
            <v>185</v>
          </cell>
          <cell r="K189">
            <v>208</v>
          </cell>
          <cell r="M189">
            <v>157</v>
          </cell>
          <cell r="N189">
            <v>190</v>
          </cell>
          <cell r="O189">
            <v>126</v>
          </cell>
          <cell r="R189">
            <v>252</v>
          </cell>
          <cell r="S189">
            <v>156</v>
          </cell>
          <cell r="T189">
            <v>325</v>
          </cell>
          <cell r="W189">
            <v>237</v>
          </cell>
          <cell r="X189">
            <v>252</v>
          </cell>
          <cell r="Y189">
            <v>187</v>
          </cell>
        </row>
        <row r="190">
          <cell r="I190">
            <v>0</v>
          </cell>
          <cell r="J190">
            <v>0</v>
          </cell>
          <cell r="K190">
            <v>210</v>
          </cell>
          <cell r="M190">
            <v>200</v>
          </cell>
          <cell r="N190">
            <v>0</v>
          </cell>
          <cell r="O190">
            <v>0</v>
          </cell>
          <cell r="R190">
            <v>0</v>
          </cell>
          <cell r="S190">
            <v>0</v>
          </cell>
          <cell r="T190">
            <v>0</v>
          </cell>
          <cell r="W190">
            <v>0</v>
          </cell>
          <cell r="X190">
            <v>0</v>
          </cell>
          <cell r="Y190">
            <v>0</v>
          </cell>
        </row>
        <row r="191">
          <cell r="I191">
            <v>0</v>
          </cell>
          <cell r="J191">
            <v>0</v>
          </cell>
          <cell r="K191">
            <v>214</v>
          </cell>
          <cell r="L191">
            <v>214</v>
          </cell>
          <cell r="M191">
            <v>0</v>
          </cell>
          <cell r="N191">
            <v>212</v>
          </cell>
          <cell r="O191">
            <v>0</v>
          </cell>
          <cell r="P191">
            <v>212</v>
          </cell>
          <cell r="Q191">
            <v>426</v>
          </cell>
          <cell r="R191">
            <v>0</v>
          </cell>
          <cell r="S191">
            <v>0</v>
          </cell>
          <cell r="T191">
            <v>0</v>
          </cell>
          <cell r="W191">
            <v>0</v>
          </cell>
          <cell r="X191">
            <v>0</v>
          </cell>
          <cell r="Y191">
            <v>0</v>
          </cell>
        </row>
        <row r="192">
          <cell r="I192">
            <v>330</v>
          </cell>
          <cell r="J192">
            <v>330</v>
          </cell>
          <cell r="K192">
            <v>335</v>
          </cell>
          <cell r="M192">
            <v>335</v>
          </cell>
          <cell r="N192">
            <v>330</v>
          </cell>
          <cell r="O192">
            <v>335</v>
          </cell>
          <cell r="R192">
            <v>330</v>
          </cell>
          <cell r="S192">
            <v>330</v>
          </cell>
          <cell r="T192">
            <v>330</v>
          </cell>
          <cell r="W192">
            <v>330</v>
          </cell>
          <cell r="X192">
            <v>330</v>
          </cell>
          <cell r="Y192">
            <v>355</v>
          </cell>
        </row>
        <row r="193">
          <cell r="I193">
            <v>214</v>
          </cell>
          <cell r="J193">
            <v>185</v>
          </cell>
          <cell r="K193">
            <v>458</v>
          </cell>
          <cell r="L193">
            <v>857</v>
          </cell>
          <cell r="M193">
            <v>230</v>
          </cell>
          <cell r="N193">
            <v>426</v>
          </cell>
          <cell r="O193">
            <v>145</v>
          </cell>
          <cell r="P193">
            <v>801</v>
          </cell>
          <cell r="Q193">
            <v>1658</v>
          </cell>
          <cell r="R193">
            <v>263</v>
          </cell>
          <cell r="S193">
            <v>156</v>
          </cell>
          <cell r="T193">
            <v>543</v>
          </cell>
          <cell r="W193">
            <v>437</v>
          </cell>
          <cell r="X193">
            <v>493</v>
          </cell>
          <cell r="Y193">
            <v>527</v>
          </cell>
        </row>
        <row r="194">
          <cell r="I194">
            <v>50</v>
          </cell>
          <cell r="J194">
            <v>50</v>
          </cell>
          <cell r="K194">
            <v>50</v>
          </cell>
          <cell r="M194">
            <v>50</v>
          </cell>
          <cell r="N194">
            <v>50</v>
          </cell>
          <cell r="O194">
            <v>50</v>
          </cell>
          <cell r="R194">
            <v>50</v>
          </cell>
          <cell r="S194">
            <v>50</v>
          </cell>
          <cell r="T194">
            <v>50</v>
          </cell>
          <cell r="W194">
            <v>50</v>
          </cell>
          <cell r="X194">
            <v>50</v>
          </cell>
          <cell r="Y194">
            <v>50</v>
          </cell>
        </row>
        <row r="195">
          <cell r="I195">
            <v>143</v>
          </cell>
          <cell r="J195">
            <v>132</v>
          </cell>
          <cell r="K195">
            <v>147</v>
          </cell>
          <cell r="L195">
            <v>422</v>
          </cell>
          <cell r="M195">
            <v>127</v>
          </cell>
          <cell r="N195">
            <v>133</v>
          </cell>
          <cell r="O195">
            <v>93</v>
          </cell>
          <cell r="P195">
            <v>353</v>
          </cell>
          <cell r="Q195">
            <v>775</v>
          </cell>
          <cell r="R195">
            <v>182</v>
          </cell>
          <cell r="S195">
            <v>104</v>
          </cell>
          <cell r="T195">
            <v>190</v>
          </cell>
          <cell r="W195">
            <v>165</v>
          </cell>
          <cell r="X195">
            <v>188</v>
          </cell>
          <cell r="Y195">
            <v>149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1"/>
  <sheetViews>
    <sheetView showGridLines="0" zoomScale="73" zoomScaleNormal="73" workbookViewId="0">
      <pane ySplit="7" topLeftCell="A8" activePane="bottomLeft" state="frozen"/>
      <selection pane="bottomLeft" activeCell="I19" sqref="I19"/>
    </sheetView>
  </sheetViews>
  <sheetFormatPr defaultRowHeight="21"/>
  <cols>
    <col min="1" max="1" width="6.85546875" style="1" bestFit="1" customWidth="1"/>
    <col min="2" max="2" width="69.42578125" style="1" customWidth="1"/>
    <col min="3" max="3" width="9.85546875" style="1" customWidth="1"/>
    <col min="4" max="4" width="11.5703125" style="1" customWidth="1"/>
    <col min="5" max="5" width="11.5703125" style="37" customWidth="1"/>
    <col min="6" max="6" width="9.7109375" style="37" customWidth="1"/>
    <col min="7" max="7" width="14" style="38" hidden="1" customWidth="1"/>
    <col min="8" max="15" width="8" style="37" customWidth="1"/>
    <col min="16" max="16" width="12.7109375" style="38" customWidth="1"/>
    <col min="17" max="20" width="8" style="37" customWidth="1"/>
    <col min="21" max="21" width="11.140625" style="38" customWidth="1"/>
    <col min="22" max="25" width="8" style="37" customWidth="1"/>
    <col min="26" max="26" width="11.5703125" style="38" customWidth="1"/>
    <col min="27" max="27" width="10.140625" style="1" customWidth="1"/>
    <col min="28" max="44" width="9.140625" style="1" customWidth="1"/>
    <col min="45" max="16384" width="9.140625" style="1"/>
  </cols>
  <sheetData>
    <row r="1" spans="1:27" ht="28.5" customHeight="1">
      <c r="A1" s="960" t="s">
        <v>90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</row>
    <row r="2" spans="1:27" ht="27.75" customHeight="1">
      <c r="A2" s="961" t="s">
        <v>89</v>
      </c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  <c r="O2" s="961"/>
      <c r="P2" s="961"/>
      <c r="Q2" s="961"/>
      <c r="R2" s="961"/>
      <c r="S2" s="961"/>
      <c r="T2" s="961"/>
      <c r="U2" s="961"/>
      <c r="V2" s="961"/>
      <c r="W2" s="961"/>
      <c r="X2" s="961"/>
      <c r="Y2" s="961"/>
      <c r="Z2" s="961"/>
      <c r="AA2" s="961"/>
    </row>
    <row r="3" spans="1:27" ht="24.95" customHeight="1">
      <c r="A3" s="962" t="s">
        <v>21</v>
      </c>
      <c r="B3" s="962" t="s">
        <v>23</v>
      </c>
      <c r="C3" s="962" t="s">
        <v>12</v>
      </c>
      <c r="D3" s="962" t="s">
        <v>3</v>
      </c>
      <c r="E3" s="962" t="s">
        <v>12</v>
      </c>
      <c r="F3" s="962" t="s">
        <v>151</v>
      </c>
      <c r="G3" s="965" t="s">
        <v>152</v>
      </c>
      <c r="H3" s="958" t="s">
        <v>158</v>
      </c>
      <c r="I3" s="959"/>
      <c r="J3" s="959"/>
      <c r="K3" s="959"/>
      <c r="L3" s="958" t="s">
        <v>161</v>
      </c>
      <c r="M3" s="959"/>
      <c r="N3" s="959"/>
      <c r="O3" s="959"/>
      <c r="P3" s="965" t="s">
        <v>166</v>
      </c>
      <c r="Q3" s="958" t="s">
        <v>172</v>
      </c>
      <c r="R3" s="959"/>
      <c r="S3" s="959"/>
      <c r="T3" s="959"/>
      <c r="U3" s="965" t="s">
        <v>171</v>
      </c>
      <c r="V3" s="958" t="s">
        <v>173</v>
      </c>
      <c r="W3" s="959"/>
      <c r="X3" s="959"/>
      <c r="Y3" s="959"/>
      <c r="Z3" s="965" t="s">
        <v>178</v>
      </c>
      <c r="AA3" s="104" t="s">
        <v>24</v>
      </c>
    </row>
    <row r="4" spans="1:27" ht="24.95" customHeight="1">
      <c r="A4" s="963"/>
      <c r="B4" s="963"/>
      <c r="C4" s="963"/>
      <c r="D4" s="963"/>
      <c r="E4" s="963"/>
      <c r="F4" s="963"/>
      <c r="G4" s="966"/>
      <c r="H4" s="958" t="s">
        <v>159</v>
      </c>
      <c r="I4" s="959"/>
      <c r="J4" s="959"/>
      <c r="K4" s="959"/>
      <c r="L4" s="958" t="s">
        <v>159</v>
      </c>
      <c r="M4" s="959"/>
      <c r="N4" s="959"/>
      <c r="O4" s="959"/>
      <c r="P4" s="966"/>
      <c r="Q4" s="958" t="s">
        <v>159</v>
      </c>
      <c r="R4" s="959"/>
      <c r="S4" s="959"/>
      <c r="T4" s="959"/>
      <c r="U4" s="966"/>
      <c r="V4" s="958" t="s">
        <v>159</v>
      </c>
      <c r="W4" s="959"/>
      <c r="X4" s="959"/>
      <c r="Y4" s="959"/>
      <c r="Z4" s="966"/>
      <c r="AA4" s="104"/>
    </row>
    <row r="5" spans="1:27" ht="24.95" customHeight="1">
      <c r="A5" s="964"/>
      <c r="B5" s="964"/>
      <c r="C5" s="964"/>
      <c r="D5" s="964"/>
      <c r="E5" s="964"/>
      <c r="F5" s="964"/>
      <c r="G5" s="967"/>
      <c r="H5" s="105" t="s">
        <v>153</v>
      </c>
      <c r="I5" s="104" t="s">
        <v>154</v>
      </c>
      <c r="J5" s="104" t="s">
        <v>155</v>
      </c>
      <c r="K5" s="104" t="s">
        <v>156</v>
      </c>
      <c r="L5" s="105" t="s">
        <v>162</v>
      </c>
      <c r="M5" s="104" t="s">
        <v>163</v>
      </c>
      <c r="N5" s="104" t="s">
        <v>164</v>
      </c>
      <c r="O5" s="104" t="s">
        <v>156</v>
      </c>
      <c r="P5" s="967"/>
      <c r="Q5" s="105" t="s">
        <v>167</v>
      </c>
      <c r="R5" s="104" t="s">
        <v>168</v>
      </c>
      <c r="S5" s="104" t="s">
        <v>169</v>
      </c>
      <c r="T5" s="104" t="s">
        <v>156</v>
      </c>
      <c r="U5" s="967"/>
      <c r="V5" s="105" t="s">
        <v>174</v>
      </c>
      <c r="W5" s="104" t="s">
        <v>175</v>
      </c>
      <c r="X5" s="104" t="s">
        <v>176</v>
      </c>
      <c r="Y5" s="104" t="s">
        <v>156</v>
      </c>
      <c r="Z5" s="967"/>
      <c r="AA5" s="104"/>
    </row>
    <row r="6" spans="1:27" ht="24.95" customHeight="1">
      <c r="A6" s="106"/>
      <c r="B6" s="107" t="s">
        <v>148</v>
      </c>
      <c r="C6" s="106"/>
      <c r="D6" s="106"/>
      <c r="E6" s="108" t="s">
        <v>149</v>
      </c>
      <c r="F6" s="109"/>
      <c r="G6" s="110"/>
      <c r="H6" s="111"/>
      <c r="I6" s="109"/>
      <c r="J6" s="109"/>
      <c r="K6" s="109"/>
      <c r="L6" s="111"/>
      <c r="M6" s="109"/>
      <c r="N6" s="109"/>
      <c r="O6" s="109"/>
      <c r="P6" s="112"/>
      <c r="Q6" s="111"/>
      <c r="R6" s="109"/>
      <c r="S6" s="109"/>
      <c r="T6" s="109"/>
      <c r="U6" s="112"/>
      <c r="V6" s="111"/>
      <c r="W6" s="109"/>
      <c r="X6" s="109"/>
      <c r="Y6" s="109"/>
      <c r="Z6" s="112"/>
      <c r="AA6" s="109"/>
    </row>
    <row r="7" spans="1:27" ht="24.95" customHeight="1">
      <c r="A7" s="106"/>
      <c r="B7" s="107"/>
      <c r="C7" s="106"/>
      <c r="D7" s="106"/>
      <c r="E7" s="108" t="s">
        <v>150</v>
      </c>
      <c r="F7" s="109"/>
      <c r="G7" s="112"/>
      <c r="H7" s="109"/>
      <c r="I7" s="109"/>
      <c r="J7" s="109"/>
      <c r="K7" s="109"/>
      <c r="L7" s="109"/>
      <c r="M7" s="109"/>
      <c r="N7" s="109"/>
      <c r="O7" s="109"/>
      <c r="P7" s="112"/>
      <c r="Q7" s="109"/>
      <c r="R7" s="109"/>
      <c r="S7" s="109"/>
      <c r="T7" s="109"/>
      <c r="U7" s="112"/>
      <c r="V7" s="109"/>
      <c r="W7" s="109"/>
      <c r="X7" s="109"/>
      <c r="Y7" s="109"/>
      <c r="Z7" s="112"/>
      <c r="AA7" s="109"/>
    </row>
    <row r="8" spans="1:27" ht="27.75" customHeight="1">
      <c r="A8" s="113"/>
      <c r="B8" s="114" t="s">
        <v>15</v>
      </c>
      <c r="C8" s="113"/>
      <c r="D8" s="23"/>
      <c r="E8" s="25" t="s">
        <v>149</v>
      </c>
      <c r="F8" s="39">
        <f>F10</f>
        <v>0</v>
      </c>
      <c r="G8" s="40"/>
      <c r="H8" s="39">
        <f>H10</f>
        <v>0</v>
      </c>
      <c r="I8" s="39">
        <f t="shared" ref="I8:Z9" si="0">I10</f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39">
        <f t="shared" si="0"/>
        <v>0</v>
      </c>
      <c r="O8" s="39">
        <f t="shared" si="0"/>
        <v>0</v>
      </c>
      <c r="P8" s="39">
        <f t="shared" si="0"/>
        <v>0</v>
      </c>
      <c r="Q8" s="39">
        <f t="shared" si="0"/>
        <v>0</v>
      </c>
      <c r="R8" s="39">
        <f t="shared" si="0"/>
        <v>0</v>
      </c>
      <c r="S8" s="39">
        <f t="shared" si="0"/>
        <v>0</v>
      </c>
      <c r="T8" s="39">
        <f t="shared" si="0"/>
        <v>0</v>
      </c>
      <c r="U8" s="39">
        <f t="shared" si="0"/>
        <v>0</v>
      </c>
      <c r="V8" s="39">
        <f t="shared" si="0"/>
        <v>0</v>
      </c>
      <c r="W8" s="39">
        <f t="shared" si="0"/>
        <v>0</v>
      </c>
      <c r="X8" s="39">
        <f t="shared" si="0"/>
        <v>0</v>
      </c>
      <c r="Y8" s="39">
        <f t="shared" si="0"/>
        <v>0</v>
      </c>
      <c r="Z8" s="39">
        <f t="shared" si="0"/>
        <v>0</v>
      </c>
      <c r="AA8" s="41"/>
    </row>
    <row r="9" spans="1:27" ht="27.75" customHeight="1">
      <c r="A9" s="113"/>
      <c r="B9" s="114"/>
      <c r="C9" s="113"/>
      <c r="D9" s="23"/>
      <c r="E9" s="25" t="s">
        <v>150</v>
      </c>
      <c r="F9" s="39">
        <f>F11</f>
        <v>0</v>
      </c>
      <c r="G9" s="40"/>
      <c r="H9" s="39">
        <f>H11</f>
        <v>0</v>
      </c>
      <c r="I9" s="39">
        <f t="shared" si="0"/>
        <v>0</v>
      </c>
      <c r="J9" s="39">
        <f t="shared" si="0"/>
        <v>0</v>
      </c>
      <c r="K9" s="39">
        <f t="shared" si="0"/>
        <v>0</v>
      </c>
      <c r="L9" s="39">
        <f t="shared" si="0"/>
        <v>0</v>
      </c>
      <c r="M9" s="39">
        <f t="shared" si="0"/>
        <v>0</v>
      </c>
      <c r="N9" s="39">
        <f t="shared" si="0"/>
        <v>0</v>
      </c>
      <c r="O9" s="39">
        <f t="shared" si="0"/>
        <v>0</v>
      </c>
      <c r="P9" s="39">
        <f t="shared" si="0"/>
        <v>0</v>
      </c>
      <c r="Q9" s="39">
        <f t="shared" si="0"/>
        <v>0</v>
      </c>
      <c r="R9" s="39">
        <f t="shared" si="0"/>
        <v>0</v>
      </c>
      <c r="S9" s="39">
        <f t="shared" si="0"/>
        <v>0</v>
      </c>
      <c r="T9" s="39">
        <f t="shared" si="0"/>
        <v>0</v>
      </c>
      <c r="U9" s="39">
        <f t="shared" si="0"/>
        <v>0</v>
      </c>
      <c r="V9" s="39">
        <f t="shared" si="0"/>
        <v>0</v>
      </c>
      <c r="W9" s="39">
        <f t="shared" si="0"/>
        <v>0</v>
      </c>
      <c r="X9" s="39">
        <f t="shared" si="0"/>
        <v>0</v>
      </c>
      <c r="Y9" s="39">
        <f t="shared" si="0"/>
        <v>0</v>
      </c>
      <c r="Z9" s="39">
        <f t="shared" si="0"/>
        <v>0</v>
      </c>
      <c r="AA9" s="41"/>
    </row>
    <row r="10" spans="1:27">
      <c r="A10" s="115"/>
      <c r="B10" s="115" t="s">
        <v>25</v>
      </c>
      <c r="C10" s="115"/>
      <c r="D10" s="26"/>
      <c r="E10" s="30" t="s">
        <v>149</v>
      </c>
      <c r="F10" s="42">
        <f t="shared" ref="F10:F31" si="1">Z10</f>
        <v>0</v>
      </c>
      <c r="G10" s="43"/>
      <c r="H10" s="42">
        <f t="shared" ref="H10:J11" si="2">SUM(H12,H46,H64)</f>
        <v>0</v>
      </c>
      <c r="I10" s="42">
        <f t="shared" si="2"/>
        <v>0</v>
      </c>
      <c r="J10" s="42">
        <f t="shared" si="2"/>
        <v>0</v>
      </c>
      <c r="K10" s="42">
        <f t="shared" ref="K10:K19" si="3">SUM(H10:J10)</f>
        <v>0</v>
      </c>
      <c r="L10" s="42">
        <f t="shared" ref="L10:N11" si="4">SUM(L12,L46,L64)</f>
        <v>0</v>
      </c>
      <c r="M10" s="42">
        <f t="shared" si="4"/>
        <v>0</v>
      </c>
      <c r="N10" s="42">
        <f t="shared" si="4"/>
        <v>0</v>
      </c>
      <c r="O10" s="42">
        <f>SUM(L10:N10)</f>
        <v>0</v>
      </c>
      <c r="P10" s="43">
        <f t="shared" ref="P10:P41" si="5">SUM(K10,O10)</f>
        <v>0</v>
      </c>
      <c r="Q10" s="42"/>
      <c r="R10" s="42"/>
      <c r="S10" s="42"/>
      <c r="T10" s="42"/>
      <c r="U10" s="43">
        <f t="shared" ref="U10:U41" si="6">SUM(P10,T10)</f>
        <v>0</v>
      </c>
      <c r="V10" s="42">
        <f t="shared" ref="V10:X11" si="7">SUM(V12,V46,V64)</f>
        <v>0</v>
      </c>
      <c r="W10" s="42">
        <f t="shared" si="7"/>
        <v>0</v>
      </c>
      <c r="X10" s="42">
        <f t="shared" si="7"/>
        <v>0</v>
      </c>
      <c r="Y10" s="42">
        <f>SUM(V10:X10)</f>
        <v>0</v>
      </c>
      <c r="Z10" s="43">
        <f>SUM(U10,Y10)</f>
        <v>0</v>
      </c>
      <c r="AA10" s="44"/>
    </row>
    <row r="11" spans="1:27">
      <c r="A11" s="115"/>
      <c r="B11" s="115"/>
      <c r="C11" s="115"/>
      <c r="D11" s="26"/>
      <c r="E11" s="30" t="s">
        <v>150</v>
      </c>
      <c r="F11" s="42">
        <f t="shared" si="1"/>
        <v>0</v>
      </c>
      <c r="G11" s="43"/>
      <c r="H11" s="42">
        <f t="shared" si="2"/>
        <v>0</v>
      </c>
      <c r="I11" s="42">
        <f t="shared" si="2"/>
        <v>0</v>
      </c>
      <c r="J11" s="42">
        <f t="shared" si="2"/>
        <v>0</v>
      </c>
      <c r="K11" s="42">
        <f t="shared" si="3"/>
        <v>0</v>
      </c>
      <c r="L11" s="42">
        <f t="shared" si="4"/>
        <v>0</v>
      </c>
      <c r="M11" s="42">
        <f t="shared" si="4"/>
        <v>0</v>
      </c>
      <c r="N11" s="42">
        <f t="shared" si="4"/>
        <v>0</v>
      </c>
      <c r="O11" s="42">
        <f>SUM(L11:N11)</f>
        <v>0</v>
      </c>
      <c r="P11" s="43">
        <f t="shared" si="5"/>
        <v>0</v>
      </c>
      <c r="Q11" s="42"/>
      <c r="R11" s="42"/>
      <c r="S11" s="42"/>
      <c r="T11" s="42"/>
      <c r="U11" s="43">
        <f t="shared" si="6"/>
        <v>0</v>
      </c>
      <c r="V11" s="42">
        <f t="shared" si="7"/>
        <v>0</v>
      </c>
      <c r="W11" s="42">
        <f t="shared" si="7"/>
        <v>0</v>
      </c>
      <c r="X11" s="42">
        <f t="shared" si="7"/>
        <v>0</v>
      </c>
      <c r="Y11" s="42">
        <f>SUM(V11:X11)</f>
        <v>0</v>
      </c>
      <c r="Z11" s="43">
        <f>SUM(U11,Y11)</f>
        <v>0</v>
      </c>
      <c r="AA11" s="44"/>
    </row>
    <row r="12" spans="1:27" ht="42">
      <c r="A12" s="27"/>
      <c r="B12" s="116" t="s">
        <v>70</v>
      </c>
      <c r="C12" s="27" t="s">
        <v>0</v>
      </c>
      <c r="D12" s="28"/>
      <c r="E12" s="31" t="s">
        <v>149</v>
      </c>
      <c r="F12" s="45">
        <f t="shared" si="1"/>
        <v>0</v>
      </c>
      <c r="G12" s="46"/>
      <c r="H12" s="45">
        <f t="shared" ref="H12:J13" si="8">SUM(H14,H16,H32,H44)</f>
        <v>0</v>
      </c>
      <c r="I12" s="45">
        <f t="shared" si="8"/>
        <v>0</v>
      </c>
      <c r="J12" s="45">
        <f t="shared" si="8"/>
        <v>0</v>
      </c>
      <c r="K12" s="45">
        <f t="shared" si="3"/>
        <v>0</v>
      </c>
      <c r="L12" s="45">
        <f t="shared" ref="L12:N13" si="9">SUM(L14,L16,L32,L44)</f>
        <v>0</v>
      </c>
      <c r="M12" s="45">
        <f t="shared" si="9"/>
        <v>0</v>
      </c>
      <c r="N12" s="45">
        <f t="shared" si="9"/>
        <v>0</v>
      </c>
      <c r="O12" s="45">
        <f t="shared" ref="O12:O19" si="10">SUM(L12:N12)</f>
        <v>0</v>
      </c>
      <c r="P12" s="46">
        <f t="shared" si="5"/>
        <v>0</v>
      </c>
      <c r="Q12" s="45">
        <f t="shared" ref="Q12:S13" si="11">SUM(Q14,Q16,Q32,Q44)</f>
        <v>0</v>
      </c>
      <c r="R12" s="45">
        <f t="shared" si="11"/>
        <v>0</v>
      </c>
      <c r="S12" s="45">
        <f t="shared" si="11"/>
        <v>0</v>
      </c>
      <c r="T12" s="45">
        <f t="shared" ref="T12:T19" si="12">SUM(Q12:S12)</f>
        <v>0</v>
      </c>
      <c r="U12" s="46">
        <f t="shared" si="6"/>
        <v>0</v>
      </c>
      <c r="V12" s="45">
        <f t="shared" ref="V12:X13" si="13">SUM(V14,V16,V32,V44)</f>
        <v>0</v>
      </c>
      <c r="W12" s="45">
        <f t="shared" si="13"/>
        <v>0</v>
      </c>
      <c r="X12" s="45">
        <f t="shared" si="13"/>
        <v>0</v>
      </c>
      <c r="Y12" s="45">
        <f t="shared" ref="Y12:Y19" si="14">SUM(V12:X12)</f>
        <v>0</v>
      </c>
      <c r="Z12" s="46">
        <f>SUM(U12,Y12)</f>
        <v>0</v>
      </c>
      <c r="AA12" s="29"/>
    </row>
    <row r="13" spans="1:27">
      <c r="A13" s="27"/>
      <c r="B13" s="116"/>
      <c r="C13" s="27"/>
      <c r="D13" s="28"/>
      <c r="E13" s="31" t="s">
        <v>150</v>
      </c>
      <c r="F13" s="45">
        <f t="shared" si="1"/>
        <v>0</v>
      </c>
      <c r="G13" s="46"/>
      <c r="H13" s="45">
        <f t="shared" si="8"/>
        <v>0</v>
      </c>
      <c r="I13" s="45">
        <f t="shared" si="8"/>
        <v>0</v>
      </c>
      <c r="J13" s="45">
        <f t="shared" si="8"/>
        <v>0</v>
      </c>
      <c r="K13" s="45">
        <f t="shared" si="3"/>
        <v>0</v>
      </c>
      <c r="L13" s="45">
        <f t="shared" si="9"/>
        <v>0</v>
      </c>
      <c r="M13" s="45">
        <f t="shared" si="9"/>
        <v>0</v>
      </c>
      <c r="N13" s="45">
        <f t="shared" si="9"/>
        <v>0</v>
      </c>
      <c r="O13" s="45">
        <f t="shared" si="10"/>
        <v>0</v>
      </c>
      <c r="P13" s="46">
        <f t="shared" si="5"/>
        <v>0</v>
      </c>
      <c r="Q13" s="45">
        <f t="shared" si="11"/>
        <v>0</v>
      </c>
      <c r="R13" s="45">
        <f t="shared" si="11"/>
        <v>0</v>
      </c>
      <c r="S13" s="45">
        <f t="shared" si="11"/>
        <v>0</v>
      </c>
      <c r="T13" s="45">
        <f t="shared" si="12"/>
        <v>0</v>
      </c>
      <c r="U13" s="46">
        <f t="shared" si="6"/>
        <v>0</v>
      </c>
      <c r="V13" s="45">
        <f t="shared" si="13"/>
        <v>0</v>
      </c>
      <c r="W13" s="45">
        <f t="shared" si="13"/>
        <v>0</v>
      </c>
      <c r="X13" s="45">
        <f t="shared" si="13"/>
        <v>0</v>
      </c>
      <c r="Y13" s="45">
        <f t="shared" si="14"/>
        <v>0</v>
      </c>
      <c r="Z13" s="46">
        <f>SUM(U13,Y13)</f>
        <v>0</v>
      </c>
      <c r="AA13" s="29"/>
    </row>
    <row r="14" spans="1:27" s="78" customFormat="1">
      <c r="A14" s="71">
        <v>1</v>
      </c>
      <c r="B14" s="72" t="s">
        <v>26</v>
      </c>
      <c r="C14" s="71" t="s">
        <v>0</v>
      </c>
      <c r="D14" s="73"/>
      <c r="E14" s="74" t="s">
        <v>149</v>
      </c>
      <c r="F14" s="75">
        <f t="shared" si="1"/>
        <v>0</v>
      </c>
      <c r="G14" s="76"/>
      <c r="H14" s="75"/>
      <c r="I14" s="75"/>
      <c r="J14" s="75"/>
      <c r="K14" s="75">
        <f t="shared" si="3"/>
        <v>0</v>
      </c>
      <c r="L14" s="75"/>
      <c r="M14" s="75"/>
      <c r="N14" s="75"/>
      <c r="O14" s="75">
        <f t="shared" si="10"/>
        <v>0</v>
      </c>
      <c r="P14" s="76">
        <f t="shared" si="5"/>
        <v>0</v>
      </c>
      <c r="Q14" s="75"/>
      <c r="R14" s="75"/>
      <c r="S14" s="75"/>
      <c r="T14" s="75">
        <f t="shared" si="12"/>
        <v>0</v>
      </c>
      <c r="U14" s="76">
        <f t="shared" si="6"/>
        <v>0</v>
      </c>
      <c r="V14" s="75"/>
      <c r="W14" s="75"/>
      <c r="X14" s="75"/>
      <c r="Y14" s="75">
        <f t="shared" si="14"/>
        <v>0</v>
      </c>
      <c r="Z14" s="76">
        <f>SUM(U14+Y14)</f>
        <v>0</v>
      </c>
      <c r="AA14" s="12"/>
    </row>
    <row r="15" spans="1:27" s="78" customFormat="1">
      <c r="A15" s="71"/>
      <c r="B15" s="72"/>
      <c r="C15" s="71"/>
      <c r="D15" s="73"/>
      <c r="E15" s="74" t="s">
        <v>150</v>
      </c>
      <c r="F15" s="75">
        <f t="shared" si="1"/>
        <v>0</v>
      </c>
      <c r="G15" s="76"/>
      <c r="H15" s="75"/>
      <c r="I15" s="75"/>
      <c r="J15" s="75"/>
      <c r="K15" s="75">
        <f t="shared" si="3"/>
        <v>0</v>
      </c>
      <c r="L15" s="75"/>
      <c r="M15" s="75"/>
      <c r="N15" s="75"/>
      <c r="O15" s="75">
        <f t="shared" si="10"/>
        <v>0</v>
      </c>
      <c r="P15" s="76">
        <f t="shared" si="5"/>
        <v>0</v>
      </c>
      <c r="Q15" s="75"/>
      <c r="R15" s="75"/>
      <c r="S15" s="75"/>
      <c r="T15" s="75">
        <f t="shared" si="12"/>
        <v>0</v>
      </c>
      <c r="U15" s="76">
        <f t="shared" si="6"/>
        <v>0</v>
      </c>
      <c r="V15" s="75"/>
      <c r="W15" s="75"/>
      <c r="X15" s="75"/>
      <c r="Y15" s="75">
        <f t="shared" si="14"/>
        <v>0</v>
      </c>
      <c r="Z15" s="76">
        <f>SUM(U15+Y15)</f>
        <v>0</v>
      </c>
      <c r="AA15" s="12"/>
    </row>
    <row r="16" spans="1:27">
      <c r="A16" s="71">
        <v>2</v>
      </c>
      <c r="B16" s="72" t="s">
        <v>64</v>
      </c>
      <c r="C16" s="71" t="s">
        <v>0</v>
      </c>
      <c r="D16" s="73"/>
      <c r="E16" s="74" t="s">
        <v>149</v>
      </c>
      <c r="F16" s="75">
        <f t="shared" si="1"/>
        <v>0</v>
      </c>
      <c r="G16" s="76"/>
      <c r="H16" s="75">
        <f t="shared" ref="H16:J17" si="15">SUM(H18,H20,H22,H24,H26,H28,H30)</f>
        <v>0</v>
      </c>
      <c r="I16" s="75">
        <f t="shared" si="15"/>
        <v>0</v>
      </c>
      <c r="J16" s="75">
        <f t="shared" si="15"/>
        <v>0</v>
      </c>
      <c r="K16" s="75">
        <f t="shared" si="3"/>
        <v>0</v>
      </c>
      <c r="L16" s="75">
        <f t="shared" ref="L16:N17" si="16">SUM(L18,L20,L22,L24,L26,L28,L30)</f>
        <v>0</v>
      </c>
      <c r="M16" s="75">
        <f t="shared" si="16"/>
        <v>0</v>
      </c>
      <c r="N16" s="75">
        <f t="shared" si="16"/>
        <v>0</v>
      </c>
      <c r="O16" s="75">
        <f t="shared" si="10"/>
        <v>0</v>
      </c>
      <c r="P16" s="76">
        <f t="shared" si="5"/>
        <v>0</v>
      </c>
      <c r="Q16" s="75">
        <f t="shared" ref="Q16:S17" si="17">SUM(Q18,Q20,Q22,Q24,Q26,Q28,Q30)</f>
        <v>0</v>
      </c>
      <c r="R16" s="75">
        <f t="shared" si="17"/>
        <v>0</v>
      </c>
      <c r="S16" s="75">
        <f t="shared" si="17"/>
        <v>0</v>
      </c>
      <c r="T16" s="75">
        <f t="shared" si="12"/>
        <v>0</v>
      </c>
      <c r="U16" s="76">
        <f t="shared" si="6"/>
        <v>0</v>
      </c>
      <c r="V16" s="75">
        <f t="shared" ref="V16:X17" si="18">SUM(V18,V20,V22,V24,V26,V28,V30)</f>
        <v>0</v>
      </c>
      <c r="W16" s="75">
        <f t="shared" si="18"/>
        <v>0</v>
      </c>
      <c r="X16" s="75">
        <f t="shared" si="18"/>
        <v>0</v>
      </c>
      <c r="Y16" s="75">
        <f t="shared" si="14"/>
        <v>0</v>
      </c>
      <c r="Z16" s="76">
        <f>SUM(U16+Y16)</f>
        <v>0</v>
      </c>
      <c r="AA16" s="77"/>
    </row>
    <row r="17" spans="1:27">
      <c r="A17" s="71"/>
      <c r="B17" s="72"/>
      <c r="C17" s="71"/>
      <c r="D17" s="73"/>
      <c r="E17" s="74" t="s">
        <v>150</v>
      </c>
      <c r="F17" s="75">
        <f t="shared" si="1"/>
        <v>0</v>
      </c>
      <c r="G17" s="76"/>
      <c r="H17" s="75">
        <f t="shared" si="15"/>
        <v>0</v>
      </c>
      <c r="I17" s="75">
        <f t="shared" si="15"/>
        <v>0</v>
      </c>
      <c r="J17" s="75">
        <f t="shared" si="15"/>
        <v>0</v>
      </c>
      <c r="K17" s="75">
        <f t="shared" si="3"/>
        <v>0</v>
      </c>
      <c r="L17" s="75">
        <f t="shared" si="16"/>
        <v>0</v>
      </c>
      <c r="M17" s="75">
        <f t="shared" si="16"/>
        <v>0</v>
      </c>
      <c r="N17" s="75">
        <f t="shared" si="16"/>
        <v>0</v>
      </c>
      <c r="O17" s="75">
        <f t="shared" si="10"/>
        <v>0</v>
      </c>
      <c r="P17" s="76">
        <f t="shared" si="5"/>
        <v>0</v>
      </c>
      <c r="Q17" s="75">
        <f t="shared" si="17"/>
        <v>0</v>
      </c>
      <c r="R17" s="75">
        <f t="shared" si="17"/>
        <v>0</v>
      </c>
      <c r="S17" s="75">
        <f t="shared" si="17"/>
        <v>0</v>
      </c>
      <c r="T17" s="75">
        <f t="shared" si="12"/>
        <v>0</v>
      </c>
      <c r="U17" s="76">
        <f t="shared" si="6"/>
        <v>0</v>
      </c>
      <c r="V17" s="75">
        <f t="shared" si="18"/>
        <v>0</v>
      </c>
      <c r="W17" s="75">
        <f t="shared" si="18"/>
        <v>0</v>
      </c>
      <c r="X17" s="75">
        <f t="shared" si="18"/>
        <v>0</v>
      </c>
      <c r="Y17" s="75">
        <f t="shared" si="14"/>
        <v>0</v>
      </c>
      <c r="Z17" s="76">
        <f>SUM(U17+Y17)</f>
        <v>0</v>
      </c>
      <c r="AA17" s="77"/>
    </row>
    <row r="18" spans="1:27">
      <c r="A18" s="6"/>
      <c r="B18" s="2" t="s">
        <v>65</v>
      </c>
      <c r="C18" s="6" t="s">
        <v>0</v>
      </c>
      <c r="D18" s="15">
        <v>2600</v>
      </c>
      <c r="E18" s="32" t="s">
        <v>149</v>
      </c>
      <c r="F18" s="47">
        <f t="shared" si="1"/>
        <v>0</v>
      </c>
      <c r="G18" s="48"/>
      <c r="H18" s="47"/>
      <c r="I18" s="47"/>
      <c r="J18" s="47"/>
      <c r="K18" s="47">
        <f t="shared" si="3"/>
        <v>0</v>
      </c>
      <c r="L18" s="47"/>
      <c r="M18" s="47"/>
      <c r="N18" s="47"/>
      <c r="O18" s="47">
        <f t="shared" si="10"/>
        <v>0</v>
      </c>
      <c r="P18" s="48">
        <f t="shared" si="5"/>
        <v>0</v>
      </c>
      <c r="Q18" s="47"/>
      <c r="R18" s="47"/>
      <c r="S18" s="47"/>
      <c r="T18" s="47">
        <f t="shared" si="12"/>
        <v>0</v>
      </c>
      <c r="U18" s="48">
        <f t="shared" si="6"/>
        <v>0</v>
      </c>
      <c r="V18" s="47"/>
      <c r="W18" s="47"/>
      <c r="X18" s="47"/>
      <c r="Y18" s="47">
        <f t="shared" si="14"/>
        <v>0</v>
      </c>
      <c r="Z18" s="48">
        <f t="shared" ref="Z18:Z49" si="19">SUM(U18,Y18)</f>
        <v>0</v>
      </c>
      <c r="AA18" s="11"/>
    </row>
    <row r="19" spans="1:27">
      <c r="A19" s="17"/>
      <c r="B19" s="19"/>
      <c r="C19" s="17"/>
      <c r="D19" s="18"/>
      <c r="E19" s="32" t="s">
        <v>150</v>
      </c>
      <c r="F19" s="47">
        <f t="shared" si="1"/>
        <v>0</v>
      </c>
      <c r="G19" s="48"/>
      <c r="H19" s="47"/>
      <c r="I19" s="47"/>
      <c r="J19" s="47"/>
      <c r="K19" s="47">
        <f t="shared" si="3"/>
        <v>0</v>
      </c>
      <c r="L19" s="47"/>
      <c r="M19" s="47"/>
      <c r="N19" s="47"/>
      <c r="O19" s="47">
        <f t="shared" si="10"/>
        <v>0</v>
      </c>
      <c r="P19" s="48">
        <f t="shared" si="5"/>
        <v>0</v>
      </c>
      <c r="Q19" s="47"/>
      <c r="R19" s="47"/>
      <c r="S19" s="47"/>
      <c r="T19" s="47">
        <f t="shared" si="12"/>
        <v>0</v>
      </c>
      <c r="U19" s="48">
        <f t="shared" si="6"/>
        <v>0</v>
      </c>
      <c r="V19" s="47"/>
      <c r="W19" s="47"/>
      <c r="X19" s="47"/>
      <c r="Y19" s="47">
        <f t="shared" si="14"/>
        <v>0</v>
      </c>
      <c r="Z19" s="48">
        <f t="shared" si="19"/>
        <v>0</v>
      </c>
      <c r="AA19" s="11"/>
    </row>
    <row r="20" spans="1:27">
      <c r="A20" s="6"/>
      <c r="B20" s="2" t="s">
        <v>66</v>
      </c>
      <c r="C20" s="6" t="s">
        <v>0</v>
      </c>
      <c r="D20" s="15">
        <v>1340</v>
      </c>
      <c r="E20" s="32" t="s">
        <v>149</v>
      </c>
      <c r="F20" s="47">
        <f t="shared" si="1"/>
        <v>0</v>
      </c>
      <c r="G20" s="48"/>
      <c r="H20" s="47"/>
      <c r="I20" s="47"/>
      <c r="J20" s="47"/>
      <c r="K20" s="47">
        <f t="shared" ref="K20:K31" si="20">SUM(H20:J20)</f>
        <v>0</v>
      </c>
      <c r="L20" s="47"/>
      <c r="M20" s="47"/>
      <c r="N20" s="47"/>
      <c r="O20" s="47">
        <f t="shared" ref="O20:O31" si="21">SUM(L20:N20)</f>
        <v>0</v>
      </c>
      <c r="P20" s="48">
        <f t="shared" si="5"/>
        <v>0</v>
      </c>
      <c r="Q20" s="47"/>
      <c r="R20" s="47"/>
      <c r="S20" s="47"/>
      <c r="T20" s="47">
        <f t="shared" ref="T20:T31" si="22">SUM(Q20:S20)</f>
        <v>0</v>
      </c>
      <c r="U20" s="48">
        <f t="shared" si="6"/>
        <v>0</v>
      </c>
      <c r="V20" s="47"/>
      <c r="W20" s="47"/>
      <c r="X20" s="47"/>
      <c r="Y20" s="47">
        <f t="shared" ref="Y20:Y31" si="23">SUM(V20:X20)</f>
        <v>0</v>
      </c>
      <c r="Z20" s="48">
        <f t="shared" si="19"/>
        <v>0</v>
      </c>
      <c r="AA20" s="11"/>
    </row>
    <row r="21" spans="1:27">
      <c r="A21" s="6"/>
      <c r="B21" s="2"/>
      <c r="C21" s="6"/>
      <c r="D21" s="15"/>
      <c r="E21" s="32" t="s">
        <v>150</v>
      </c>
      <c r="F21" s="47">
        <f t="shared" si="1"/>
        <v>0</v>
      </c>
      <c r="G21" s="48"/>
      <c r="H21" s="47"/>
      <c r="I21" s="47"/>
      <c r="J21" s="47"/>
      <c r="K21" s="47">
        <f t="shared" si="20"/>
        <v>0</v>
      </c>
      <c r="L21" s="47"/>
      <c r="M21" s="47"/>
      <c r="N21" s="47"/>
      <c r="O21" s="47">
        <f t="shared" si="21"/>
        <v>0</v>
      </c>
      <c r="P21" s="48">
        <f t="shared" si="5"/>
        <v>0</v>
      </c>
      <c r="Q21" s="47"/>
      <c r="R21" s="47"/>
      <c r="S21" s="47"/>
      <c r="T21" s="47">
        <f t="shared" si="22"/>
        <v>0</v>
      </c>
      <c r="U21" s="48">
        <f t="shared" si="6"/>
        <v>0</v>
      </c>
      <c r="V21" s="47"/>
      <c r="W21" s="47"/>
      <c r="X21" s="47"/>
      <c r="Y21" s="47">
        <f t="shared" si="23"/>
        <v>0</v>
      </c>
      <c r="Z21" s="48">
        <f t="shared" si="19"/>
        <v>0</v>
      </c>
      <c r="AA21" s="11"/>
    </row>
    <row r="22" spans="1:27">
      <c r="A22" s="17"/>
      <c r="B22" s="19" t="s">
        <v>68</v>
      </c>
      <c r="C22" s="17" t="s">
        <v>0</v>
      </c>
      <c r="D22" s="18">
        <v>200</v>
      </c>
      <c r="E22" s="32" t="s">
        <v>149</v>
      </c>
      <c r="F22" s="47">
        <f t="shared" si="1"/>
        <v>0</v>
      </c>
      <c r="G22" s="48"/>
      <c r="H22" s="47"/>
      <c r="I22" s="47"/>
      <c r="J22" s="47"/>
      <c r="K22" s="47">
        <f t="shared" si="20"/>
        <v>0</v>
      </c>
      <c r="L22" s="47"/>
      <c r="M22" s="47"/>
      <c r="N22" s="47"/>
      <c r="O22" s="47">
        <f t="shared" si="21"/>
        <v>0</v>
      </c>
      <c r="P22" s="48">
        <f t="shared" si="5"/>
        <v>0</v>
      </c>
      <c r="Q22" s="47"/>
      <c r="R22" s="47"/>
      <c r="S22" s="47"/>
      <c r="T22" s="47">
        <f t="shared" si="22"/>
        <v>0</v>
      </c>
      <c r="U22" s="48">
        <f t="shared" si="6"/>
        <v>0</v>
      </c>
      <c r="V22" s="47"/>
      <c r="W22" s="47"/>
      <c r="X22" s="47"/>
      <c r="Y22" s="47">
        <f t="shared" si="23"/>
        <v>0</v>
      </c>
      <c r="Z22" s="48">
        <f t="shared" si="19"/>
        <v>0</v>
      </c>
      <c r="AA22" s="11"/>
    </row>
    <row r="23" spans="1:27">
      <c r="A23" s="17"/>
      <c r="B23" s="19"/>
      <c r="C23" s="17"/>
      <c r="D23" s="18"/>
      <c r="E23" s="32" t="s">
        <v>150</v>
      </c>
      <c r="F23" s="47">
        <f t="shared" si="1"/>
        <v>0</v>
      </c>
      <c r="G23" s="48"/>
      <c r="H23" s="47"/>
      <c r="I23" s="47"/>
      <c r="J23" s="47"/>
      <c r="K23" s="47">
        <f t="shared" si="20"/>
        <v>0</v>
      </c>
      <c r="L23" s="47"/>
      <c r="M23" s="47"/>
      <c r="N23" s="47"/>
      <c r="O23" s="47">
        <f t="shared" si="21"/>
        <v>0</v>
      </c>
      <c r="P23" s="48">
        <f t="shared" si="5"/>
        <v>0</v>
      </c>
      <c r="Q23" s="47"/>
      <c r="R23" s="47"/>
      <c r="S23" s="47"/>
      <c r="T23" s="47">
        <f t="shared" si="22"/>
        <v>0</v>
      </c>
      <c r="U23" s="48">
        <f t="shared" si="6"/>
        <v>0</v>
      </c>
      <c r="V23" s="47"/>
      <c r="W23" s="47"/>
      <c r="X23" s="47"/>
      <c r="Y23" s="47">
        <f t="shared" si="23"/>
        <v>0</v>
      </c>
      <c r="Z23" s="48">
        <f t="shared" si="19"/>
        <v>0</v>
      </c>
      <c r="AA23" s="11"/>
    </row>
    <row r="24" spans="1:27">
      <c r="A24" s="6"/>
      <c r="B24" s="2" t="s">
        <v>69</v>
      </c>
      <c r="C24" s="6" t="s">
        <v>0</v>
      </c>
      <c r="D24" s="15"/>
      <c r="E24" s="32" t="s">
        <v>149</v>
      </c>
      <c r="F24" s="47">
        <f t="shared" si="1"/>
        <v>0</v>
      </c>
      <c r="G24" s="48"/>
      <c r="H24" s="47"/>
      <c r="I24" s="47"/>
      <c r="J24" s="47"/>
      <c r="K24" s="47">
        <f t="shared" si="20"/>
        <v>0</v>
      </c>
      <c r="L24" s="47"/>
      <c r="M24" s="47"/>
      <c r="N24" s="47"/>
      <c r="O24" s="47">
        <f t="shared" si="21"/>
        <v>0</v>
      </c>
      <c r="P24" s="48">
        <f t="shared" si="5"/>
        <v>0</v>
      </c>
      <c r="Q24" s="47"/>
      <c r="R24" s="47"/>
      <c r="S24" s="47"/>
      <c r="T24" s="47">
        <f t="shared" si="22"/>
        <v>0</v>
      </c>
      <c r="U24" s="48">
        <f t="shared" si="6"/>
        <v>0</v>
      </c>
      <c r="V24" s="47"/>
      <c r="W24" s="47"/>
      <c r="X24" s="47"/>
      <c r="Y24" s="47">
        <f t="shared" si="23"/>
        <v>0</v>
      </c>
      <c r="Z24" s="48">
        <f t="shared" si="19"/>
        <v>0</v>
      </c>
      <c r="AA24" s="11"/>
    </row>
    <row r="25" spans="1:27">
      <c r="A25" s="6"/>
      <c r="B25" s="2"/>
      <c r="C25" s="6"/>
      <c r="D25" s="15"/>
      <c r="E25" s="32" t="s">
        <v>150</v>
      </c>
      <c r="F25" s="47">
        <f t="shared" si="1"/>
        <v>0</v>
      </c>
      <c r="G25" s="48"/>
      <c r="H25" s="47"/>
      <c r="I25" s="47"/>
      <c r="J25" s="47"/>
      <c r="K25" s="47">
        <f t="shared" si="20"/>
        <v>0</v>
      </c>
      <c r="L25" s="47"/>
      <c r="M25" s="47"/>
      <c r="N25" s="47"/>
      <c r="O25" s="47">
        <f t="shared" si="21"/>
        <v>0</v>
      </c>
      <c r="P25" s="48">
        <f t="shared" si="5"/>
        <v>0</v>
      </c>
      <c r="Q25" s="47"/>
      <c r="R25" s="47"/>
      <c r="S25" s="47"/>
      <c r="T25" s="47">
        <f t="shared" si="22"/>
        <v>0</v>
      </c>
      <c r="U25" s="48">
        <f t="shared" si="6"/>
        <v>0</v>
      </c>
      <c r="V25" s="47"/>
      <c r="W25" s="47"/>
      <c r="X25" s="47"/>
      <c r="Y25" s="47">
        <f t="shared" si="23"/>
        <v>0</v>
      </c>
      <c r="Z25" s="48">
        <f t="shared" si="19"/>
        <v>0</v>
      </c>
      <c r="AA25" s="11"/>
    </row>
    <row r="26" spans="1:27">
      <c r="A26" s="17"/>
      <c r="B26" s="19" t="s">
        <v>67</v>
      </c>
      <c r="C26" s="17" t="s">
        <v>0</v>
      </c>
      <c r="D26" s="18"/>
      <c r="E26" s="32" t="s">
        <v>149</v>
      </c>
      <c r="F26" s="47">
        <f t="shared" si="1"/>
        <v>0</v>
      </c>
      <c r="G26" s="48"/>
      <c r="H26" s="47"/>
      <c r="I26" s="47"/>
      <c r="J26" s="47"/>
      <c r="K26" s="47">
        <f t="shared" si="20"/>
        <v>0</v>
      </c>
      <c r="L26" s="47"/>
      <c r="M26" s="47"/>
      <c r="N26" s="47"/>
      <c r="O26" s="47">
        <f t="shared" si="21"/>
        <v>0</v>
      </c>
      <c r="P26" s="48">
        <f t="shared" si="5"/>
        <v>0</v>
      </c>
      <c r="Q26" s="47"/>
      <c r="R26" s="47"/>
      <c r="S26" s="47"/>
      <c r="T26" s="47">
        <f t="shared" si="22"/>
        <v>0</v>
      </c>
      <c r="U26" s="48">
        <f t="shared" si="6"/>
        <v>0</v>
      </c>
      <c r="V26" s="47"/>
      <c r="W26" s="47"/>
      <c r="X26" s="47"/>
      <c r="Y26" s="47">
        <f t="shared" si="23"/>
        <v>0</v>
      </c>
      <c r="Z26" s="48">
        <f t="shared" si="19"/>
        <v>0</v>
      </c>
      <c r="AA26" s="11"/>
    </row>
    <row r="27" spans="1:27">
      <c r="A27" s="17"/>
      <c r="B27" s="19"/>
      <c r="C27" s="17"/>
      <c r="D27" s="18"/>
      <c r="E27" s="32" t="s">
        <v>150</v>
      </c>
      <c r="F27" s="47">
        <f t="shared" si="1"/>
        <v>0</v>
      </c>
      <c r="G27" s="48"/>
      <c r="H27" s="47"/>
      <c r="I27" s="47"/>
      <c r="J27" s="47"/>
      <c r="K27" s="47">
        <f t="shared" si="20"/>
        <v>0</v>
      </c>
      <c r="L27" s="47"/>
      <c r="M27" s="47"/>
      <c r="N27" s="47"/>
      <c r="O27" s="47">
        <f t="shared" si="21"/>
        <v>0</v>
      </c>
      <c r="P27" s="48">
        <f t="shared" si="5"/>
        <v>0</v>
      </c>
      <c r="Q27" s="47"/>
      <c r="R27" s="47"/>
      <c r="S27" s="47"/>
      <c r="T27" s="47">
        <f t="shared" si="22"/>
        <v>0</v>
      </c>
      <c r="U27" s="48">
        <f t="shared" si="6"/>
        <v>0</v>
      </c>
      <c r="V27" s="47"/>
      <c r="W27" s="47"/>
      <c r="X27" s="47"/>
      <c r="Y27" s="47">
        <f t="shared" si="23"/>
        <v>0</v>
      </c>
      <c r="Z27" s="48">
        <f t="shared" si="19"/>
        <v>0</v>
      </c>
      <c r="AA27" s="11"/>
    </row>
    <row r="28" spans="1:27">
      <c r="A28" s="6"/>
      <c r="B28" s="2" t="s">
        <v>27</v>
      </c>
      <c r="C28" s="6" t="s">
        <v>5</v>
      </c>
      <c r="D28" s="15">
        <v>1</v>
      </c>
      <c r="E28" s="32" t="s">
        <v>149</v>
      </c>
      <c r="F28" s="47">
        <f t="shared" si="1"/>
        <v>0</v>
      </c>
      <c r="G28" s="48"/>
      <c r="H28" s="47"/>
      <c r="I28" s="47"/>
      <c r="J28" s="47"/>
      <c r="K28" s="47">
        <f t="shared" si="20"/>
        <v>0</v>
      </c>
      <c r="L28" s="47"/>
      <c r="M28" s="47"/>
      <c r="N28" s="47"/>
      <c r="O28" s="47">
        <f t="shared" si="21"/>
        <v>0</v>
      </c>
      <c r="P28" s="48">
        <f t="shared" si="5"/>
        <v>0</v>
      </c>
      <c r="Q28" s="47"/>
      <c r="R28" s="47"/>
      <c r="S28" s="47"/>
      <c r="T28" s="47">
        <f t="shared" si="22"/>
        <v>0</v>
      </c>
      <c r="U28" s="48">
        <f t="shared" si="6"/>
        <v>0</v>
      </c>
      <c r="V28" s="47"/>
      <c r="W28" s="47"/>
      <c r="X28" s="47"/>
      <c r="Y28" s="47">
        <f t="shared" si="23"/>
        <v>0</v>
      </c>
      <c r="Z28" s="48">
        <f t="shared" si="19"/>
        <v>0</v>
      </c>
      <c r="AA28" s="11"/>
    </row>
    <row r="29" spans="1:27">
      <c r="A29" s="6"/>
      <c r="B29" s="2"/>
      <c r="C29" s="6"/>
      <c r="D29" s="15"/>
      <c r="E29" s="32" t="s">
        <v>150</v>
      </c>
      <c r="F29" s="47">
        <f t="shared" si="1"/>
        <v>0</v>
      </c>
      <c r="G29" s="48"/>
      <c r="H29" s="47"/>
      <c r="I29" s="47"/>
      <c r="J29" s="47"/>
      <c r="K29" s="47">
        <f t="shared" si="20"/>
        <v>0</v>
      </c>
      <c r="L29" s="47"/>
      <c r="M29" s="47"/>
      <c r="N29" s="47"/>
      <c r="O29" s="47">
        <f t="shared" si="21"/>
        <v>0</v>
      </c>
      <c r="P29" s="48">
        <f t="shared" si="5"/>
        <v>0</v>
      </c>
      <c r="Q29" s="47"/>
      <c r="R29" s="47"/>
      <c r="S29" s="47"/>
      <c r="T29" s="47">
        <f t="shared" si="22"/>
        <v>0</v>
      </c>
      <c r="U29" s="48">
        <f t="shared" si="6"/>
        <v>0</v>
      </c>
      <c r="V29" s="47"/>
      <c r="W29" s="47"/>
      <c r="X29" s="47"/>
      <c r="Y29" s="47">
        <f t="shared" si="23"/>
        <v>0</v>
      </c>
      <c r="Z29" s="48">
        <f t="shared" si="19"/>
        <v>0</v>
      </c>
      <c r="AA29" s="11"/>
    </row>
    <row r="30" spans="1:27">
      <c r="A30" s="17"/>
      <c r="B30" s="19" t="s">
        <v>28</v>
      </c>
      <c r="C30" s="17" t="s">
        <v>0</v>
      </c>
      <c r="D30" s="18">
        <v>1</v>
      </c>
      <c r="E30" s="32" t="s">
        <v>149</v>
      </c>
      <c r="F30" s="47">
        <f t="shared" si="1"/>
        <v>0</v>
      </c>
      <c r="G30" s="48"/>
      <c r="H30" s="47"/>
      <c r="I30" s="47"/>
      <c r="J30" s="47"/>
      <c r="K30" s="47">
        <f t="shared" si="20"/>
        <v>0</v>
      </c>
      <c r="L30" s="47"/>
      <c r="M30" s="47"/>
      <c r="N30" s="47"/>
      <c r="O30" s="47">
        <f t="shared" si="21"/>
        <v>0</v>
      </c>
      <c r="P30" s="48">
        <f t="shared" si="5"/>
        <v>0</v>
      </c>
      <c r="Q30" s="47"/>
      <c r="R30" s="47"/>
      <c r="S30" s="47"/>
      <c r="T30" s="47">
        <f t="shared" si="22"/>
        <v>0</v>
      </c>
      <c r="U30" s="48">
        <f t="shared" si="6"/>
        <v>0</v>
      </c>
      <c r="V30" s="47"/>
      <c r="W30" s="47"/>
      <c r="X30" s="47"/>
      <c r="Y30" s="47">
        <f t="shared" si="23"/>
        <v>0</v>
      </c>
      <c r="Z30" s="48">
        <f t="shared" si="19"/>
        <v>0</v>
      </c>
      <c r="AA30" s="11"/>
    </row>
    <row r="31" spans="1:27">
      <c r="A31" s="17"/>
      <c r="B31" s="19"/>
      <c r="C31" s="17"/>
      <c r="D31" s="18"/>
      <c r="E31" s="32" t="s">
        <v>150</v>
      </c>
      <c r="F31" s="47">
        <f t="shared" si="1"/>
        <v>0</v>
      </c>
      <c r="G31" s="48"/>
      <c r="H31" s="47"/>
      <c r="I31" s="47"/>
      <c r="J31" s="47"/>
      <c r="K31" s="47">
        <f t="shared" si="20"/>
        <v>0</v>
      </c>
      <c r="L31" s="47"/>
      <c r="M31" s="47"/>
      <c r="N31" s="47"/>
      <c r="O31" s="47">
        <f t="shared" si="21"/>
        <v>0</v>
      </c>
      <c r="P31" s="48">
        <f t="shared" si="5"/>
        <v>0</v>
      </c>
      <c r="Q31" s="47"/>
      <c r="R31" s="47"/>
      <c r="S31" s="47"/>
      <c r="T31" s="47">
        <f t="shared" si="22"/>
        <v>0</v>
      </c>
      <c r="U31" s="48">
        <f t="shared" si="6"/>
        <v>0</v>
      </c>
      <c r="V31" s="47"/>
      <c r="W31" s="47"/>
      <c r="X31" s="47"/>
      <c r="Y31" s="47">
        <f t="shared" si="23"/>
        <v>0</v>
      </c>
      <c r="Z31" s="48">
        <f t="shared" si="19"/>
        <v>0</v>
      </c>
      <c r="AA31" s="11"/>
    </row>
    <row r="32" spans="1:27">
      <c r="A32" s="71">
        <v>3</v>
      </c>
      <c r="B32" s="72" t="s">
        <v>71</v>
      </c>
      <c r="C32" s="71" t="s">
        <v>0</v>
      </c>
      <c r="D32" s="73"/>
      <c r="E32" s="74" t="s">
        <v>149</v>
      </c>
      <c r="F32" s="75">
        <f>SUM(F34,F36,F38,F40,F42)</f>
        <v>0</v>
      </c>
      <c r="G32" s="76"/>
      <c r="H32" s="75">
        <f t="shared" ref="H32:J33" si="24">SUM(H34,H36,H38,H40,H42)</f>
        <v>0</v>
      </c>
      <c r="I32" s="75">
        <f t="shared" si="24"/>
        <v>0</v>
      </c>
      <c r="J32" s="75">
        <f t="shared" si="24"/>
        <v>0</v>
      </c>
      <c r="K32" s="75">
        <f>SUM(H32:J32)</f>
        <v>0</v>
      </c>
      <c r="L32" s="75">
        <f t="shared" ref="L32:N33" si="25">SUM(L34,L36,L38,L40,L42)</f>
        <v>0</v>
      </c>
      <c r="M32" s="75">
        <f t="shared" si="25"/>
        <v>0</v>
      </c>
      <c r="N32" s="75">
        <f t="shared" si="25"/>
        <v>0</v>
      </c>
      <c r="O32" s="75">
        <f>SUM(L32:N32)</f>
        <v>0</v>
      </c>
      <c r="P32" s="76">
        <f t="shared" si="5"/>
        <v>0</v>
      </c>
      <c r="Q32" s="75">
        <f t="shared" ref="Q32:S33" si="26">SUM(Q34,Q36,Q38,Q40,Q42)</f>
        <v>0</v>
      </c>
      <c r="R32" s="75">
        <f t="shared" si="26"/>
        <v>0</v>
      </c>
      <c r="S32" s="75">
        <f t="shared" si="26"/>
        <v>0</v>
      </c>
      <c r="T32" s="75">
        <f>SUM(Q32:S32)</f>
        <v>0</v>
      </c>
      <c r="U32" s="76">
        <f t="shared" si="6"/>
        <v>0</v>
      </c>
      <c r="V32" s="75">
        <f t="shared" ref="V32:X33" si="27">SUM(V34,V36,V38,V40,V42)</f>
        <v>0</v>
      </c>
      <c r="W32" s="75">
        <f t="shared" si="27"/>
        <v>0</v>
      </c>
      <c r="X32" s="75">
        <f t="shared" si="27"/>
        <v>0</v>
      </c>
      <c r="Y32" s="75">
        <f>SUM(V32:X32)</f>
        <v>0</v>
      </c>
      <c r="Z32" s="76">
        <f t="shared" si="19"/>
        <v>0</v>
      </c>
      <c r="AA32" s="77"/>
    </row>
    <row r="33" spans="1:27">
      <c r="A33" s="71"/>
      <c r="B33" s="72"/>
      <c r="C33" s="71"/>
      <c r="D33" s="73"/>
      <c r="E33" s="74" t="s">
        <v>150</v>
      </c>
      <c r="F33" s="75">
        <f>SUM(F35,F37,F39,F41,F43)</f>
        <v>0</v>
      </c>
      <c r="G33" s="76"/>
      <c r="H33" s="75">
        <f t="shared" si="24"/>
        <v>0</v>
      </c>
      <c r="I33" s="75">
        <f t="shared" si="24"/>
        <v>0</v>
      </c>
      <c r="J33" s="75">
        <f t="shared" si="24"/>
        <v>0</v>
      </c>
      <c r="K33" s="75">
        <f>SUM(H33:J33)</f>
        <v>0</v>
      </c>
      <c r="L33" s="75">
        <f t="shared" si="25"/>
        <v>0</v>
      </c>
      <c r="M33" s="75">
        <f t="shared" si="25"/>
        <v>0</v>
      </c>
      <c r="N33" s="75">
        <f t="shared" si="25"/>
        <v>0</v>
      </c>
      <c r="O33" s="75">
        <f>SUM(L33:N33)</f>
        <v>0</v>
      </c>
      <c r="P33" s="76">
        <f t="shared" si="5"/>
        <v>0</v>
      </c>
      <c r="Q33" s="75">
        <f t="shared" si="26"/>
        <v>0</v>
      </c>
      <c r="R33" s="75">
        <f t="shared" si="26"/>
        <v>0</v>
      </c>
      <c r="S33" s="75">
        <f t="shared" si="26"/>
        <v>0</v>
      </c>
      <c r="T33" s="75">
        <f>SUM(Q33:S33)</f>
        <v>0</v>
      </c>
      <c r="U33" s="76">
        <f t="shared" si="6"/>
        <v>0</v>
      </c>
      <c r="V33" s="75">
        <f t="shared" si="27"/>
        <v>0</v>
      </c>
      <c r="W33" s="75">
        <f t="shared" si="27"/>
        <v>0</v>
      </c>
      <c r="X33" s="75">
        <f t="shared" si="27"/>
        <v>0</v>
      </c>
      <c r="Y33" s="75">
        <f>SUM(V33:X33)</f>
        <v>0</v>
      </c>
      <c r="Z33" s="76">
        <f t="shared" si="19"/>
        <v>0</v>
      </c>
      <c r="AA33" s="77"/>
    </row>
    <row r="34" spans="1:27">
      <c r="A34" s="17"/>
      <c r="B34" s="19" t="s">
        <v>88</v>
      </c>
      <c r="C34" s="17" t="s">
        <v>0</v>
      </c>
      <c r="D34" s="18">
        <v>7</v>
      </c>
      <c r="E34" s="32" t="s">
        <v>149</v>
      </c>
      <c r="F34" s="47">
        <f>Z34</f>
        <v>0</v>
      </c>
      <c r="G34" s="48"/>
      <c r="H34" s="47"/>
      <c r="I34" s="47"/>
      <c r="J34" s="47"/>
      <c r="K34" s="47">
        <f>SUM(H34:J34)</f>
        <v>0</v>
      </c>
      <c r="L34" s="47"/>
      <c r="M34" s="47"/>
      <c r="N34" s="47"/>
      <c r="O34" s="47">
        <f>SUM(L34:N34)</f>
        <v>0</v>
      </c>
      <c r="P34" s="48">
        <f t="shared" si="5"/>
        <v>0</v>
      </c>
      <c r="Q34" s="47"/>
      <c r="R34" s="47"/>
      <c r="S34" s="47"/>
      <c r="T34" s="47">
        <f>SUM(Q34:S34)</f>
        <v>0</v>
      </c>
      <c r="U34" s="48">
        <f t="shared" si="6"/>
        <v>0</v>
      </c>
      <c r="V34" s="47"/>
      <c r="W34" s="47"/>
      <c r="X34" s="47"/>
      <c r="Y34" s="47">
        <f>SUM(V34:X34)</f>
        <v>0</v>
      </c>
      <c r="Z34" s="48">
        <f t="shared" si="19"/>
        <v>0</v>
      </c>
      <c r="AA34" s="12"/>
    </row>
    <row r="35" spans="1:27">
      <c r="A35" s="17"/>
      <c r="B35" s="19"/>
      <c r="C35" s="17"/>
      <c r="D35" s="18"/>
      <c r="E35" s="32" t="s">
        <v>150</v>
      </c>
      <c r="F35" s="47">
        <f>Z35</f>
        <v>0</v>
      </c>
      <c r="G35" s="48"/>
      <c r="H35" s="47"/>
      <c r="I35" s="47"/>
      <c r="J35" s="47"/>
      <c r="K35" s="47">
        <f>SUM(H35:J35)</f>
        <v>0</v>
      </c>
      <c r="L35" s="47"/>
      <c r="M35" s="47"/>
      <c r="N35" s="47"/>
      <c r="O35" s="47">
        <f>SUM(L35:N35)</f>
        <v>0</v>
      </c>
      <c r="P35" s="48">
        <f t="shared" si="5"/>
        <v>0</v>
      </c>
      <c r="Q35" s="47"/>
      <c r="R35" s="47"/>
      <c r="S35" s="47"/>
      <c r="T35" s="47">
        <f>SUM(Q35:S35)</f>
        <v>0</v>
      </c>
      <c r="U35" s="48">
        <f t="shared" si="6"/>
        <v>0</v>
      </c>
      <c r="V35" s="47"/>
      <c r="W35" s="47"/>
      <c r="X35" s="47"/>
      <c r="Y35" s="47">
        <f>SUM(V35:X35)</f>
        <v>0</v>
      </c>
      <c r="Z35" s="48">
        <f t="shared" si="19"/>
        <v>0</v>
      </c>
      <c r="AA35" s="12"/>
    </row>
    <row r="36" spans="1:27">
      <c r="A36" s="17"/>
      <c r="B36" s="19" t="s">
        <v>72</v>
      </c>
      <c r="C36" s="17" t="s">
        <v>0</v>
      </c>
      <c r="D36" s="18">
        <v>210</v>
      </c>
      <c r="E36" s="32" t="s">
        <v>149</v>
      </c>
      <c r="F36" s="47">
        <f t="shared" ref="F36:F47" si="28">Z36</f>
        <v>0</v>
      </c>
      <c r="G36" s="48"/>
      <c r="H36" s="47"/>
      <c r="I36" s="47"/>
      <c r="J36" s="47"/>
      <c r="K36" s="47">
        <f t="shared" ref="K36:K89" si="29">SUM(H36:J36)</f>
        <v>0</v>
      </c>
      <c r="L36" s="47"/>
      <c r="M36" s="47"/>
      <c r="N36" s="47"/>
      <c r="O36" s="47">
        <f t="shared" ref="O36:O47" si="30">SUM(L36:N36)</f>
        <v>0</v>
      </c>
      <c r="P36" s="48">
        <f t="shared" si="5"/>
        <v>0</v>
      </c>
      <c r="Q36" s="47"/>
      <c r="R36" s="47"/>
      <c r="S36" s="47"/>
      <c r="T36" s="47">
        <f t="shared" ref="T36:T47" si="31">SUM(Q36:S36)</f>
        <v>0</v>
      </c>
      <c r="U36" s="48">
        <f t="shared" si="6"/>
        <v>0</v>
      </c>
      <c r="V36" s="47"/>
      <c r="W36" s="47"/>
      <c r="X36" s="47"/>
      <c r="Y36" s="47">
        <f t="shared" ref="Y36:Y47" si="32">SUM(V36:X36)</f>
        <v>0</v>
      </c>
      <c r="Z36" s="48">
        <f t="shared" si="19"/>
        <v>0</v>
      </c>
      <c r="AA36" s="12"/>
    </row>
    <row r="37" spans="1:27">
      <c r="A37" s="17"/>
      <c r="B37" s="19"/>
      <c r="C37" s="17"/>
      <c r="D37" s="18"/>
      <c r="E37" s="32" t="s">
        <v>150</v>
      </c>
      <c r="F37" s="47">
        <f t="shared" si="28"/>
        <v>0</v>
      </c>
      <c r="G37" s="48"/>
      <c r="H37" s="47"/>
      <c r="I37" s="47"/>
      <c r="J37" s="47"/>
      <c r="K37" s="47">
        <f t="shared" si="29"/>
        <v>0</v>
      </c>
      <c r="L37" s="47"/>
      <c r="M37" s="47"/>
      <c r="N37" s="47"/>
      <c r="O37" s="47">
        <f t="shared" si="30"/>
        <v>0</v>
      </c>
      <c r="P37" s="48">
        <f t="shared" si="5"/>
        <v>0</v>
      </c>
      <c r="Q37" s="47"/>
      <c r="R37" s="47"/>
      <c r="S37" s="47"/>
      <c r="T37" s="47">
        <f t="shared" si="31"/>
        <v>0</v>
      </c>
      <c r="U37" s="48">
        <f t="shared" si="6"/>
        <v>0</v>
      </c>
      <c r="V37" s="47"/>
      <c r="W37" s="47"/>
      <c r="X37" s="47"/>
      <c r="Y37" s="47">
        <f t="shared" si="32"/>
        <v>0</v>
      </c>
      <c r="Z37" s="48">
        <f t="shared" si="19"/>
        <v>0</v>
      </c>
      <c r="AA37" s="12"/>
    </row>
    <row r="38" spans="1:27">
      <c r="A38" s="6"/>
      <c r="B38" s="2" t="s">
        <v>73</v>
      </c>
      <c r="C38" s="6" t="s">
        <v>0</v>
      </c>
      <c r="D38" s="15">
        <v>18</v>
      </c>
      <c r="E38" s="32" t="s">
        <v>149</v>
      </c>
      <c r="F38" s="47">
        <f t="shared" si="28"/>
        <v>0</v>
      </c>
      <c r="G38" s="48"/>
      <c r="H38" s="47"/>
      <c r="I38" s="47"/>
      <c r="J38" s="47"/>
      <c r="K38" s="47">
        <f t="shared" si="29"/>
        <v>0</v>
      </c>
      <c r="L38" s="47"/>
      <c r="M38" s="47"/>
      <c r="N38" s="47"/>
      <c r="O38" s="47">
        <f t="shared" si="30"/>
        <v>0</v>
      </c>
      <c r="P38" s="48">
        <f t="shared" si="5"/>
        <v>0</v>
      </c>
      <c r="Q38" s="47"/>
      <c r="R38" s="47"/>
      <c r="S38" s="47"/>
      <c r="T38" s="47">
        <f t="shared" si="31"/>
        <v>0</v>
      </c>
      <c r="U38" s="48">
        <f t="shared" si="6"/>
        <v>0</v>
      </c>
      <c r="V38" s="47"/>
      <c r="W38" s="47"/>
      <c r="X38" s="47"/>
      <c r="Y38" s="47">
        <f t="shared" si="32"/>
        <v>0</v>
      </c>
      <c r="Z38" s="48">
        <f t="shared" si="19"/>
        <v>0</v>
      </c>
      <c r="AA38" s="12"/>
    </row>
    <row r="39" spans="1:27">
      <c r="A39" s="6"/>
      <c r="B39" s="2"/>
      <c r="C39" s="6"/>
      <c r="D39" s="15"/>
      <c r="E39" s="32" t="s">
        <v>150</v>
      </c>
      <c r="F39" s="47">
        <f t="shared" si="28"/>
        <v>0</v>
      </c>
      <c r="G39" s="48"/>
      <c r="H39" s="47"/>
      <c r="I39" s="47"/>
      <c r="J39" s="47"/>
      <c r="K39" s="47">
        <f t="shared" si="29"/>
        <v>0</v>
      </c>
      <c r="L39" s="47"/>
      <c r="M39" s="47"/>
      <c r="N39" s="47"/>
      <c r="O39" s="47">
        <f t="shared" si="30"/>
        <v>0</v>
      </c>
      <c r="P39" s="48">
        <f t="shared" si="5"/>
        <v>0</v>
      </c>
      <c r="Q39" s="47"/>
      <c r="R39" s="47"/>
      <c r="S39" s="47"/>
      <c r="T39" s="47">
        <f t="shared" si="31"/>
        <v>0</v>
      </c>
      <c r="U39" s="48">
        <f t="shared" si="6"/>
        <v>0</v>
      </c>
      <c r="V39" s="47"/>
      <c r="W39" s="47"/>
      <c r="X39" s="47"/>
      <c r="Y39" s="47">
        <f t="shared" si="32"/>
        <v>0</v>
      </c>
      <c r="Z39" s="48">
        <f t="shared" si="19"/>
        <v>0</v>
      </c>
      <c r="AA39" s="12"/>
    </row>
    <row r="40" spans="1:27">
      <c r="A40" s="6"/>
      <c r="B40" s="2" t="s">
        <v>74</v>
      </c>
      <c r="C40" s="6" t="s">
        <v>0</v>
      </c>
      <c r="D40" s="15">
        <v>1</v>
      </c>
      <c r="E40" s="32" t="s">
        <v>149</v>
      </c>
      <c r="F40" s="47">
        <f t="shared" si="28"/>
        <v>0</v>
      </c>
      <c r="G40" s="48"/>
      <c r="H40" s="47"/>
      <c r="I40" s="47"/>
      <c r="J40" s="47"/>
      <c r="K40" s="47">
        <f t="shared" si="29"/>
        <v>0</v>
      </c>
      <c r="L40" s="47"/>
      <c r="M40" s="47"/>
      <c r="N40" s="47"/>
      <c r="O40" s="47">
        <f t="shared" si="30"/>
        <v>0</v>
      </c>
      <c r="P40" s="48">
        <f t="shared" si="5"/>
        <v>0</v>
      </c>
      <c r="Q40" s="47"/>
      <c r="R40" s="47"/>
      <c r="S40" s="47"/>
      <c r="T40" s="47">
        <f t="shared" si="31"/>
        <v>0</v>
      </c>
      <c r="U40" s="48">
        <f t="shared" si="6"/>
        <v>0</v>
      </c>
      <c r="V40" s="47"/>
      <c r="W40" s="47"/>
      <c r="X40" s="47"/>
      <c r="Y40" s="47">
        <f t="shared" si="32"/>
        <v>0</v>
      </c>
      <c r="Z40" s="48">
        <f t="shared" si="19"/>
        <v>0</v>
      </c>
      <c r="AA40" s="12"/>
    </row>
    <row r="41" spans="1:27">
      <c r="A41" s="6"/>
      <c r="B41" s="2"/>
      <c r="C41" s="6"/>
      <c r="D41" s="15"/>
      <c r="E41" s="32" t="s">
        <v>150</v>
      </c>
      <c r="F41" s="47">
        <f t="shared" si="28"/>
        <v>0</v>
      </c>
      <c r="G41" s="48"/>
      <c r="H41" s="47"/>
      <c r="I41" s="47"/>
      <c r="J41" s="47"/>
      <c r="K41" s="47">
        <f t="shared" si="29"/>
        <v>0</v>
      </c>
      <c r="L41" s="47"/>
      <c r="M41" s="47"/>
      <c r="N41" s="47"/>
      <c r="O41" s="47">
        <f t="shared" si="30"/>
        <v>0</v>
      </c>
      <c r="P41" s="48">
        <f t="shared" si="5"/>
        <v>0</v>
      </c>
      <c r="Q41" s="47"/>
      <c r="R41" s="47"/>
      <c r="S41" s="47"/>
      <c r="T41" s="47">
        <f t="shared" si="31"/>
        <v>0</v>
      </c>
      <c r="U41" s="48">
        <f t="shared" si="6"/>
        <v>0</v>
      </c>
      <c r="V41" s="47"/>
      <c r="W41" s="47"/>
      <c r="X41" s="47"/>
      <c r="Y41" s="47">
        <f t="shared" si="32"/>
        <v>0</v>
      </c>
      <c r="Z41" s="48">
        <f t="shared" si="19"/>
        <v>0</v>
      </c>
      <c r="AA41" s="12"/>
    </row>
    <row r="42" spans="1:27">
      <c r="A42" s="6"/>
      <c r="B42" s="2" t="s">
        <v>75</v>
      </c>
      <c r="C42" s="6" t="s">
        <v>0</v>
      </c>
      <c r="D42" s="15">
        <v>1</v>
      </c>
      <c r="E42" s="32" t="s">
        <v>149</v>
      </c>
      <c r="F42" s="47">
        <f t="shared" si="28"/>
        <v>0</v>
      </c>
      <c r="G42" s="48"/>
      <c r="H42" s="47"/>
      <c r="I42" s="47"/>
      <c r="J42" s="47"/>
      <c r="K42" s="47">
        <f t="shared" si="29"/>
        <v>0</v>
      </c>
      <c r="L42" s="47"/>
      <c r="M42" s="47"/>
      <c r="N42" s="47"/>
      <c r="O42" s="47">
        <f t="shared" si="30"/>
        <v>0</v>
      </c>
      <c r="P42" s="48">
        <f t="shared" ref="P42:P73" si="33">SUM(K42,O42)</f>
        <v>0</v>
      </c>
      <c r="Q42" s="47"/>
      <c r="R42" s="47"/>
      <c r="S42" s="47"/>
      <c r="T42" s="47">
        <f t="shared" si="31"/>
        <v>0</v>
      </c>
      <c r="U42" s="48">
        <f t="shared" ref="U42:U73" si="34">SUM(P42,T42)</f>
        <v>0</v>
      </c>
      <c r="V42" s="47"/>
      <c r="W42" s="47"/>
      <c r="X42" s="47"/>
      <c r="Y42" s="47">
        <f t="shared" si="32"/>
        <v>0</v>
      </c>
      <c r="Z42" s="48">
        <f t="shared" si="19"/>
        <v>0</v>
      </c>
      <c r="AA42" s="12"/>
    </row>
    <row r="43" spans="1:27">
      <c r="A43" s="6"/>
      <c r="B43" s="2"/>
      <c r="C43" s="6"/>
      <c r="D43" s="15"/>
      <c r="E43" s="32" t="s">
        <v>150</v>
      </c>
      <c r="F43" s="47">
        <f t="shared" si="28"/>
        <v>0</v>
      </c>
      <c r="G43" s="48"/>
      <c r="H43" s="47"/>
      <c r="I43" s="47"/>
      <c r="J43" s="47"/>
      <c r="K43" s="47">
        <f t="shared" si="29"/>
        <v>0</v>
      </c>
      <c r="L43" s="47"/>
      <c r="M43" s="47"/>
      <c r="N43" s="47"/>
      <c r="O43" s="47">
        <f t="shared" si="30"/>
        <v>0</v>
      </c>
      <c r="P43" s="48">
        <f t="shared" si="33"/>
        <v>0</v>
      </c>
      <c r="Q43" s="47"/>
      <c r="R43" s="47"/>
      <c r="S43" s="47"/>
      <c r="T43" s="47">
        <f t="shared" si="31"/>
        <v>0</v>
      </c>
      <c r="U43" s="48">
        <f t="shared" si="34"/>
        <v>0</v>
      </c>
      <c r="V43" s="47"/>
      <c r="W43" s="47"/>
      <c r="X43" s="47"/>
      <c r="Y43" s="47">
        <f t="shared" si="32"/>
        <v>0</v>
      </c>
      <c r="Z43" s="48">
        <f t="shared" si="19"/>
        <v>0</v>
      </c>
      <c r="AA43" s="12"/>
    </row>
    <row r="44" spans="1:27">
      <c r="A44" s="71">
        <v>4</v>
      </c>
      <c r="B44" s="72" t="s">
        <v>29</v>
      </c>
      <c r="C44" s="71" t="s">
        <v>0</v>
      </c>
      <c r="D44" s="73"/>
      <c r="E44" s="74" t="s">
        <v>149</v>
      </c>
      <c r="F44" s="75">
        <f t="shared" si="28"/>
        <v>0</v>
      </c>
      <c r="G44" s="76"/>
      <c r="H44" s="75"/>
      <c r="I44" s="75"/>
      <c r="J44" s="75"/>
      <c r="K44" s="75">
        <f t="shared" si="29"/>
        <v>0</v>
      </c>
      <c r="L44" s="75"/>
      <c r="M44" s="75"/>
      <c r="N44" s="75"/>
      <c r="O44" s="75">
        <f t="shared" si="30"/>
        <v>0</v>
      </c>
      <c r="P44" s="76">
        <f t="shared" si="33"/>
        <v>0</v>
      </c>
      <c r="Q44" s="75"/>
      <c r="R44" s="75"/>
      <c r="S44" s="75"/>
      <c r="T44" s="75">
        <f t="shared" si="31"/>
        <v>0</v>
      </c>
      <c r="U44" s="76">
        <f t="shared" si="34"/>
        <v>0</v>
      </c>
      <c r="V44" s="75"/>
      <c r="W44" s="75"/>
      <c r="X44" s="75"/>
      <c r="Y44" s="75">
        <f t="shared" si="32"/>
        <v>0</v>
      </c>
      <c r="Z44" s="76">
        <f t="shared" si="19"/>
        <v>0</v>
      </c>
      <c r="AA44" s="77"/>
    </row>
    <row r="45" spans="1:27">
      <c r="A45" s="71"/>
      <c r="B45" s="72"/>
      <c r="C45" s="71"/>
      <c r="D45" s="73"/>
      <c r="E45" s="74" t="s">
        <v>150</v>
      </c>
      <c r="F45" s="75">
        <f t="shared" si="28"/>
        <v>0</v>
      </c>
      <c r="G45" s="76"/>
      <c r="H45" s="75"/>
      <c r="I45" s="75"/>
      <c r="J45" s="75"/>
      <c r="K45" s="75">
        <f t="shared" si="29"/>
        <v>0</v>
      </c>
      <c r="L45" s="75"/>
      <c r="M45" s="75"/>
      <c r="N45" s="75"/>
      <c r="O45" s="75">
        <f t="shared" si="30"/>
        <v>0</v>
      </c>
      <c r="P45" s="76">
        <f t="shared" si="33"/>
        <v>0</v>
      </c>
      <c r="Q45" s="75"/>
      <c r="R45" s="75"/>
      <c r="S45" s="75"/>
      <c r="T45" s="75">
        <f t="shared" si="31"/>
        <v>0</v>
      </c>
      <c r="U45" s="76">
        <f t="shared" si="34"/>
        <v>0</v>
      </c>
      <c r="V45" s="75"/>
      <c r="W45" s="75"/>
      <c r="X45" s="75"/>
      <c r="Y45" s="75">
        <f t="shared" si="32"/>
        <v>0</v>
      </c>
      <c r="Z45" s="76">
        <f t="shared" si="19"/>
        <v>0</v>
      </c>
      <c r="AA45" s="77"/>
    </row>
    <row r="46" spans="1:27" ht="42">
      <c r="A46" s="27"/>
      <c r="B46" s="116" t="s">
        <v>95</v>
      </c>
      <c r="C46" s="27" t="s">
        <v>0</v>
      </c>
      <c r="D46" s="28"/>
      <c r="E46" s="31" t="s">
        <v>149</v>
      </c>
      <c r="F46" s="45">
        <f t="shared" si="28"/>
        <v>0</v>
      </c>
      <c r="G46" s="46"/>
      <c r="H46" s="45">
        <f t="shared" ref="H46:J47" si="35">SUM(H48,H50,H52,H54,H56,H58,H60,H62)</f>
        <v>0</v>
      </c>
      <c r="I46" s="45">
        <f t="shared" si="35"/>
        <v>0</v>
      </c>
      <c r="J46" s="45">
        <f t="shared" si="35"/>
        <v>0</v>
      </c>
      <c r="K46" s="45">
        <f t="shared" si="29"/>
        <v>0</v>
      </c>
      <c r="L46" s="45">
        <f t="shared" ref="L46:N47" si="36">SUM(L48,L50,L52,L54,L56,L58,L60,L62)</f>
        <v>0</v>
      </c>
      <c r="M46" s="45">
        <f t="shared" si="36"/>
        <v>0</v>
      </c>
      <c r="N46" s="45">
        <f t="shared" si="36"/>
        <v>0</v>
      </c>
      <c r="O46" s="45">
        <f t="shared" si="30"/>
        <v>0</v>
      </c>
      <c r="P46" s="46">
        <f t="shared" si="33"/>
        <v>0</v>
      </c>
      <c r="Q46" s="45">
        <f t="shared" ref="Q46:S47" si="37">SUM(Q48,Q50,Q52,Q54,Q56,Q58,Q60,Q62)</f>
        <v>0</v>
      </c>
      <c r="R46" s="45">
        <f t="shared" si="37"/>
        <v>0</v>
      </c>
      <c r="S46" s="45">
        <f t="shared" si="37"/>
        <v>0</v>
      </c>
      <c r="T46" s="45">
        <f t="shared" si="31"/>
        <v>0</v>
      </c>
      <c r="U46" s="46">
        <f t="shared" si="34"/>
        <v>0</v>
      </c>
      <c r="V46" s="45">
        <f t="shared" ref="V46:X47" si="38">SUM(V48,V50,V52,V54,V56,V58,V60,V62)</f>
        <v>0</v>
      </c>
      <c r="W46" s="45">
        <f t="shared" si="38"/>
        <v>0</v>
      </c>
      <c r="X46" s="45">
        <f t="shared" si="38"/>
        <v>0</v>
      </c>
      <c r="Y46" s="45">
        <f t="shared" si="32"/>
        <v>0</v>
      </c>
      <c r="Z46" s="46">
        <f t="shared" si="19"/>
        <v>0</v>
      </c>
      <c r="AA46" s="29"/>
    </row>
    <row r="47" spans="1:27">
      <c r="A47" s="27"/>
      <c r="B47" s="116"/>
      <c r="C47" s="27"/>
      <c r="D47" s="28"/>
      <c r="E47" s="31" t="s">
        <v>150</v>
      </c>
      <c r="F47" s="45">
        <f t="shared" si="28"/>
        <v>0</v>
      </c>
      <c r="G47" s="46"/>
      <c r="H47" s="45">
        <f t="shared" si="35"/>
        <v>0</v>
      </c>
      <c r="I47" s="45">
        <f t="shared" si="35"/>
        <v>0</v>
      </c>
      <c r="J47" s="45">
        <f t="shared" si="35"/>
        <v>0</v>
      </c>
      <c r="K47" s="45">
        <f t="shared" si="29"/>
        <v>0</v>
      </c>
      <c r="L47" s="45">
        <f t="shared" si="36"/>
        <v>0</v>
      </c>
      <c r="M47" s="45">
        <f t="shared" si="36"/>
        <v>0</v>
      </c>
      <c r="N47" s="45">
        <f t="shared" si="36"/>
        <v>0</v>
      </c>
      <c r="O47" s="45">
        <f t="shared" si="30"/>
        <v>0</v>
      </c>
      <c r="P47" s="46">
        <f t="shared" si="33"/>
        <v>0</v>
      </c>
      <c r="Q47" s="45">
        <f t="shared" si="37"/>
        <v>0</v>
      </c>
      <c r="R47" s="45">
        <f t="shared" si="37"/>
        <v>0</v>
      </c>
      <c r="S47" s="45">
        <f t="shared" si="37"/>
        <v>0</v>
      </c>
      <c r="T47" s="45">
        <f t="shared" si="31"/>
        <v>0</v>
      </c>
      <c r="U47" s="46">
        <f t="shared" si="34"/>
        <v>0</v>
      </c>
      <c r="V47" s="45">
        <f t="shared" si="38"/>
        <v>0</v>
      </c>
      <c r="W47" s="45">
        <f t="shared" si="38"/>
        <v>0</v>
      </c>
      <c r="X47" s="45">
        <f t="shared" si="38"/>
        <v>0</v>
      </c>
      <c r="Y47" s="45">
        <f t="shared" si="32"/>
        <v>0</v>
      </c>
      <c r="Z47" s="46">
        <f t="shared" si="19"/>
        <v>0</v>
      </c>
      <c r="AA47" s="29"/>
    </row>
    <row r="48" spans="1:27">
      <c r="A48" s="6">
        <v>1</v>
      </c>
      <c r="B48" s="2" t="s">
        <v>30</v>
      </c>
      <c r="C48" s="6" t="s">
        <v>0</v>
      </c>
      <c r="D48" s="10"/>
      <c r="E48" s="33" t="s">
        <v>149</v>
      </c>
      <c r="F48" s="47">
        <f>Z48</f>
        <v>0</v>
      </c>
      <c r="G48" s="50"/>
      <c r="H48" s="49"/>
      <c r="I48" s="49"/>
      <c r="J48" s="49"/>
      <c r="K48" s="47">
        <f t="shared" si="29"/>
        <v>0</v>
      </c>
      <c r="L48" s="49"/>
      <c r="M48" s="49"/>
      <c r="N48" s="49"/>
      <c r="O48" s="49"/>
      <c r="P48" s="48">
        <f t="shared" si="33"/>
        <v>0</v>
      </c>
      <c r="Q48" s="49"/>
      <c r="R48" s="49"/>
      <c r="S48" s="49"/>
      <c r="T48" s="49"/>
      <c r="U48" s="48">
        <f t="shared" si="34"/>
        <v>0</v>
      </c>
      <c r="V48" s="49"/>
      <c r="W48" s="49"/>
      <c r="X48" s="49"/>
      <c r="Y48" s="49"/>
      <c r="Z48" s="48">
        <f t="shared" si="19"/>
        <v>0</v>
      </c>
      <c r="AA48" s="51"/>
    </row>
    <row r="49" spans="1:27">
      <c r="A49" s="6"/>
      <c r="B49" s="2"/>
      <c r="C49" s="6"/>
      <c r="D49" s="10"/>
      <c r="E49" s="33" t="s">
        <v>150</v>
      </c>
      <c r="F49" s="47">
        <f>Z49</f>
        <v>0</v>
      </c>
      <c r="G49" s="48"/>
      <c r="H49" s="47"/>
      <c r="I49" s="47"/>
      <c r="J49" s="47"/>
      <c r="K49" s="47">
        <f t="shared" si="29"/>
        <v>0</v>
      </c>
      <c r="L49" s="47"/>
      <c r="M49" s="47"/>
      <c r="N49" s="47"/>
      <c r="O49" s="47">
        <f>SUM(L49:N49)</f>
        <v>0</v>
      </c>
      <c r="P49" s="48">
        <f t="shared" si="33"/>
        <v>0</v>
      </c>
      <c r="Q49" s="47"/>
      <c r="R49" s="47"/>
      <c r="S49" s="47"/>
      <c r="T49" s="47">
        <f>SUM(Q49:S49)</f>
        <v>0</v>
      </c>
      <c r="U49" s="48">
        <f t="shared" si="34"/>
        <v>0</v>
      </c>
      <c r="V49" s="47"/>
      <c r="W49" s="47"/>
      <c r="X49" s="47"/>
      <c r="Y49" s="47">
        <f>SUM(V49:X49)</f>
        <v>0</v>
      </c>
      <c r="Z49" s="48">
        <f t="shared" si="19"/>
        <v>0</v>
      </c>
      <c r="AA49" s="51"/>
    </row>
    <row r="50" spans="1:27">
      <c r="A50" s="17">
        <v>2</v>
      </c>
      <c r="B50" s="19" t="s">
        <v>31</v>
      </c>
      <c r="C50" s="17" t="s">
        <v>0</v>
      </c>
      <c r="D50" s="18"/>
      <c r="E50" s="33" t="s">
        <v>149</v>
      </c>
      <c r="F50" s="47">
        <f>Z50</f>
        <v>0</v>
      </c>
      <c r="G50" s="48"/>
      <c r="H50" s="47"/>
      <c r="I50" s="47"/>
      <c r="J50" s="47"/>
      <c r="K50" s="47">
        <f t="shared" si="29"/>
        <v>0</v>
      </c>
      <c r="L50" s="47"/>
      <c r="M50" s="47"/>
      <c r="N50" s="47"/>
      <c r="O50" s="47">
        <f>SUM(L50:N50)</f>
        <v>0</v>
      </c>
      <c r="P50" s="48">
        <f t="shared" si="33"/>
        <v>0</v>
      </c>
      <c r="Q50" s="47"/>
      <c r="R50" s="47"/>
      <c r="S50" s="47"/>
      <c r="T50" s="47">
        <f>SUM(Q50:S50)</f>
        <v>0</v>
      </c>
      <c r="U50" s="48">
        <f t="shared" si="34"/>
        <v>0</v>
      </c>
      <c r="V50" s="47"/>
      <c r="W50" s="47"/>
      <c r="X50" s="47"/>
      <c r="Y50" s="47">
        <f>SUM(V50:X50)</f>
        <v>0</v>
      </c>
      <c r="Z50" s="48">
        <f t="shared" ref="Z50:Z81" si="39">SUM(U50,Y50)</f>
        <v>0</v>
      </c>
      <c r="AA50" s="51"/>
    </row>
    <row r="51" spans="1:27">
      <c r="A51" s="17"/>
      <c r="B51" s="19"/>
      <c r="C51" s="17"/>
      <c r="D51" s="18"/>
      <c r="E51" s="33" t="s">
        <v>150</v>
      </c>
      <c r="F51" s="47">
        <f t="shared" ref="F51:F89" si="40">Z51</f>
        <v>0</v>
      </c>
      <c r="G51" s="48"/>
      <c r="H51" s="47"/>
      <c r="I51" s="47"/>
      <c r="J51" s="47"/>
      <c r="K51" s="47">
        <f t="shared" si="29"/>
        <v>0</v>
      </c>
      <c r="L51" s="47"/>
      <c r="M51" s="47"/>
      <c r="N51" s="47"/>
      <c r="O51" s="47">
        <f t="shared" ref="O51:O67" si="41">SUM(L51:N51)</f>
        <v>0</v>
      </c>
      <c r="P51" s="48">
        <f t="shared" si="33"/>
        <v>0</v>
      </c>
      <c r="Q51" s="47"/>
      <c r="R51" s="47"/>
      <c r="S51" s="47"/>
      <c r="T51" s="47">
        <f t="shared" ref="T51:T67" si="42">SUM(Q51:S51)</f>
        <v>0</v>
      </c>
      <c r="U51" s="48">
        <f t="shared" si="34"/>
        <v>0</v>
      </c>
      <c r="V51" s="47"/>
      <c r="W51" s="47"/>
      <c r="X51" s="47"/>
      <c r="Y51" s="47">
        <f t="shared" ref="Y51:Y67" si="43">SUM(V51:X51)</f>
        <v>0</v>
      </c>
      <c r="Z51" s="48">
        <f t="shared" si="39"/>
        <v>0</v>
      </c>
      <c r="AA51" s="51"/>
    </row>
    <row r="52" spans="1:27">
      <c r="A52" s="6">
        <v>3</v>
      </c>
      <c r="B52" s="2" t="s">
        <v>32</v>
      </c>
      <c r="C52" s="6" t="s">
        <v>0</v>
      </c>
      <c r="D52" s="10"/>
      <c r="E52" s="33" t="s">
        <v>149</v>
      </c>
      <c r="F52" s="47">
        <f t="shared" si="40"/>
        <v>0</v>
      </c>
      <c r="G52" s="48"/>
      <c r="H52" s="47"/>
      <c r="I52" s="47"/>
      <c r="J52" s="47"/>
      <c r="K52" s="47">
        <f t="shared" si="29"/>
        <v>0</v>
      </c>
      <c r="L52" s="47"/>
      <c r="M52" s="47"/>
      <c r="N52" s="47"/>
      <c r="O52" s="47">
        <f t="shared" si="41"/>
        <v>0</v>
      </c>
      <c r="P52" s="48">
        <f t="shared" si="33"/>
        <v>0</v>
      </c>
      <c r="Q52" s="47"/>
      <c r="R52" s="47"/>
      <c r="S52" s="47"/>
      <c r="T52" s="47">
        <f t="shared" si="42"/>
        <v>0</v>
      </c>
      <c r="U52" s="48">
        <f t="shared" si="34"/>
        <v>0</v>
      </c>
      <c r="V52" s="47"/>
      <c r="W52" s="47"/>
      <c r="X52" s="47"/>
      <c r="Y52" s="47">
        <f t="shared" si="43"/>
        <v>0</v>
      </c>
      <c r="Z52" s="48">
        <f t="shared" si="39"/>
        <v>0</v>
      </c>
      <c r="AA52" s="51"/>
    </row>
    <row r="53" spans="1:27">
      <c r="A53" s="6"/>
      <c r="B53" s="2"/>
      <c r="C53" s="6"/>
      <c r="D53" s="10"/>
      <c r="E53" s="33" t="s">
        <v>150</v>
      </c>
      <c r="F53" s="47">
        <f t="shared" si="40"/>
        <v>0</v>
      </c>
      <c r="G53" s="48"/>
      <c r="H53" s="47"/>
      <c r="I53" s="47"/>
      <c r="J53" s="47"/>
      <c r="K53" s="47">
        <f t="shared" si="29"/>
        <v>0</v>
      </c>
      <c r="L53" s="47"/>
      <c r="M53" s="47"/>
      <c r="N53" s="47"/>
      <c r="O53" s="47">
        <f t="shared" si="41"/>
        <v>0</v>
      </c>
      <c r="P53" s="48">
        <f t="shared" si="33"/>
        <v>0</v>
      </c>
      <c r="Q53" s="47"/>
      <c r="R53" s="47"/>
      <c r="S53" s="47"/>
      <c r="T53" s="47">
        <f t="shared" si="42"/>
        <v>0</v>
      </c>
      <c r="U53" s="48">
        <f t="shared" si="34"/>
        <v>0</v>
      </c>
      <c r="V53" s="47"/>
      <c r="W53" s="47"/>
      <c r="X53" s="47"/>
      <c r="Y53" s="47">
        <f t="shared" si="43"/>
        <v>0</v>
      </c>
      <c r="Z53" s="48">
        <f t="shared" si="39"/>
        <v>0</v>
      </c>
      <c r="AA53" s="51"/>
    </row>
    <row r="54" spans="1:27">
      <c r="A54" s="17">
        <v>4</v>
      </c>
      <c r="B54" s="19" t="s">
        <v>96</v>
      </c>
      <c r="C54" s="17" t="s">
        <v>6</v>
      </c>
      <c r="D54" s="18"/>
      <c r="E54" s="33" t="s">
        <v>149</v>
      </c>
      <c r="F54" s="47">
        <f t="shared" si="40"/>
        <v>0</v>
      </c>
      <c r="G54" s="48"/>
      <c r="H54" s="47"/>
      <c r="I54" s="47"/>
      <c r="J54" s="47"/>
      <c r="K54" s="47">
        <f t="shared" si="29"/>
        <v>0</v>
      </c>
      <c r="L54" s="47"/>
      <c r="M54" s="47"/>
      <c r="N54" s="47"/>
      <c r="O54" s="47">
        <f t="shared" si="41"/>
        <v>0</v>
      </c>
      <c r="P54" s="48">
        <f t="shared" si="33"/>
        <v>0</v>
      </c>
      <c r="Q54" s="47"/>
      <c r="R54" s="47"/>
      <c r="S54" s="47"/>
      <c r="T54" s="47">
        <f t="shared" si="42"/>
        <v>0</v>
      </c>
      <c r="U54" s="48">
        <f t="shared" si="34"/>
        <v>0</v>
      </c>
      <c r="V54" s="47"/>
      <c r="W54" s="47"/>
      <c r="X54" s="47"/>
      <c r="Y54" s="47">
        <f t="shared" si="43"/>
        <v>0</v>
      </c>
      <c r="Z54" s="48">
        <f t="shared" si="39"/>
        <v>0</v>
      </c>
      <c r="AA54" s="51"/>
    </row>
    <row r="55" spans="1:27">
      <c r="A55" s="17"/>
      <c r="B55" s="19"/>
      <c r="C55" s="17"/>
      <c r="D55" s="18"/>
      <c r="E55" s="33" t="s">
        <v>150</v>
      </c>
      <c r="F55" s="47">
        <f t="shared" si="40"/>
        <v>0</v>
      </c>
      <c r="G55" s="48"/>
      <c r="H55" s="47"/>
      <c r="I55" s="47"/>
      <c r="J55" s="47"/>
      <c r="K55" s="47">
        <f t="shared" si="29"/>
        <v>0</v>
      </c>
      <c r="L55" s="47"/>
      <c r="M55" s="47"/>
      <c r="N55" s="47"/>
      <c r="O55" s="47">
        <f t="shared" si="41"/>
        <v>0</v>
      </c>
      <c r="P55" s="48">
        <f t="shared" si="33"/>
        <v>0</v>
      </c>
      <c r="Q55" s="47"/>
      <c r="R55" s="47"/>
      <c r="S55" s="47"/>
      <c r="T55" s="47">
        <f t="shared" si="42"/>
        <v>0</v>
      </c>
      <c r="U55" s="48">
        <f t="shared" si="34"/>
        <v>0</v>
      </c>
      <c r="V55" s="47"/>
      <c r="W55" s="47"/>
      <c r="X55" s="47"/>
      <c r="Y55" s="47">
        <f t="shared" si="43"/>
        <v>0</v>
      </c>
      <c r="Z55" s="48">
        <f t="shared" si="39"/>
        <v>0</v>
      </c>
      <c r="AA55" s="51"/>
    </row>
    <row r="56" spans="1:27">
      <c r="A56" s="17">
        <v>5</v>
      </c>
      <c r="B56" s="19" t="s">
        <v>33</v>
      </c>
      <c r="C56" s="17" t="s">
        <v>0</v>
      </c>
      <c r="D56" s="18"/>
      <c r="E56" s="33" t="s">
        <v>149</v>
      </c>
      <c r="F56" s="47">
        <f t="shared" si="40"/>
        <v>0</v>
      </c>
      <c r="G56" s="48"/>
      <c r="H56" s="47"/>
      <c r="I56" s="47"/>
      <c r="J56" s="47"/>
      <c r="K56" s="47">
        <f t="shared" si="29"/>
        <v>0</v>
      </c>
      <c r="L56" s="47"/>
      <c r="M56" s="47"/>
      <c r="N56" s="47"/>
      <c r="O56" s="47">
        <f t="shared" si="41"/>
        <v>0</v>
      </c>
      <c r="P56" s="48">
        <f t="shared" si="33"/>
        <v>0</v>
      </c>
      <c r="Q56" s="47"/>
      <c r="R56" s="47"/>
      <c r="S56" s="47"/>
      <c r="T56" s="47">
        <f t="shared" si="42"/>
        <v>0</v>
      </c>
      <c r="U56" s="48">
        <f t="shared" si="34"/>
        <v>0</v>
      </c>
      <c r="V56" s="47"/>
      <c r="W56" s="47"/>
      <c r="X56" s="47"/>
      <c r="Y56" s="47">
        <f t="shared" si="43"/>
        <v>0</v>
      </c>
      <c r="Z56" s="48">
        <f t="shared" si="39"/>
        <v>0</v>
      </c>
      <c r="AA56" s="51"/>
    </row>
    <row r="57" spans="1:27">
      <c r="A57" s="17"/>
      <c r="B57" s="19"/>
      <c r="C57" s="17"/>
      <c r="D57" s="18"/>
      <c r="E57" s="33" t="s">
        <v>150</v>
      </c>
      <c r="F57" s="47">
        <f t="shared" si="40"/>
        <v>0</v>
      </c>
      <c r="G57" s="48"/>
      <c r="H57" s="47"/>
      <c r="I57" s="47"/>
      <c r="J57" s="47"/>
      <c r="K57" s="47">
        <f t="shared" si="29"/>
        <v>0</v>
      </c>
      <c r="L57" s="47"/>
      <c r="M57" s="47"/>
      <c r="N57" s="47"/>
      <c r="O57" s="47">
        <f t="shared" si="41"/>
        <v>0</v>
      </c>
      <c r="P57" s="48">
        <f t="shared" si="33"/>
        <v>0</v>
      </c>
      <c r="Q57" s="47"/>
      <c r="R57" s="47"/>
      <c r="S57" s="47"/>
      <c r="T57" s="47">
        <f t="shared" si="42"/>
        <v>0</v>
      </c>
      <c r="U57" s="48">
        <f t="shared" si="34"/>
        <v>0</v>
      </c>
      <c r="V57" s="47"/>
      <c r="W57" s="47"/>
      <c r="X57" s="47"/>
      <c r="Y57" s="47">
        <f t="shared" si="43"/>
        <v>0</v>
      </c>
      <c r="Z57" s="48">
        <f t="shared" si="39"/>
        <v>0</v>
      </c>
      <c r="AA57" s="51"/>
    </row>
    <row r="58" spans="1:27" ht="42">
      <c r="A58" s="17">
        <v>6</v>
      </c>
      <c r="B58" s="19" t="s">
        <v>34</v>
      </c>
      <c r="C58" s="17" t="s">
        <v>0</v>
      </c>
      <c r="D58" s="18"/>
      <c r="E58" s="33" t="s">
        <v>149</v>
      </c>
      <c r="F58" s="47">
        <f t="shared" si="40"/>
        <v>0</v>
      </c>
      <c r="G58" s="48"/>
      <c r="H58" s="47"/>
      <c r="I58" s="47"/>
      <c r="J58" s="47"/>
      <c r="K58" s="47">
        <f t="shared" si="29"/>
        <v>0</v>
      </c>
      <c r="L58" s="47"/>
      <c r="M58" s="47"/>
      <c r="N58" s="47"/>
      <c r="O58" s="47">
        <f t="shared" si="41"/>
        <v>0</v>
      </c>
      <c r="P58" s="48">
        <f t="shared" si="33"/>
        <v>0</v>
      </c>
      <c r="Q58" s="47"/>
      <c r="R58" s="47"/>
      <c r="S58" s="47"/>
      <c r="T58" s="47">
        <f t="shared" si="42"/>
        <v>0</v>
      </c>
      <c r="U58" s="48">
        <f t="shared" si="34"/>
        <v>0</v>
      </c>
      <c r="V58" s="47"/>
      <c r="W58" s="47"/>
      <c r="X58" s="47"/>
      <c r="Y58" s="47">
        <f t="shared" si="43"/>
        <v>0</v>
      </c>
      <c r="Z58" s="48">
        <f t="shared" si="39"/>
        <v>0</v>
      </c>
      <c r="AA58" s="51"/>
    </row>
    <row r="59" spans="1:27">
      <c r="A59" s="17"/>
      <c r="B59" s="19"/>
      <c r="C59" s="17"/>
      <c r="D59" s="18"/>
      <c r="E59" s="33" t="s">
        <v>150</v>
      </c>
      <c r="F59" s="47">
        <f t="shared" si="40"/>
        <v>0</v>
      </c>
      <c r="G59" s="48"/>
      <c r="H59" s="47"/>
      <c r="I59" s="47"/>
      <c r="J59" s="47"/>
      <c r="K59" s="47">
        <f t="shared" si="29"/>
        <v>0</v>
      </c>
      <c r="L59" s="47"/>
      <c r="M59" s="47"/>
      <c r="N59" s="47"/>
      <c r="O59" s="47">
        <f t="shared" si="41"/>
        <v>0</v>
      </c>
      <c r="P59" s="48">
        <f t="shared" si="33"/>
        <v>0</v>
      </c>
      <c r="Q59" s="47"/>
      <c r="R59" s="47"/>
      <c r="S59" s="47"/>
      <c r="T59" s="47">
        <f t="shared" si="42"/>
        <v>0</v>
      </c>
      <c r="U59" s="48">
        <f t="shared" si="34"/>
        <v>0</v>
      </c>
      <c r="V59" s="47"/>
      <c r="W59" s="47"/>
      <c r="X59" s="47"/>
      <c r="Y59" s="47">
        <f t="shared" si="43"/>
        <v>0</v>
      </c>
      <c r="Z59" s="48">
        <f t="shared" si="39"/>
        <v>0</v>
      </c>
      <c r="AA59" s="51"/>
    </row>
    <row r="60" spans="1:27">
      <c r="A60" s="17">
        <v>7</v>
      </c>
      <c r="B60" s="19" t="s">
        <v>35</v>
      </c>
      <c r="C60" s="17" t="s">
        <v>0</v>
      </c>
      <c r="D60" s="18"/>
      <c r="E60" s="33" t="s">
        <v>149</v>
      </c>
      <c r="F60" s="47">
        <f t="shared" si="40"/>
        <v>0</v>
      </c>
      <c r="G60" s="48"/>
      <c r="H60" s="47"/>
      <c r="I60" s="47"/>
      <c r="J60" s="47"/>
      <c r="K60" s="47">
        <f t="shared" si="29"/>
        <v>0</v>
      </c>
      <c r="L60" s="47"/>
      <c r="M60" s="47"/>
      <c r="N60" s="47"/>
      <c r="O60" s="47">
        <f t="shared" si="41"/>
        <v>0</v>
      </c>
      <c r="P60" s="48">
        <f t="shared" si="33"/>
        <v>0</v>
      </c>
      <c r="Q60" s="47"/>
      <c r="R60" s="47"/>
      <c r="S60" s="47"/>
      <c r="T60" s="47">
        <f t="shared" si="42"/>
        <v>0</v>
      </c>
      <c r="U60" s="48">
        <f t="shared" si="34"/>
        <v>0</v>
      </c>
      <c r="V60" s="47"/>
      <c r="W60" s="47"/>
      <c r="X60" s="47"/>
      <c r="Y60" s="47">
        <f t="shared" si="43"/>
        <v>0</v>
      </c>
      <c r="Z60" s="48">
        <f t="shared" si="39"/>
        <v>0</v>
      </c>
      <c r="AA60" s="51"/>
    </row>
    <row r="61" spans="1:27">
      <c r="A61" s="17"/>
      <c r="B61" s="19"/>
      <c r="C61" s="17"/>
      <c r="D61" s="18"/>
      <c r="E61" s="33" t="s">
        <v>150</v>
      </c>
      <c r="F61" s="47">
        <f t="shared" si="40"/>
        <v>0</v>
      </c>
      <c r="G61" s="48"/>
      <c r="H61" s="47"/>
      <c r="I61" s="47"/>
      <c r="J61" s="47"/>
      <c r="K61" s="47">
        <f t="shared" si="29"/>
        <v>0</v>
      </c>
      <c r="L61" s="47"/>
      <c r="M61" s="47"/>
      <c r="N61" s="47"/>
      <c r="O61" s="47">
        <f t="shared" si="41"/>
        <v>0</v>
      </c>
      <c r="P61" s="48">
        <f t="shared" si="33"/>
        <v>0</v>
      </c>
      <c r="Q61" s="47"/>
      <c r="R61" s="47"/>
      <c r="S61" s="47"/>
      <c r="T61" s="47">
        <f t="shared" si="42"/>
        <v>0</v>
      </c>
      <c r="U61" s="48">
        <f t="shared" si="34"/>
        <v>0</v>
      </c>
      <c r="V61" s="47"/>
      <c r="W61" s="47"/>
      <c r="X61" s="47"/>
      <c r="Y61" s="47">
        <f t="shared" si="43"/>
        <v>0</v>
      </c>
      <c r="Z61" s="48">
        <f t="shared" si="39"/>
        <v>0</v>
      </c>
      <c r="AA61" s="51"/>
    </row>
    <row r="62" spans="1:27">
      <c r="A62" s="17">
        <v>8</v>
      </c>
      <c r="B62" s="19" t="s">
        <v>36</v>
      </c>
      <c r="C62" s="17" t="s">
        <v>5</v>
      </c>
      <c r="D62" s="18"/>
      <c r="E62" s="33" t="s">
        <v>149</v>
      </c>
      <c r="F62" s="47">
        <f t="shared" si="40"/>
        <v>0</v>
      </c>
      <c r="G62" s="48"/>
      <c r="H62" s="47"/>
      <c r="I62" s="47"/>
      <c r="J62" s="47"/>
      <c r="K62" s="47">
        <f t="shared" si="29"/>
        <v>0</v>
      </c>
      <c r="L62" s="47"/>
      <c r="M62" s="47"/>
      <c r="N62" s="47"/>
      <c r="O62" s="47">
        <f t="shared" si="41"/>
        <v>0</v>
      </c>
      <c r="P62" s="48">
        <f t="shared" si="33"/>
        <v>0</v>
      </c>
      <c r="Q62" s="47"/>
      <c r="R62" s="47"/>
      <c r="S62" s="47"/>
      <c r="T62" s="47">
        <f t="shared" si="42"/>
        <v>0</v>
      </c>
      <c r="U62" s="48">
        <f t="shared" si="34"/>
        <v>0</v>
      </c>
      <c r="V62" s="47"/>
      <c r="W62" s="47"/>
      <c r="X62" s="47"/>
      <c r="Y62" s="47">
        <f t="shared" si="43"/>
        <v>0</v>
      </c>
      <c r="Z62" s="48">
        <f t="shared" si="39"/>
        <v>0</v>
      </c>
      <c r="AA62" s="51"/>
    </row>
    <row r="63" spans="1:27">
      <c r="A63" s="17"/>
      <c r="B63" s="19"/>
      <c r="C63" s="17"/>
      <c r="D63" s="18"/>
      <c r="E63" s="33" t="s">
        <v>150</v>
      </c>
      <c r="F63" s="47">
        <f t="shared" si="40"/>
        <v>0</v>
      </c>
      <c r="G63" s="48"/>
      <c r="H63" s="47"/>
      <c r="I63" s="47"/>
      <c r="J63" s="47"/>
      <c r="K63" s="47">
        <f t="shared" si="29"/>
        <v>0</v>
      </c>
      <c r="L63" s="47"/>
      <c r="M63" s="47"/>
      <c r="N63" s="47"/>
      <c r="O63" s="47">
        <f t="shared" si="41"/>
        <v>0</v>
      </c>
      <c r="P63" s="48">
        <f t="shared" si="33"/>
        <v>0</v>
      </c>
      <c r="Q63" s="47"/>
      <c r="R63" s="47"/>
      <c r="S63" s="47"/>
      <c r="T63" s="47">
        <f t="shared" si="42"/>
        <v>0</v>
      </c>
      <c r="U63" s="48">
        <f t="shared" si="34"/>
        <v>0</v>
      </c>
      <c r="V63" s="47"/>
      <c r="W63" s="47"/>
      <c r="X63" s="47"/>
      <c r="Y63" s="47">
        <f t="shared" si="43"/>
        <v>0</v>
      </c>
      <c r="Z63" s="48">
        <f t="shared" si="39"/>
        <v>0</v>
      </c>
      <c r="AA63" s="51"/>
    </row>
    <row r="64" spans="1:27" ht="42">
      <c r="A64" s="27"/>
      <c r="B64" s="116" t="s">
        <v>99</v>
      </c>
      <c r="C64" s="27" t="s">
        <v>0</v>
      </c>
      <c r="D64" s="28"/>
      <c r="E64" s="31" t="s">
        <v>149</v>
      </c>
      <c r="F64" s="45">
        <f t="shared" si="40"/>
        <v>0</v>
      </c>
      <c r="G64" s="46"/>
      <c r="H64" s="45">
        <f t="shared" ref="H64:J65" si="44">SUM(H66,H68,H78,H86,H88)</f>
        <v>0</v>
      </c>
      <c r="I64" s="45">
        <f t="shared" si="44"/>
        <v>0</v>
      </c>
      <c r="J64" s="45">
        <f t="shared" si="44"/>
        <v>0</v>
      </c>
      <c r="K64" s="45">
        <f t="shared" si="29"/>
        <v>0</v>
      </c>
      <c r="L64" s="45">
        <f t="shared" ref="L64:N65" si="45">SUM(L66,L68,L78,L86,L88)</f>
        <v>0</v>
      </c>
      <c r="M64" s="45">
        <f t="shared" si="45"/>
        <v>0</v>
      </c>
      <c r="N64" s="45">
        <f t="shared" si="45"/>
        <v>0</v>
      </c>
      <c r="O64" s="45">
        <f t="shared" si="41"/>
        <v>0</v>
      </c>
      <c r="P64" s="46">
        <f t="shared" si="33"/>
        <v>0</v>
      </c>
      <c r="Q64" s="45">
        <f t="shared" ref="Q64:S65" si="46">SUM(Q66,Q68,Q78,Q86,Q88)</f>
        <v>0</v>
      </c>
      <c r="R64" s="45">
        <f t="shared" si="46"/>
        <v>0</v>
      </c>
      <c r="S64" s="45">
        <f t="shared" si="46"/>
        <v>0</v>
      </c>
      <c r="T64" s="45">
        <f t="shared" si="42"/>
        <v>0</v>
      </c>
      <c r="U64" s="46">
        <f t="shared" si="34"/>
        <v>0</v>
      </c>
      <c r="V64" s="45">
        <f t="shared" ref="V64:X65" si="47">SUM(V66,V68,V78,V86,V88)</f>
        <v>0</v>
      </c>
      <c r="W64" s="45">
        <f t="shared" si="47"/>
        <v>0</v>
      </c>
      <c r="X64" s="45">
        <f t="shared" si="47"/>
        <v>0</v>
      </c>
      <c r="Y64" s="45">
        <f t="shared" si="43"/>
        <v>0</v>
      </c>
      <c r="Z64" s="46">
        <f t="shared" si="39"/>
        <v>0</v>
      </c>
      <c r="AA64" s="29"/>
    </row>
    <row r="65" spans="1:27">
      <c r="A65" s="27"/>
      <c r="B65" s="116"/>
      <c r="C65" s="27"/>
      <c r="D65" s="28"/>
      <c r="E65" s="31" t="s">
        <v>150</v>
      </c>
      <c r="F65" s="45">
        <f t="shared" si="40"/>
        <v>0</v>
      </c>
      <c r="G65" s="46"/>
      <c r="H65" s="45">
        <f t="shared" si="44"/>
        <v>0</v>
      </c>
      <c r="I65" s="45">
        <f t="shared" si="44"/>
        <v>0</v>
      </c>
      <c r="J65" s="45">
        <f t="shared" si="44"/>
        <v>0</v>
      </c>
      <c r="K65" s="45">
        <f t="shared" si="29"/>
        <v>0</v>
      </c>
      <c r="L65" s="45">
        <f t="shared" si="45"/>
        <v>0</v>
      </c>
      <c r="M65" s="45">
        <f t="shared" si="45"/>
        <v>0</v>
      </c>
      <c r="N65" s="45">
        <f t="shared" si="45"/>
        <v>0</v>
      </c>
      <c r="O65" s="45">
        <f t="shared" si="41"/>
        <v>0</v>
      </c>
      <c r="P65" s="46">
        <f t="shared" si="33"/>
        <v>0</v>
      </c>
      <c r="Q65" s="45">
        <f t="shared" si="46"/>
        <v>0</v>
      </c>
      <c r="R65" s="45">
        <f t="shared" si="46"/>
        <v>0</v>
      </c>
      <c r="S65" s="45">
        <f t="shared" si="46"/>
        <v>0</v>
      </c>
      <c r="T65" s="45">
        <f t="shared" si="42"/>
        <v>0</v>
      </c>
      <c r="U65" s="46">
        <f t="shared" si="34"/>
        <v>0</v>
      </c>
      <c r="V65" s="45">
        <f t="shared" si="47"/>
        <v>0</v>
      </c>
      <c r="W65" s="45">
        <f t="shared" si="47"/>
        <v>0</v>
      </c>
      <c r="X65" s="45">
        <f t="shared" si="47"/>
        <v>0</v>
      </c>
      <c r="Y65" s="45">
        <f t="shared" si="43"/>
        <v>0</v>
      </c>
      <c r="Z65" s="46">
        <f t="shared" si="39"/>
        <v>0</v>
      </c>
      <c r="AA65" s="29"/>
    </row>
    <row r="66" spans="1:27" ht="28.5" customHeight="1">
      <c r="A66" s="71">
        <v>1</v>
      </c>
      <c r="B66" s="72" t="s">
        <v>37</v>
      </c>
      <c r="C66" s="71" t="s">
        <v>0</v>
      </c>
      <c r="D66" s="73">
        <v>60000</v>
      </c>
      <c r="E66" s="74" t="s">
        <v>149</v>
      </c>
      <c r="F66" s="75">
        <f t="shared" si="40"/>
        <v>0</v>
      </c>
      <c r="G66" s="76"/>
      <c r="H66" s="75"/>
      <c r="I66" s="75"/>
      <c r="J66" s="75"/>
      <c r="K66" s="75">
        <f t="shared" si="29"/>
        <v>0</v>
      </c>
      <c r="L66" s="75"/>
      <c r="M66" s="75"/>
      <c r="N66" s="75"/>
      <c r="O66" s="75">
        <f t="shared" si="41"/>
        <v>0</v>
      </c>
      <c r="P66" s="76">
        <f t="shared" si="33"/>
        <v>0</v>
      </c>
      <c r="Q66" s="75"/>
      <c r="R66" s="75"/>
      <c r="S66" s="75"/>
      <c r="T66" s="75">
        <f t="shared" si="42"/>
        <v>0</v>
      </c>
      <c r="U66" s="76">
        <f t="shared" si="34"/>
        <v>0</v>
      </c>
      <c r="V66" s="75"/>
      <c r="W66" s="75"/>
      <c r="X66" s="75"/>
      <c r="Y66" s="75">
        <f t="shared" si="43"/>
        <v>0</v>
      </c>
      <c r="Z66" s="76">
        <f t="shared" si="39"/>
        <v>0</v>
      </c>
      <c r="AA66" s="51"/>
    </row>
    <row r="67" spans="1:27" ht="28.5" customHeight="1">
      <c r="A67" s="71"/>
      <c r="B67" s="72"/>
      <c r="C67" s="71"/>
      <c r="D67" s="73"/>
      <c r="E67" s="74" t="s">
        <v>150</v>
      </c>
      <c r="F67" s="75">
        <f t="shared" si="40"/>
        <v>0</v>
      </c>
      <c r="G67" s="76"/>
      <c r="H67" s="75"/>
      <c r="I67" s="75"/>
      <c r="J67" s="75"/>
      <c r="K67" s="75">
        <f t="shared" si="29"/>
        <v>0</v>
      </c>
      <c r="L67" s="75"/>
      <c r="M67" s="75"/>
      <c r="N67" s="75"/>
      <c r="O67" s="75">
        <f t="shared" si="41"/>
        <v>0</v>
      </c>
      <c r="P67" s="76">
        <f t="shared" si="33"/>
        <v>0</v>
      </c>
      <c r="Q67" s="75"/>
      <c r="R67" s="75"/>
      <c r="S67" s="75"/>
      <c r="T67" s="75">
        <f t="shared" si="42"/>
        <v>0</v>
      </c>
      <c r="U67" s="76">
        <f t="shared" si="34"/>
        <v>0</v>
      </c>
      <c r="V67" s="75"/>
      <c r="W67" s="75"/>
      <c r="X67" s="75"/>
      <c r="Y67" s="75">
        <f t="shared" si="43"/>
        <v>0</v>
      </c>
      <c r="Z67" s="76">
        <f t="shared" si="39"/>
        <v>0</v>
      </c>
      <c r="AA67" s="51"/>
    </row>
    <row r="68" spans="1:27" ht="27.75" customHeight="1">
      <c r="A68" s="71">
        <v>2</v>
      </c>
      <c r="B68" s="72" t="s">
        <v>38</v>
      </c>
      <c r="C68" s="71" t="s">
        <v>0</v>
      </c>
      <c r="D68" s="73">
        <f>D70+D76</f>
        <v>5345</v>
      </c>
      <c r="E68" s="74" t="s">
        <v>149</v>
      </c>
      <c r="F68" s="75">
        <f t="shared" si="40"/>
        <v>0</v>
      </c>
      <c r="G68" s="76"/>
      <c r="H68" s="75">
        <f t="shared" ref="H68:J69" si="48">SUM(H70,H76)</f>
        <v>0</v>
      </c>
      <c r="I68" s="75">
        <f t="shared" si="48"/>
        <v>0</v>
      </c>
      <c r="J68" s="75">
        <f t="shared" si="48"/>
        <v>0</v>
      </c>
      <c r="K68" s="75">
        <f t="shared" si="29"/>
        <v>0</v>
      </c>
      <c r="L68" s="75">
        <f t="shared" ref="L68:N69" si="49">SUM(L70,L76)</f>
        <v>0</v>
      </c>
      <c r="M68" s="75">
        <f t="shared" si="49"/>
        <v>0</v>
      </c>
      <c r="N68" s="75">
        <f t="shared" si="49"/>
        <v>0</v>
      </c>
      <c r="O68" s="75">
        <f>SUM(L68:N68)</f>
        <v>0</v>
      </c>
      <c r="P68" s="76">
        <f t="shared" si="33"/>
        <v>0</v>
      </c>
      <c r="Q68" s="75">
        <f t="shared" ref="Q68:S69" si="50">SUM(Q70,Q76)</f>
        <v>0</v>
      </c>
      <c r="R68" s="75">
        <f t="shared" si="50"/>
        <v>0</v>
      </c>
      <c r="S68" s="75">
        <f t="shared" si="50"/>
        <v>0</v>
      </c>
      <c r="T68" s="75">
        <f>SUM(Q68:S68)</f>
        <v>0</v>
      </c>
      <c r="U68" s="76">
        <f t="shared" si="34"/>
        <v>0</v>
      </c>
      <c r="V68" s="75">
        <f t="shared" ref="V68:X69" si="51">SUM(V70,V76)</f>
        <v>0</v>
      </c>
      <c r="W68" s="75">
        <f t="shared" si="51"/>
        <v>0</v>
      </c>
      <c r="X68" s="75">
        <f t="shared" si="51"/>
        <v>0</v>
      </c>
      <c r="Y68" s="75">
        <f>SUM(V68:X68)</f>
        <v>0</v>
      </c>
      <c r="Z68" s="76">
        <f t="shared" si="39"/>
        <v>0</v>
      </c>
      <c r="AA68" s="51"/>
    </row>
    <row r="69" spans="1:27" ht="27.75" customHeight="1">
      <c r="A69" s="71"/>
      <c r="B69" s="72"/>
      <c r="C69" s="71"/>
      <c r="D69" s="73"/>
      <c r="E69" s="74" t="s">
        <v>150</v>
      </c>
      <c r="F69" s="75">
        <f t="shared" si="40"/>
        <v>0</v>
      </c>
      <c r="G69" s="76"/>
      <c r="H69" s="75">
        <f t="shared" si="48"/>
        <v>0</v>
      </c>
      <c r="I69" s="75">
        <f t="shared" si="48"/>
        <v>0</v>
      </c>
      <c r="J69" s="75">
        <f t="shared" si="48"/>
        <v>0</v>
      </c>
      <c r="K69" s="75">
        <f t="shared" si="29"/>
        <v>0</v>
      </c>
      <c r="L69" s="75">
        <f t="shared" si="49"/>
        <v>0</v>
      </c>
      <c r="M69" s="75">
        <f t="shared" si="49"/>
        <v>0</v>
      </c>
      <c r="N69" s="75">
        <f t="shared" si="49"/>
        <v>0</v>
      </c>
      <c r="O69" s="75">
        <f>SUM(L69:N69)</f>
        <v>0</v>
      </c>
      <c r="P69" s="76">
        <f t="shared" si="33"/>
        <v>0</v>
      </c>
      <c r="Q69" s="75">
        <f t="shared" si="50"/>
        <v>0</v>
      </c>
      <c r="R69" s="75">
        <f t="shared" si="50"/>
        <v>0</v>
      </c>
      <c r="S69" s="75">
        <f t="shared" si="50"/>
        <v>0</v>
      </c>
      <c r="T69" s="75">
        <f>SUM(Q69:S69)</f>
        <v>0</v>
      </c>
      <c r="U69" s="76">
        <f t="shared" si="34"/>
        <v>0</v>
      </c>
      <c r="V69" s="75">
        <f t="shared" si="51"/>
        <v>0</v>
      </c>
      <c r="W69" s="75">
        <f t="shared" si="51"/>
        <v>0</v>
      </c>
      <c r="X69" s="75">
        <f t="shared" si="51"/>
        <v>0</v>
      </c>
      <c r="Y69" s="75">
        <f>SUM(V69:X69)</f>
        <v>0</v>
      </c>
      <c r="Z69" s="76">
        <f t="shared" si="39"/>
        <v>0</v>
      </c>
      <c r="AA69" s="51"/>
    </row>
    <row r="70" spans="1:27">
      <c r="A70" s="79"/>
      <c r="B70" s="80" t="s">
        <v>142</v>
      </c>
      <c r="C70" s="79" t="s">
        <v>0</v>
      </c>
      <c r="D70" s="81">
        <f>SUM(D72:D74)</f>
        <v>5300</v>
      </c>
      <c r="E70" s="82" t="s">
        <v>149</v>
      </c>
      <c r="F70" s="83">
        <f t="shared" si="40"/>
        <v>0</v>
      </c>
      <c r="G70" s="84"/>
      <c r="H70" s="83">
        <f t="shared" ref="H70:J71" si="52">SUM(H72,H74)</f>
        <v>0</v>
      </c>
      <c r="I70" s="83">
        <f t="shared" si="52"/>
        <v>0</v>
      </c>
      <c r="J70" s="83">
        <f t="shared" si="52"/>
        <v>0</v>
      </c>
      <c r="K70" s="83">
        <f t="shared" si="29"/>
        <v>0</v>
      </c>
      <c r="L70" s="83">
        <f t="shared" ref="L70:N71" si="53">SUM(L72,L74)</f>
        <v>0</v>
      </c>
      <c r="M70" s="83">
        <f t="shared" si="53"/>
        <v>0</v>
      </c>
      <c r="N70" s="83">
        <f t="shared" si="53"/>
        <v>0</v>
      </c>
      <c r="O70" s="83">
        <f t="shared" ref="O70:O89" si="54">SUM(L70:N70)</f>
        <v>0</v>
      </c>
      <c r="P70" s="84">
        <f t="shared" si="33"/>
        <v>0</v>
      </c>
      <c r="Q70" s="83">
        <f t="shared" ref="Q70:S71" si="55">SUM(Q72,Q74)</f>
        <v>0</v>
      </c>
      <c r="R70" s="83">
        <f t="shared" si="55"/>
        <v>0</v>
      </c>
      <c r="S70" s="83">
        <f t="shared" si="55"/>
        <v>0</v>
      </c>
      <c r="T70" s="83">
        <f t="shared" ref="T70:T89" si="56">SUM(Q70:S70)</f>
        <v>0</v>
      </c>
      <c r="U70" s="84">
        <f t="shared" si="34"/>
        <v>0</v>
      </c>
      <c r="V70" s="83">
        <f t="shared" ref="V70:X71" si="57">SUM(V72,V74)</f>
        <v>0</v>
      </c>
      <c r="W70" s="83">
        <f t="shared" si="57"/>
        <v>0</v>
      </c>
      <c r="X70" s="83">
        <f t="shared" si="57"/>
        <v>0</v>
      </c>
      <c r="Y70" s="83">
        <f t="shared" ref="Y70:Y89" si="58">SUM(V70:X70)</f>
        <v>0</v>
      </c>
      <c r="Z70" s="84">
        <f t="shared" si="39"/>
        <v>0</v>
      </c>
      <c r="AA70" s="51"/>
    </row>
    <row r="71" spans="1:27">
      <c r="A71" s="86"/>
      <c r="B71" s="87"/>
      <c r="C71" s="79"/>
      <c r="D71" s="81"/>
      <c r="E71" s="82" t="s">
        <v>150</v>
      </c>
      <c r="F71" s="83">
        <f t="shared" si="40"/>
        <v>0</v>
      </c>
      <c r="G71" s="84"/>
      <c r="H71" s="83">
        <f t="shared" si="52"/>
        <v>0</v>
      </c>
      <c r="I71" s="83">
        <f t="shared" si="52"/>
        <v>0</v>
      </c>
      <c r="J71" s="83">
        <f t="shared" si="52"/>
        <v>0</v>
      </c>
      <c r="K71" s="83">
        <f t="shared" si="29"/>
        <v>0</v>
      </c>
      <c r="L71" s="83">
        <f t="shared" si="53"/>
        <v>0</v>
      </c>
      <c r="M71" s="83">
        <f t="shared" si="53"/>
        <v>0</v>
      </c>
      <c r="N71" s="83">
        <f t="shared" si="53"/>
        <v>0</v>
      </c>
      <c r="O71" s="83">
        <f t="shared" si="54"/>
        <v>0</v>
      </c>
      <c r="P71" s="84">
        <f t="shared" si="33"/>
        <v>0</v>
      </c>
      <c r="Q71" s="83">
        <f t="shared" si="55"/>
        <v>0</v>
      </c>
      <c r="R71" s="83">
        <f t="shared" si="55"/>
        <v>0</v>
      </c>
      <c r="S71" s="83">
        <f t="shared" si="55"/>
        <v>0</v>
      </c>
      <c r="T71" s="83">
        <f t="shared" si="56"/>
        <v>0</v>
      </c>
      <c r="U71" s="84">
        <f t="shared" si="34"/>
        <v>0</v>
      </c>
      <c r="V71" s="83">
        <f t="shared" si="57"/>
        <v>0</v>
      </c>
      <c r="W71" s="83">
        <f t="shared" si="57"/>
        <v>0</v>
      </c>
      <c r="X71" s="83">
        <f t="shared" si="57"/>
        <v>0</v>
      </c>
      <c r="Y71" s="83">
        <f t="shared" si="58"/>
        <v>0</v>
      </c>
      <c r="Z71" s="84">
        <f t="shared" si="39"/>
        <v>0</v>
      </c>
      <c r="AA71" s="51"/>
    </row>
    <row r="72" spans="1:27">
      <c r="A72" s="17"/>
      <c r="B72" s="19" t="s">
        <v>39</v>
      </c>
      <c r="C72" s="17" t="s">
        <v>0</v>
      </c>
      <c r="D72" s="18">
        <v>4700</v>
      </c>
      <c r="E72" s="32" t="s">
        <v>149</v>
      </c>
      <c r="F72" s="47">
        <f t="shared" si="40"/>
        <v>0</v>
      </c>
      <c r="G72" s="48"/>
      <c r="H72" s="47"/>
      <c r="I72" s="47"/>
      <c r="J72" s="47"/>
      <c r="K72" s="47">
        <f t="shared" si="29"/>
        <v>0</v>
      </c>
      <c r="L72" s="47"/>
      <c r="M72" s="47"/>
      <c r="N72" s="47"/>
      <c r="O72" s="47">
        <f t="shared" si="54"/>
        <v>0</v>
      </c>
      <c r="P72" s="48">
        <f t="shared" si="33"/>
        <v>0</v>
      </c>
      <c r="Q72" s="47"/>
      <c r="R72" s="47"/>
      <c r="S72" s="47"/>
      <c r="T72" s="47">
        <f t="shared" si="56"/>
        <v>0</v>
      </c>
      <c r="U72" s="48">
        <f t="shared" si="34"/>
        <v>0</v>
      </c>
      <c r="V72" s="47"/>
      <c r="W72" s="47"/>
      <c r="X72" s="47"/>
      <c r="Y72" s="47">
        <f t="shared" si="58"/>
        <v>0</v>
      </c>
      <c r="Z72" s="48">
        <f t="shared" si="39"/>
        <v>0</v>
      </c>
      <c r="AA72" s="51"/>
    </row>
    <row r="73" spans="1:27">
      <c r="A73" s="17"/>
      <c r="B73" s="19"/>
      <c r="C73" s="17"/>
      <c r="D73" s="18"/>
      <c r="E73" s="32" t="s">
        <v>150</v>
      </c>
      <c r="F73" s="47">
        <f t="shared" si="40"/>
        <v>0</v>
      </c>
      <c r="G73" s="48"/>
      <c r="H73" s="47"/>
      <c r="I73" s="47"/>
      <c r="J73" s="47"/>
      <c r="K73" s="47">
        <f t="shared" si="29"/>
        <v>0</v>
      </c>
      <c r="L73" s="47"/>
      <c r="M73" s="47"/>
      <c r="N73" s="47"/>
      <c r="O73" s="47">
        <f t="shared" si="54"/>
        <v>0</v>
      </c>
      <c r="P73" s="48">
        <f t="shared" si="33"/>
        <v>0</v>
      </c>
      <c r="Q73" s="47"/>
      <c r="R73" s="47"/>
      <c r="S73" s="47"/>
      <c r="T73" s="47">
        <f t="shared" si="56"/>
        <v>0</v>
      </c>
      <c r="U73" s="48">
        <f t="shared" si="34"/>
        <v>0</v>
      </c>
      <c r="V73" s="47"/>
      <c r="W73" s="47"/>
      <c r="X73" s="47"/>
      <c r="Y73" s="47">
        <f t="shared" si="58"/>
        <v>0</v>
      </c>
      <c r="Z73" s="48">
        <f t="shared" si="39"/>
        <v>0</v>
      </c>
      <c r="AA73" s="51"/>
    </row>
    <row r="74" spans="1:27">
      <c r="A74" s="17"/>
      <c r="B74" s="19" t="s">
        <v>40</v>
      </c>
      <c r="C74" s="17" t="s">
        <v>0</v>
      </c>
      <c r="D74" s="18">
        <v>600</v>
      </c>
      <c r="E74" s="32" t="s">
        <v>149</v>
      </c>
      <c r="F74" s="47">
        <f t="shared" si="40"/>
        <v>0</v>
      </c>
      <c r="G74" s="48"/>
      <c r="H74" s="47"/>
      <c r="I74" s="47"/>
      <c r="J74" s="47"/>
      <c r="K74" s="47">
        <f t="shared" si="29"/>
        <v>0</v>
      </c>
      <c r="L74" s="47"/>
      <c r="M74" s="47"/>
      <c r="N74" s="47"/>
      <c r="O74" s="47">
        <f t="shared" si="54"/>
        <v>0</v>
      </c>
      <c r="P74" s="48">
        <f t="shared" ref="P74:P89" si="59">SUM(K74,O74)</f>
        <v>0</v>
      </c>
      <c r="Q74" s="47"/>
      <c r="R74" s="47"/>
      <c r="S74" s="47"/>
      <c r="T74" s="47">
        <f t="shared" si="56"/>
        <v>0</v>
      </c>
      <c r="U74" s="48">
        <f t="shared" ref="U74:U89" si="60">SUM(P74,T74)</f>
        <v>0</v>
      </c>
      <c r="V74" s="47"/>
      <c r="W74" s="47"/>
      <c r="X74" s="47"/>
      <c r="Y74" s="47">
        <f t="shared" si="58"/>
        <v>0</v>
      </c>
      <c r="Z74" s="48">
        <f t="shared" si="39"/>
        <v>0</v>
      </c>
      <c r="AA74" s="51"/>
    </row>
    <row r="75" spans="1:27">
      <c r="A75" s="16"/>
      <c r="B75" s="21"/>
      <c r="C75" s="17"/>
      <c r="D75" s="18"/>
      <c r="E75" s="32" t="s">
        <v>150</v>
      </c>
      <c r="F75" s="47">
        <f t="shared" si="40"/>
        <v>0</v>
      </c>
      <c r="G75" s="48"/>
      <c r="H75" s="47"/>
      <c r="I75" s="47"/>
      <c r="J75" s="47"/>
      <c r="K75" s="47">
        <f t="shared" si="29"/>
        <v>0</v>
      </c>
      <c r="L75" s="47"/>
      <c r="M75" s="47"/>
      <c r="N75" s="47"/>
      <c r="O75" s="47">
        <f t="shared" si="54"/>
        <v>0</v>
      </c>
      <c r="P75" s="48">
        <f t="shared" si="59"/>
        <v>0</v>
      </c>
      <c r="Q75" s="47"/>
      <c r="R75" s="47"/>
      <c r="S75" s="47"/>
      <c r="T75" s="47">
        <f t="shared" si="56"/>
        <v>0</v>
      </c>
      <c r="U75" s="48">
        <f t="shared" si="60"/>
        <v>0</v>
      </c>
      <c r="V75" s="47"/>
      <c r="W75" s="47"/>
      <c r="X75" s="47"/>
      <c r="Y75" s="47">
        <f t="shared" si="58"/>
        <v>0</v>
      </c>
      <c r="Z75" s="48">
        <f t="shared" si="39"/>
        <v>0</v>
      </c>
      <c r="AA75" s="51"/>
    </row>
    <row r="76" spans="1:27">
      <c r="A76" s="79"/>
      <c r="B76" s="80" t="s">
        <v>41</v>
      </c>
      <c r="C76" s="79" t="s">
        <v>0</v>
      </c>
      <c r="D76" s="81">
        <v>45</v>
      </c>
      <c r="E76" s="82" t="s">
        <v>149</v>
      </c>
      <c r="F76" s="83">
        <f t="shared" si="40"/>
        <v>0</v>
      </c>
      <c r="G76" s="84"/>
      <c r="H76" s="83"/>
      <c r="I76" s="83"/>
      <c r="J76" s="83"/>
      <c r="K76" s="83">
        <f t="shared" si="29"/>
        <v>0</v>
      </c>
      <c r="L76" s="83"/>
      <c r="M76" s="83"/>
      <c r="N76" s="83"/>
      <c r="O76" s="83">
        <f t="shared" si="54"/>
        <v>0</v>
      </c>
      <c r="P76" s="84">
        <f t="shared" si="59"/>
        <v>0</v>
      </c>
      <c r="Q76" s="83"/>
      <c r="R76" s="83"/>
      <c r="S76" s="83"/>
      <c r="T76" s="83">
        <f t="shared" si="56"/>
        <v>0</v>
      </c>
      <c r="U76" s="84">
        <f t="shared" si="60"/>
        <v>0</v>
      </c>
      <c r="V76" s="83"/>
      <c r="W76" s="83"/>
      <c r="X76" s="83"/>
      <c r="Y76" s="83">
        <f t="shared" si="58"/>
        <v>0</v>
      </c>
      <c r="Z76" s="84">
        <f t="shared" si="39"/>
        <v>0</v>
      </c>
      <c r="AA76" s="51"/>
    </row>
    <row r="77" spans="1:27">
      <c r="A77" s="79"/>
      <c r="B77" s="80"/>
      <c r="C77" s="79"/>
      <c r="D77" s="81"/>
      <c r="E77" s="82" t="s">
        <v>150</v>
      </c>
      <c r="F77" s="83">
        <f t="shared" si="40"/>
        <v>0</v>
      </c>
      <c r="G77" s="84"/>
      <c r="H77" s="83"/>
      <c r="I77" s="83"/>
      <c r="J77" s="83"/>
      <c r="K77" s="83">
        <f t="shared" si="29"/>
        <v>0</v>
      </c>
      <c r="L77" s="83"/>
      <c r="M77" s="83"/>
      <c r="N77" s="83"/>
      <c r="O77" s="83">
        <f t="shared" si="54"/>
        <v>0</v>
      </c>
      <c r="P77" s="84">
        <f t="shared" si="59"/>
        <v>0</v>
      </c>
      <c r="Q77" s="83"/>
      <c r="R77" s="83"/>
      <c r="S77" s="83"/>
      <c r="T77" s="83">
        <f t="shared" si="56"/>
        <v>0</v>
      </c>
      <c r="U77" s="84">
        <f t="shared" si="60"/>
        <v>0</v>
      </c>
      <c r="V77" s="83"/>
      <c r="W77" s="83"/>
      <c r="X77" s="83"/>
      <c r="Y77" s="83">
        <f t="shared" si="58"/>
        <v>0</v>
      </c>
      <c r="Z77" s="84">
        <f t="shared" si="39"/>
        <v>0</v>
      </c>
      <c r="AA77" s="51"/>
    </row>
    <row r="78" spans="1:27">
      <c r="A78" s="71">
        <v>3</v>
      </c>
      <c r="B78" s="72" t="s">
        <v>42</v>
      </c>
      <c r="C78" s="71" t="s">
        <v>8</v>
      </c>
      <c r="D78" s="73"/>
      <c r="E78" s="74" t="s">
        <v>149</v>
      </c>
      <c r="F78" s="75">
        <f t="shared" si="40"/>
        <v>0</v>
      </c>
      <c r="G78" s="76"/>
      <c r="H78" s="75">
        <f t="shared" ref="H78:J79" si="61">SUM(H80,H82,H84)</f>
        <v>0</v>
      </c>
      <c r="I78" s="75">
        <f t="shared" si="61"/>
        <v>0</v>
      </c>
      <c r="J78" s="75">
        <f t="shared" si="61"/>
        <v>0</v>
      </c>
      <c r="K78" s="75">
        <f t="shared" si="29"/>
        <v>0</v>
      </c>
      <c r="L78" s="75">
        <f t="shared" ref="L78:N79" si="62">SUM(L80,L82,L84)</f>
        <v>0</v>
      </c>
      <c r="M78" s="75">
        <f t="shared" si="62"/>
        <v>0</v>
      </c>
      <c r="N78" s="75">
        <f t="shared" si="62"/>
        <v>0</v>
      </c>
      <c r="O78" s="75">
        <f t="shared" si="54"/>
        <v>0</v>
      </c>
      <c r="P78" s="76">
        <f t="shared" si="59"/>
        <v>0</v>
      </c>
      <c r="Q78" s="75">
        <f t="shared" ref="Q78:S79" si="63">SUM(Q80,Q82,Q84)</f>
        <v>0</v>
      </c>
      <c r="R78" s="75">
        <f t="shared" si="63"/>
        <v>0</v>
      </c>
      <c r="S78" s="75">
        <f t="shared" si="63"/>
        <v>0</v>
      </c>
      <c r="T78" s="75">
        <f t="shared" si="56"/>
        <v>0</v>
      </c>
      <c r="U78" s="76">
        <f t="shared" si="60"/>
        <v>0</v>
      </c>
      <c r="V78" s="75">
        <f t="shared" ref="V78:X79" si="64">SUM(V80,V82,V84)</f>
        <v>0</v>
      </c>
      <c r="W78" s="75">
        <f t="shared" si="64"/>
        <v>0</v>
      </c>
      <c r="X78" s="75">
        <f t="shared" si="64"/>
        <v>0</v>
      </c>
      <c r="Y78" s="75">
        <f t="shared" si="58"/>
        <v>0</v>
      </c>
      <c r="Z78" s="76">
        <f t="shared" si="39"/>
        <v>0</v>
      </c>
      <c r="AA78" s="51"/>
    </row>
    <row r="79" spans="1:27">
      <c r="A79" s="71"/>
      <c r="B79" s="72"/>
      <c r="C79" s="71"/>
      <c r="D79" s="73"/>
      <c r="E79" s="74" t="s">
        <v>150</v>
      </c>
      <c r="F79" s="75">
        <f t="shared" si="40"/>
        <v>0</v>
      </c>
      <c r="G79" s="76"/>
      <c r="H79" s="75">
        <f t="shared" si="61"/>
        <v>0</v>
      </c>
      <c r="I79" s="75">
        <f t="shared" si="61"/>
        <v>0</v>
      </c>
      <c r="J79" s="75">
        <f t="shared" si="61"/>
        <v>0</v>
      </c>
      <c r="K79" s="75">
        <f t="shared" si="29"/>
        <v>0</v>
      </c>
      <c r="L79" s="75">
        <f t="shared" si="62"/>
        <v>0</v>
      </c>
      <c r="M79" s="75">
        <f t="shared" si="62"/>
        <v>0</v>
      </c>
      <c r="N79" s="75">
        <f t="shared" si="62"/>
        <v>0</v>
      </c>
      <c r="O79" s="75">
        <f t="shared" si="54"/>
        <v>0</v>
      </c>
      <c r="P79" s="76">
        <f t="shared" si="59"/>
        <v>0</v>
      </c>
      <c r="Q79" s="75">
        <f t="shared" si="63"/>
        <v>0</v>
      </c>
      <c r="R79" s="75">
        <f t="shared" si="63"/>
        <v>0</v>
      </c>
      <c r="S79" s="75">
        <f t="shared" si="63"/>
        <v>0</v>
      </c>
      <c r="T79" s="75">
        <f t="shared" si="56"/>
        <v>0</v>
      </c>
      <c r="U79" s="76">
        <f t="shared" si="60"/>
        <v>0</v>
      </c>
      <c r="V79" s="75">
        <f t="shared" si="64"/>
        <v>0</v>
      </c>
      <c r="W79" s="75">
        <f t="shared" si="64"/>
        <v>0</v>
      </c>
      <c r="X79" s="75">
        <f t="shared" si="64"/>
        <v>0</v>
      </c>
      <c r="Y79" s="75">
        <f t="shared" si="58"/>
        <v>0</v>
      </c>
      <c r="Z79" s="76">
        <f t="shared" si="39"/>
        <v>0</v>
      </c>
      <c r="AA79" s="51"/>
    </row>
    <row r="80" spans="1:27">
      <c r="A80" s="79"/>
      <c r="B80" s="80" t="s">
        <v>43</v>
      </c>
      <c r="C80" s="79" t="s">
        <v>8</v>
      </c>
      <c r="D80" s="81"/>
      <c r="E80" s="82" t="s">
        <v>149</v>
      </c>
      <c r="F80" s="83">
        <f t="shared" si="40"/>
        <v>0</v>
      </c>
      <c r="G80" s="84"/>
      <c r="H80" s="83"/>
      <c r="I80" s="83"/>
      <c r="J80" s="83"/>
      <c r="K80" s="83">
        <f t="shared" si="29"/>
        <v>0</v>
      </c>
      <c r="L80" s="83"/>
      <c r="M80" s="83"/>
      <c r="N80" s="83"/>
      <c r="O80" s="83">
        <f t="shared" si="54"/>
        <v>0</v>
      </c>
      <c r="P80" s="84">
        <f t="shared" si="59"/>
        <v>0</v>
      </c>
      <c r="Q80" s="83"/>
      <c r="R80" s="83"/>
      <c r="S80" s="83"/>
      <c r="T80" s="83">
        <f t="shared" si="56"/>
        <v>0</v>
      </c>
      <c r="U80" s="84">
        <f t="shared" si="60"/>
        <v>0</v>
      </c>
      <c r="V80" s="83"/>
      <c r="W80" s="83"/>
      <c r="X80" s="83"/>
      <c r="Y80" s="83">
        <f t="shared" si="58"/>
        <v>0</v>
      </c>
      <c r="Z80" s="84">
        <f t="shared" si="39"/>
        <v>0</v>
      </c>
      <c r="AA80" s="51"/>
    </row>
    <row r="81" spans="1:27">
      <c r="A81" s="79"/>
      <c r="B81" s="80"/>
      <c r="C81" s="79"/>
      <c r="D81" s="81"/>
      <c r="E81" s="82" t="s">
        <v>150</v>
      </c>
      <c r="F81" s="83">
        <f t="shared" si="40"/>
        <v>0</v>
      </c>
      <c r="G81" s="84"/>
      <c r="H81" s="83"/>
      <c r="I81" s="83"/>
      <c r="J81" s="83"/>
      <c r="K81" s="83">
        <f t="shared" si="29"/>
        <v>0</v>
      </c>
      <c r="L81" s="83"/>
      <c r="M81" s="83"/>
      <c r="N81" s="83"/>
      <c r="O81" s="83">
        <f t="shared" si="54"/>
        <v>0</v>
      </c>
      <c r="P81" s="84">
        <f t="shared" si="59"/>
        <v>0</v>
      </c>
      <c r="Q81" s="83"/>
      <c r="R81" s="83"/>
      <c r="S81" s="83"/>
      <c r="T81" s="83">
        <f t="shared" si="56"/>
        <v>0</v>
      </c>
      <c r="U81" s="84">
        <f t="shared" si="60"/>
        <v>0</v>
      </c>
      <c r="V81" s="83"/>
      <c r="W81" s="83"/>
      <c r="X81" s="83"/>
      <c r="Y81" s="83">
        <f t="shared" si="58"/>
        <v>0</v>
      </c>
      <c r="Z81" s="84">
        <f t="shared" si="39"/>
        <v>0</v>
      </c>
      <c r="AA81" s="51"/>
    </row>
    <row r="82" spans="1:27">
      <c r="A82" s="79"/>
      <c r="B82" s="80" t="s">
        <v>44</v>
      </c>
      <c r="C82" s="79" t="s">
        <v>8</v>
      </c>
      <c r="D82" s="81"/>
      <c r="E82" s="82" t="s">
        <v>149</v>
      </c>
      <c r="F82" s="83">
        <f t="shared" si="40"/>
        <v>0</v>
      </c>
      <c r="G82" s="84"/>
      <c r="H82" s="83"/>
      <c r="I82" s="83"/>
      <c r="J82" s="83"/>
      <c r="K82" s="83">
        <f t="shared" si="29"/>
        <v>0</v>
      </c>
      <c r="L82" s="83"/>
      <c r="M82" s="83"/>
      <c r="N82" s="83"/>
      <c r="O82" s="83">
        <f t="shared" si="54"/>
        <v>0</v>
      </c>
      <c r="P82" s="84">
        <f t="shared" si="59"/>
        <v>0</v>
      </c>
      <c r="Q82" s="83"/>
      <c r="R82" s="83"/>
      <c r="S82" s="83"/>
      <c r="T82" s="83">
        <f t="shared" si="56"/>
        <v>0</v>
      </c>
      <c r="U82" s="84">
        <f t="shared" si="60"/>
        <v>0</v>
      </c>
      <c r="V82" s="83"/>
      <c r="W82" s="83"/>
      <c r="X82" s="83"/>
      <c r="Y82" s="83">
        <f t="shared" si="58"/>
        <v>0</v>
      </c>
      <c r="Z82" s="84">
        <f t="shared" ref="Z82:Z89" si="65">SUM(U82,Y82)</f>
        <v>0</v>
      </c>
      <c r="AA82" s="51"/>
    </row>
    <row r="83" spans="1:27">
      <c r="A83" s="79"/>
      <c r="B83" s="80"/>
      <c r="C83" s="79"/>
      <c r="D83" s="81"/>
      <c r="E83" s="82" t="s">
        <v>150</v>
      </c>
      <c r="F83" s="83">
        <f t="shared" si="40"/>
        <v>0</v>
      </c>
      <c r="G83" s="84"/>
      <c r="H83" s="83"/>
      <c r="I83" s="83"/>
      <c r="J83" s="83"/>
      <c r="K83" s="83">
        <f t="shared" si="29"/>
        <v>0</v>
      </c>
      <c r="L83" s="83"/>
      <c r="M83" s="83"/>
      <c r="N83" s="83"/>
      <c r="O83" s="83">
        <f t="shared" si="54"/>
        <v>0</v>
      </c>
      <c r="P83" s="84">
        <f t="shared" si="59"/>
        <v>0</v>
      </c>
      <c r="Q83" s="83"/>
      <c r="R83" s="83"/>
      <c r="S83" s="83"/>
      <c r="T83" s="83">
        <f t="shared" si="56"/>
        <v>0</v>
      </c>
      <c r="U83" s="84">
        <f t="shared" si="60"/>
        <v>0</v>
      </c>
      <c r="V83" s="83"/>
      <c r="W83" s="83"/>
      <c r="X83" s="83"/>
      <c r="Y83" s="83">
        <f t="shared" si="58"/>
        <v>0</v>
      </c>
      <c r="Z83" s="84">
        <f t="shared" si="65"/>
        <v>0</v>
      </c>
      <c r="AA83" s="51"/>
    </row>
    <row r="84" spans="1:27">
      <c r="A84" s="79"/>
      <c r="B84" s="80" t="s">
        <v>45</v>
      </c>
      <c r="C84" s="79" t="s">
        <v>2</v>
      </c>
      <c r="D84" s="81"/>
      <c r="E84" s="82" t="s">
        <v>149</v>
      </c>
      <c r="F84" s="83">
        <f t="shared" si="40"/>
        <v>0</v>
      </c>
      <c r="G84" s="84"/>
      <c r="H84" s="83"/>
      <c r="I84" s="83"/>
      <c r="J84" s="83"/>
      <c r="K84" s="83">
        <f t="shared" si="29"/>
        <v>0</v>
      </c>
      <c r="L84" s="83"/>
      <c r="M84" s="83"/>
      <c r="N84" s="83"/>
      <c r="O84" s="83">
        <f t="shared" si="54"/>
        <v>0</v>
      </c>
      <c r="P84" s="84">
        <f t="shared" si="59"/>
        <v>0</v>
      </c>
      <c r="Q84" s="83"/>
      <c r="R84" s="83"/>
      <c r="S84" s="83"/>
      <c r="T84" s="83">
        <f t="shared" si="56"/>
        <v>0</v>
      </c>
      <c r="U84" s="84">
        <f t="shared" si="60"/>
        <v>0</v>
      </c>
      <c r="V84" s="83"/>
      <c r="W84" s="83"/>
      <c r="X84" s="83"/>
      <c r="Y84" s="83">
        <f t="shared" si="58"/>
        <v>0</v>
      </c>
      <c r="Z84" s="84">
        <f t="shared" si="65"/>
        <v>0</v>
      </c>
      <c r="AA84" s="51"/>
    </row>
    <row r="85" spans="1:27">
      <c r="A85" s="79"/>
      <c r="B85" s="80"/>
      <c r="C85" s="79"/>
      <c r="D85" s="81"/>
      <c r="E85" s="82" t="s">
        <v>150</v>
      </c>
      <c r="F85" s="83">
        <f t="shared" si="40"/>
        <v>0</v>
      </c>
      <c r="G85" s="84"/>
      <c r="H85" s="83"/>
      <c r="I85" s="83"/>
      <c r="J85" s="83"/>
      <c r="K85" s="83">
        <f t="shared" si="29"/>
        <v>0</v>
      </c>
      <c r="L85" s="83"/>
      <c r="M85" s="83"/>
      <c r="N85" s="83"/>
      <c r="O85" s="83">
        <f t="shared" si="54"/>
        <v>0</v>
      </c>
      <c r="P85" s="84">
        <f t="shared" si="59"/>
        <v>0</v>
      </c>
      <c r="Q85" s="83"/>
      <c r="R85" s="83"/>
      <c r="S85" s="83"/>
      <c r="T85" s="83">
        <f t="shared" si="56"/>
        <v>0</v>
      </c>
      <c r="U85" s="84">
        <f t="shared" si="60"/>
        <v>0</v>
      </c>
      <c r="V85" s="83"/>
      <c r="W85" s="83"/>
      <c r="X85" s="83"/>
      <c r="Y85" s="83">
        <f t="shared" si="58"/>
        <v>0</v>
      </c>
      <c r="Z85" s="84">
        <f t="shared" si="65"/>
        <v>0</v>
      </c>
      <c r="AA85" s="51"/>
    </row>
    <row r="86" spans="1:27">
      <c r="A86" s="71">
        <v>4</v>
      </c>
      <c r="B86" s="72" t="s">
        <v>97</v>
      </c>
      <c r="C86" s="71" t="s">
        <v>5</v>
      </c>
      <c r="D86" s="73"/>
      <c r="E86" s="74" t="s">
        <v>149</v>
      </c>
      <c r="F86" s="75">
        <f t="shared" si="40"/>
        <v>0</v>
      </c>
      <c r="G86" s="76"/>
      <c r="H86" s="75"/>
      <c r="I86" s="75"/>
      <c r="J86" s="75"/>
      <c r="K86" s="75">
        <f t="shared" si="29"/>
        <v>0</v>
      </c>
      <c r="L86" s="75"/>
      <c r="M86" s="75"/>
      <c r="N86" s="75"/>
      <c r="O86" s="75">
        <f t="shared" si="54"/>
        <v>0</v>
      </c>
      <c r="P86" s="76">
        <f t="shared" si="59"/>
        <v>0</v>
      </c>
      <c r="Q86" s="75"/>
      <c r="R86" s="75"/>
      <c r="S86" s="75"/>
      <c r="T86" s="75">
        <f t="shared" si="56"/>
        <v>0</v>
      </c>
      <c r="U86" s="76">
        <f t="shared" si="60"/>
        <v>0</v>
      </c>
      <c r="V86" s="75"/>
      <c r="W86" s="75"/>
      <c r="X86" s="75"/>
      <c r="Y86" s="75">
        <f t="shared" si="58"/>
        <v>0</v>
      </c>
      <c r="Z86" s="76">
        <f t="shared" si="65"/>
        <v>0</v>
      </c>
      <c r="AA86" s="51"/>
    </row>
    <row r="87" spans="1:27">
      <c r="A87" s="71"/>
      <c r="B87" s="72"/>
      <c r="C87" s="71"/>
      <c r="D87" s="73"/>
      <c r="E87" s="74" t="s">
        <v>150</v>
      </c>
      <c r="F87" s="75">
        <f t="shared" si="40"/>
        <v>0</v>
      </c>
      <c r="G87" s="76"/>
      <c r="H87" s="75"/>
      <c r="I87" s="75"/>
      <c r="J87" s="75"/>
      <c r="K87" s="75">
        <f t="shared" si="29"/>
        <v>0</v>
      </c>
      <c r="L87" s="75"/>
      <c r="M87" s="75"/>
      <c r="N87" s="75"/>
      <c r="O87" s="75">
        <f t="shared" si="54"/>
        <v>0</v>
      </c>
      <c r="P87" s="76">
        <f t="shared" si="59"/>
        <v>0</v>
      </c>
      <c r="Q87" s="75"/>
      <c r="R87" s="75"/>
      <c r="S87" s="75"/>
      <c r="T87" s="75">
        <f t="shared" si="56"/>
        <v>0</v>
      </c>
      <c r="U87" s="76">
        <f t="shared" si="60"/>
        <v>0</v>
      </c>
      <c r="V87" s="75"/>
      <c r="W87" s="75"/>
      <c r="X87" s="75"/>
      <c r="Y87" s="75">
        <f t="shared" si="58"/>
        <v>0</v>
      </c>
      <c r="Z87" s="76">
        <f t="shared" si="65"/>
        <v>0</v>
      </c>
      <c r="AA87" s="51"/>
    </row>
    <row r="88" spans="1:27" ht="42">
      <c r="A88" s="71">
        <v>5</v>
      </c>
      <c r="B88" s="72" t="s">
        <v>98</v>
      </c>
      <c r="C88" s="71" t="s">
        <v>0</v>
      </c>
      <c r="D88" s="73"/>
      <c r="E88" s="74" t="s">
        <v>149</v>
      </c>
      <c r="F88" s="75">
        <f t="shared" si="40"/>
        <v>0</v>
      </c>
      <c r="G88" s="76"/>
      <c r="H88" s="75"/>
      <c r="I88" s="75"/>
      <c r="J88" s="75"/>
      <c r="K88" s="75">
        <f t="shared" si="29"/>
        <v>0</v>
      </c>
      <c r="L88" s="75"/>
      <c r="M88" s="75"/>
      <c r="N88" s="75"/>
      <c r="O88" s="75">
        <f t="shared" si="54"/>
        <v>0</v>
      </c>
      <c r="P88" s="76">
        <f t="shared" si="59"/>
        <v>0</v>
      </c>
      <c r="Q88" s="75"/>
      <c r="R88" s="75"/>
      <c r="S88" s="75"/>
      <c r="T88" s="75">
        <f t="shared" si="56"/>
        <v>0</v>
      </c>
      <c r="U88" s="76">
        <f t="shared" si="60"/>
        <v>0</v>
      </c>
      <c r="V88" s="75"/>
      <c r="W88" s="75"/>
      <c r="X88" s="75"/>
      <c r="Y88" s="75">
        <f t="shared" si="58"/>
        <v>0</v>
      </c>
      <c r="Z88" s="76">
        <f t="shared" si="65"/>
        <v>0</v>
      </c>
      <c r="AA88" s="51"/>
    </row>
    <row r="89" spans="1:27">
      <c r="A89" s="71"/>
      <c r="B89" s="72"/>
      <c r="C89" s="71"/>
      <c r="D89" s="73"/>
      <c r="E89" s="74" t="s">
        <v>150</v>
      </c>
      <c r="F89" s="75">
        <f t="shared" si="40"/>
        <v>0</v>
      </c>
      <c r="G89" s="76"/>
      <c r="H89" s="75"/>
      <c r="I89" s="75"/>
      <c r="J89" s="75"/>
      <c r="K89" s="75">
        <f t="shared" si="29"/>
        <v>0</v>
      </c>
      <c r="L89" s="75"/>
      <c r="M89" s="75"/>
      <c r="N89" s="75"/>
      <c r="O89" s="75">
        <f t="shared" si="54"/>
        <v>0</v>
      </c>
      <c r="P89" s="76">
        <f t="shared" si="59"/>
        <v>0</v>
      </c>
      <c r="Q89" s="75"/>
      <c r="R89" s="75"/>
      <c r="S89" s="75"/>
      <c r="T89" s="75">
        <f t="shared" si="56"/>
        <v>0</v>
      </c>
      <c r="U89" s="76">
        <f t="shared" si="60"/>
        <v>0</v>
      </c>
      <c r="V89" s="75"/>
      <c r="W89" s="75"/>
      <c r="X89" s="75"/>
      <c r="Y89" s="75">
        <f t="shared" si="58"/>
        <v>0</v>
      </c>
      <c r="Z89" s="76">
        <f t="shared" si="65"/>
        <v>0</v>
      </c>
      <c r="AA89" s="51"/>
    </row>
    <row r="90" spans="1:27">
      <c r="A90" s="24"/>
      <c r="B90" s="117" t="s">
        <v>16</v>
      </c>
      <c r="C90" s="24"/>
      <c r="D90" s="118"/>
      <c r="E90" s="119" t="s">
        <v>149</v>
      </c>
      <c r="F90" s="85">
        <f>F92</f>
        <v>0</v>
      </c>
      <c r="G90" s="85"/>
      <c r="H90" s="85">
        <f t="shared" ref="H90:Z91" si="66">H92</f>
        <v>0</v>
      </c>
      <c r="I90" s="85">
        <f t="shared" si="66"/>
        <v>0</v>
      </c>
      <c r="J90" s="85">
        <f t="shared" si="66"/>
        <v>0</v>
      </c>
      <c r="K90" s="85">
        <f t="shared" si="66"/>
        <v>0</v>
      </c>
      <c r="L90" s="85">
        <f t="shared" si="66"/>
        <v>0</v>
      </c>
      <c r="M90" s="85">
        <f t="shared" si="66"/>
        <v>0</v>
      </c>
      <c r="N90" s="85">
        <f t="shared" si="66"/>
        <v>0</v>
      </c>
      <c r="O90" s="85">
        <f t="shared" si="66"/>
        <v>0</v>
      </c>
      <c r="P90" s="85">
        <f t="shared" si="66"/>
        <v>0</v>
      </c>
      <c r="Q90" s="85">
        <f t="shared" si="66"/>
        <v>0</v>
      </c>
      <c r="R90" s="85">
        <f t="shared" si="66"/>
        <v>0</v>
      </c>
      <c r="S90" s="85">
        <f t="shared" si="66"/>
        <v>0</v>
      </c>
      <c r="T90" s="85">
        <f t="shared" si="66"/>
        <v>0</v>
      </c>
      <c r="U90" s="85">
        <f t="shared" si="66"/>
        <v>0</v>
      </c>
      <c r="V90" s="85">
        <f t="shared" si="66"/>
        <v>0</v>
      </c>
      <c r="W90" s="85">
        <f t="shared" si="66"/>
        <v>0</v>
      </c>
      <c r="X90" s="85">
        <f t="shared" si="66"/>
        <v>0</v>
      </c>
      <c r="Y90" s="85">
        <f t="shared" si="66"/>
        <v>0</v>
      </c>
      <c r="Z90" s="85">
        <f t="shared" si="66"/>
        <v>0</v>
      </c>
      <c r="AA90" s="52"/>
    </row>
    <row r="91" spans="1:27">
      <c r="A91" s="24"/>
      <c r="B91" s="117"/>
      <c r="C91" s="24"/>
      <c r="D91" s="118"/>
      <c r="E91" s="119" t="s">
        <v>150</v>
      </c>
      <c r="F91" s="85">
        <f>F93</f>
        <v>0</v>
      </c>
      <c r="G91" s="85"/>
      <c r="H91" s="85">
        <f t="shared" si="66"/>
        <v>0</v>
      </c>
      <c r="I91" s="85">
        <f t="shared" si="66"/>
        <v>0</v>
      </c>
      <c r="J91" s="85">
        <f t="shared" si="66"/>
        <v>0</v>
      </c>
      <c r="K91" s="85">
        <f t="shared" si="66"/>
        <v>0</v>
      </c>
      <c r="L91" s="85">
        <f t="shared" si="66"/>
        <v>0</v>
      </c>
      <c r="M91" s="85">
        <f t="shared" si="66"/>
        <v>0</v>
      </c>
      <c r="N91" s="85">
        <f t="shared" si="66"/>
        <v>0</v>
      </c>
      <c r="O91" s="85">
        <f t="shared" si="66"/>
        <v>0</v>
      </c>
      <c r="P91" s="85">
        <f t="shared" si="66"/>
        <v>0</v>
      </c>
      <c r="Q91" s="85">
        <f t="shared" si="66"/>
        <v>0</v>
      </c>
      <c r="R91" s="85">
        <f t="shared" si="66"/>
        <v>0</v>
      </c>
      <c r="S91" s="85">
        <f t="shared" si="66"/>
        <v>0</v>
      </c>
      <c r="T91" s="85">
        <f t="shared" si="66"/>
        <v>0</v>
      </c>
      <c r="U91" s="85">
        <f t="shared" si="66"/>
        <v>0</v>
      </c>
      <c r="V91" s="85">
        <f t="shared" si="66"/>
        <v>0</v>
      </c>
      <c r="W91" s="85">
        <f t="shared" si="66"/>
        <v>0</v>
      </c>
      <c r="X91" s="85">
        <f t="shared" si="66"/>
        <v>0</v>
      </c>
      <c r="Y91" s="85">
        <f t="shared" si="66"/>
        <v>0</v>
      </c>
      <c r="Z91" s="85">
        <f t="shared" si="66"/>
        <v>0</v>
      </c>
      <c r="AA91" s="52"/>
    </row>
    <row r="92" spans="1:27">
      <c r="A92" s="71"/>
      <c r="B92" s="72" t="s">
        <v>22</v>
      </c>
      <c r="C92" s="71"/>
      <c r="D92" s="73"/>
      <c r="E92" s="74" t="s">
        <v>149</v>
      </c>
      <c r="F92" s="75">
        <f>Z92</f>
        <v>0</v>
      </c>
      <c r="G92" s="76"/>
      <c r="H92" s="75"/>
      <c r="I92" s="75"/>
      <c r="J92" s="75"/>
      <c r="K92" s="75">
        <f>SUM(H92:J92)</f>
        <v>0</v>
      </c>
      <c r="L92" s="75"/>
      <c r="M92" s="75"/>
      <c r="N92" s="75"/>
      <c r="O92" s="75">
        <f>SUM(L92:N92)</f>
        <v>0</v>
      </c>
      <c r="P92" s="76">
        <f t="shared" ref="P92:P97" si="67">SUM(K92,O92)</f>
        <v>0</v>
      </c>
      <c r="Q92" s="75"/>
      <c r="R92" s="75"/>
      <c r="S92" s="75"/>
      <c r="T92" s="75">
        <f>SUM(Q92:S92)</f>
        <v>0</v>
      </c>
      <c r="U92" s="76">
        <f t="shared" ref="U92:U97" si="68">SUM(P92,T92)</f>
        <v>0</v>
      </c>
      <c r="V92" s="75"/>
      <c r="W92" s="75"/>
      <c r="X92" s="75"/>
      <c r="Y92" s="75">
        <f>SUM(V92:X92)</f>
        <v>0</v>
      </c>
      <c r="Z92" s="76">
        <f t="shared" ref="Z92:Z97" si="69">SUM(U92,Y92)</f>
        <v>0</v>
      </c>
      <c r="AA92" s="51"/>
    </row>
    <row r="93" spans="1:27">
      <c r="A93" s="71"/>
      <c r="B93" s="72"/>
      <c r="C93" s="71"/>
      <c r="D93" s="73"/>
      <c r="E93" s="74" t="s">
        <v>150</v>
      </c>
      <c r="F93" s="75">
        <f>Z93</f>
        <v>0</v>
      </c>
      <c r="G93" s="76"/>
      <c r="H93" s="75"/>
      <c r="I93" s="75"/>
      <c r="J93" s="75"/>
      <c r="K93" s="75">
        <f>SUM(H93:J93)</f>
        <v>0</v>
      </c>
      <c r="L93" s="75"/>
      <c r="M93" s="75"/>
      <c r="N93" s="75"/>
      <c r="O93" s="75">
        <f>SUM(L93:N93)</f>
        <v>0</v>
      </c>
      <c r="P93" s="76">
        <f t="shared" si="67"/>
        <v>0</v>
      </c>
      <c r="Q93" s="75"/>
      <c r="R93" s="75"/>
      <c r="S93" s="75"/>
      <c r="T93" s="75">
        <f>SUM(Q93:S93)</f>
        <v>0</v>
      </c>
      <c r="U93" s="76">
        <f t="shared" si="68"/>
        <v>0</v>
      </c>
      <c r="V93" s="75"/>
      <c r="W93" s="75"/>
      <c r="X93" s="75"/>
      <c r="Y93" s="75">
        <f>SUM(V93:X93)</f>
        <v>0</v>
      </c>
      <c r="Z93" s="76">
        <f t="shared" si="69"/>
        <v>0</v>
      </c>
      <c r="AA93" s="51"/>
    </row>
    <row r="94" spans="1:27" s="4" customFormat="1" ht="42">
      <c r="A94" s="27"/>
      <c r="B94" s="116" t="s">
        <v>100</v>
      </c>
      <c r="C94" s="27" t="s">
        <v>0</v>
      </c>
      <c r="D94" s="28"/>
      <c r="E94" s="31" t="s">
        <v>149</v>
      </c>
      <c r="F94" s="45">
        <f>F96</f>
        <v>0</v>
      </c>
      <c r="G94" s="46"/>
      <c r="H94" s="45">
        <f t="shared" ref="H94:O95" si="70">H96</f>
        <v>0</v>
      </c>
      <c r="I94" s="45">
        <f t="shared" si="70"/>
        <v>0</v>
      </c>
      <c r="J94" s="45">
        <f t="shared" si="70"/>
        <v>0</v>
      </c>
      <c r="K94" s="45">
        <f t="shared" si="70"/>
        <v>0</v>
      </c>
      <c r="L94" s="45">
        <f t="shared" si="70"/>
        <v>0</v>
      </c>
      <c r="M94" s="45">
        <f t="shared" si="70"/>
        <v>0</v>
      </c>
      <c r="N94" s="45">
        <f t="shared" si="70"/>
        <v>0</v>
      </c>
      <c r="O94" s="45">
        <f t="shared" si="70"/>
        <v>0</v>
      </c>
      <c r="P94" s="46">
        <f t="shared" si="67"/>
        <v>0</v>
      </c>
      <c r="Q94" s="45">
        <f t="shared" ref="Q94:T95" si="71">Q96</f>
        <v>0</v>
      </c>
      <c r="R94" s="45">
        <f t="shared" si="71"/>
        <v>0</v>
      </c>
      <c r="S94" s="45">
        <f t="shared" si="71"/>
        <v>0</v>
      </c>
      <c r="T94" s="45">
        <f t="shared" si="71"/>
        <v>0</v>
      </c>
      <c r="U94" s="46">
        <f t="shared" si="68"/>
        <v>0</v>
      </c>
      <c r="V94" s="45">
        <f t="shared" ref="V94:Y95" si="72">V96</f>
        <v>0</v>
      </c>
      <c r="W94" s="45">
        <f t="shared" si="72"/>
        <v>0</v>
      </c>
      <c r="X94" s="45">
        <f t="shared" si="72"/>
        <v>0</v>
      </c>
      <c r="Y94" s="45">
        <f t="shared" si="72"/>
        <v>0</v>
      </c>
      <c r="Z94" s="46">
        <f t="shared" si="69"/>
        <v>0</v>
      </c>
      <c r="AA94" s="51"/>
    </row>
    <row r="95" spans="1:27" s="4" customFormat="1">
      <c r="A95" s="27"/>
      <c r="B95" s="116"/>
      <c r="C95" s="88"/>
      <c r="D95" s="120"/>
      <c r="E95" s="121" t="s">
        <v>150</v>
      </c>
      <c r="F95" s="45">
        <f>F97</f>
        <v>0</v>
      </c>
      <c r="G95" s="122"/>
      <c r="H95" s="45">
        <f t="shared" si="70"/>
        <v>0</v>
      </c>
      <c r="I95" s="45">
        <f t="shared" si="70"/>
        <v>0</v>
      </c>
      <c r="J95" s="45">
        <f t="shared" si="70"/>
        <v>0</v>
      </c>
      <c r="K95" s="45">
        <f t="shared" si="70"/>
        <v>0</v>
      </c>
      <c r="L95" s="45">
        <f t="shared" si="70"/>
        <v>0</v>
      </c>
      <c r="M95" s="45">
        <f t="shared" si="70"/>
        <v>0</v>
      </c>
      <c r="N95" s="45">
        <f t="shared" si="70"/>
        <v>0</v>
      </c>
      <c r="O95" s="45">
        <f t="shared" si="70"/>
        <v>0</v>
      </c>
      <c r="P95" s="46">
        <f t="shared" si="67"/>
        <v>0</v>
      </c>
      <c r="Q95" s="45">
        <f t="shared" si="71"/>
        <v>0</v>
      </c>
      <c r="R95" s="45">
        <f t="shared" si="71"/>
        <v>0</v>
      </c>
      <c r="S95" s="45">
        <f t="shared" si="71"/>
        <v>0</v>
      </c>
      <c r="T95" s="45">
        <f t="shared" si="71"/>
        <v>0</v>
      </c>
      <c r="U95" s="46">
        <f t="shared" si="68"/>
        <v>0</v>
      </c>
      <c r="V95" s="45">
        <f t="shared" si="72"/>
        <v>0</v>
      </c>
      <c r="W95" s="45">
        <f t="shared" si="72"/>
        <v>0</v>
      </c>
      <c r="X95" s="45">
        <f t="shared" si="72"/>
        <v>0</v>
      </c>
      <c r="Y95" s="45">
        <f t="shared" si="72"/>
        <v>0</v>
      </c>
      <c r="Z95" s="46">
        <f t="shared" si="69"/>
        <v>0</v>
      </c>
      <c r="AA95" s="54"/>
    </row>
    <row r="96" spans="1:27" s="4" customFormat="1">
      <c r="A96" s="71">
        <v>1</v>
      </c>
      <c r="B96" s="72" t="s">
        <v>101</v>
      </c>
      <c r="C96" s="89" t="s">
        <v>0</v>
      </c>
      <c r="D96" s="90"/>
      <c r="E96" s="91" t="s">
        <v>149</v>
      </c>
      <c r="F96" s="75">
        <f>Z96</f>
        <v>0</v>
      </c>
      <c r="G96" s="93"/>
      <c r="H96" s="92"/>
      <c r="I96" s="92"/>
      <c r="J96" s="92"/>
      <c r="K96" s="75">
        <f>SUM(H96:J96)</f>
        <v>0</v>
      </c>
      <c r="L96" s="92"/>
      <c r="M96" s="92"/>
      <c r="N96" s="92"/>
      <c r="O96" s="75">
        <f>SUM(L96:N96)</f>
        <v>0</v>
      </c>
      <c r="P96" s="76">
        <f t="shared" si="67"/>
        <v>0</v>
      </c>
      <c r="Q96" s="92"/>
      <c r="R96" s="92"/>
      <c r="S96" s="92"/>
      <c r="T96" s="75">
        <f>SUM(Q96:S96)</f>
        <v>0</v>
      </c>
      <c r="U96" s="76">
        <f t="shared" si="68"/>
        <v>0</v>
      </c>
      <c r="V96" s="92"/>
      <c r="W96" s="92"/>
      <c r="X96" s="92"/>
      <c r="Y96" s="75">
        <f>SUM(V96:X96)</f>
        <v>0</v>
      </c>
      <c r="Z96" s="76">
        <f t="shared" si="69"/>
        <v>0</v>
      </c>
      <c r="AA96" s="54"/>
    </row>
    <row r="97" spans="1:27" s="4" customFormat="1">
      <c r="A97" s="71"/>
      <c r="B97" s="94"/>
      <c r="C97" s="89"/>
      <c r="D97" s="90"/>
      <c r="E97" s="91" t="s">
        <v>150</v>
      </c>
      <c r="F97" s="75">
        <f>Z97</f>
        <v>0</v>
      </c>
      <c r="G97" s="93"/>
      <c r="H97" s="92"/>
      <c r="I97" s="92"/>
      <c r="J97" s="92"/>
      <c r="K97" s="75">
        <f>SUM(H97:J97)</f>
        <v>0</v>
      </c>
      <c r="L97" s="92"/>
      <c r="M97" s="92"/>
      <c r="N97" s="92"/>
      <c r="O97" s="75">
        <f>SUM(L97:N97)</f>
        <v>0</v>
      </c>
      <c r="P97" s="76">
        <f t="shared" si="67"/>
        <v>0</v>
      </c>
      <c r="Q97" s="92"/>
      <c r="R97" s="92"/>
      <c r="S97" s="92"/>
      <c r="T97" s="75">
        <f>SUM(Q97:S97)</f>
        <v>0</v>
      </c>
      <c r="U97" s="76">
        <f t="shared" si="68"/>
        <v>0</v>
      </c>
      <c r="V97" s="92"/>
      <c r="W97" s="92"/>
      <c r="X97" s="92"/>
      <c r="Y97" s="75">
        <f>SUM(V97:X97)</f>
        <v>0</v>
      </c>
      <c r="Z97" s="76">
        <f t="shared" si="69"/>
        <v>0</v>
      </c>
      <c r="AA97" s="54"/>
    </row>
    <row r="98" spans="1:27">
      <c r="A98" s="24"/>
      <c r="B98" s="114" t="s">
        <v>93</v>
      </c>
      <c r="C98" s="24"/>
      <c r="D98" s="118"/>
      <c r="E98" s="119" t="s">
        <v>149</v>
      </c>
      <c r="F98" s="85">
        <f t="shared" ref="F98:F162" si="73">Z98</f>
        <v>0</v>
      </c>
      <c r="G98" s="123"/>
      <c r="H98" s="85">
        <f>H100</f>
        <v>0</v>
      </c>
      <c r="I98" s="85">
        <f t="shared" ref="I98:Z99" si="74">I100</f>
        <v>0</v>
      </c>
      <c r="J98" s="85">
        <f t="shared" si="74"/>
        <v>0</v>
      </c>
      <c r="K98" s="85">
        <f t="shared" si="74"/>
        <v>0</v>
      </c>
      <c r="L98" s="85">
        <f t="shared" si="74"/>
        <v>0</v>
      </c>
      <c r="M98" s="85">
        <f t="shared" si="74"/>
        <v>0</v>
      </c>
      <c r="N98" s="85">
        <f t="shared" si="74"/>
        <v>0</v>
      </c>
      <c r="O98" s="85">
        <f t="shared" si="74"/>
        <v>0</v>
      </c>
      <c r="P98" s="85">
        <f t="shared" si="74"/>
        <v>0</v>
      </c>
      <c r="Q98" s="85">
        <f t="shared" si="74"/>
        <v>0</v>
      </c>
      <c r="R98" s="85">
        <f t="shared" si="74"/>
        <v>0</v>
      </c>
      <c r="S98" s="85">
        <f t="shared" si="74"/>
        <v>0</v>
      </c>
      <c r="T98" s="85">
        <f t="shared" si="74"/>
        <v>0</v>
      </c>
      <c r="U98" s="85">
        <f t="shared" si="74"/>
        <v>0</v>
      </c>
      <c r="V98" s="85">
        <f t="shared" si="74"/>
        <v>0</v>
      </c>
      <c r="W98" s="85">
        <f t="shared" si="74"/>
        <v>0</v>
      </c>
      <c r="X98" s="85">
        <f t="shared" si="74"/>
        <v>0</v>
      </c>
      <c r="Y98" s="85">
        <f t="shared" si="74"/>
        <v>0</v>
      </c>
      <c r="Z98" s="85">
        <f t="shared" si="74"/>
        <v>0</v>
      </c>
      <c r="AA98" s="52"/>
    </row>
    <row r="99" spans="1:27">
      <c r="A99" s="24"/>
      <c r="B99" s="113" t="s">
        <v>46</v>
      </c>
      <c r="C99" s="24"/>
      <c r="D99" s="118"/>
      <c r="E99" s="119" t="s">
        <v>150</v>
      </c>
      <c r="F99" s="85">
        <f t="shared" si="73"/>
        <v>0</v>
      </c>
      <c r="G99" s="123"/>
      <c r="H99" s="85">
        <f>H101</f>
        <v>0</v>
      </c>
      <c r="I99" s="85">
        <f t="shared" si="74"/>
        <v>0</v>
      </c>
      <c r="J99" s="85">
        <f t="shared" si="74"/>
        <v>0</v>
      </c>
      <c r="K99" s="85">
        <f t="shared" si="74"/>
        <v>0</v>
      </c>
      <c r="L99" s="85">
        <f t="shared" si="74"/>
        <v>0</v>
      </c>
      <c r="M99" s="85">
        <f t="shared" si="74"/>
        <v>0</v>
      </c>
      <c r="N99" s="85">
        <f t="shared" si="74"/>
        <v>0</v>
      </c>
      <c r="O99" s="85">
        <f t="shared" si="74"/>
        <v>0</v>
      </c>
      <c r="P99" s="85">
        <f t="shared" si="74"/>
        <v>0</v>
      </c>
      <c r="Q99" s="85">
        <f t="shared" si="74"/>
        <v>0</v>
      </c>
      <c r="R99" s="85">
        <f t="shared" si="74"/>
        <v>0</v>
      </c>
      <c r="S99" s="85">
        <f t="shared" si="74"/>
        <v>0</v>
      </c>
      <c r="T99" s="85">
        <f t="shared" si="74"/>
        <v>0</v>
      </c>
      <c r="U99" s="85">
        <f t="shared" si="74"/>
        <v>0</v>
      </c>
      <c r="V99" s="85">
        <f t="shared" si="74"/>
        <v>0</v>
      </c>
      <c r="W99" s="85">
        <f t="shared" si="74"/>
        <v>0</v>
      </c>
      <c r="X99" s="85">
        <f t="shared" si="74"/>
        <v>0</v>
      </c>
      <c r="Y99" s="85">
        <f t="shared" si="74"/>
        <v>0</v>
      </c>
      <c r="Z99" s="85">
        <f t="shared" si="74"/>
        <v>0</v>
      </c>
      <c r="AA99" s="57"/>
    </row>
    <row r="100" spans="1:27" ht="42">
      <c r="A100" s="27"/>
      <c r="B100" s="116" t="s">
        <v>94</v>
      </c>
      <c r="C100" s="27" t="s">
        <v>0</v>
      </c>
      <c r="D100" s="28"/>
      <c r="E100" s="31" t="s">
        <v>149</v>
      </c>
      <c r="F100" s="45">
        <f t="shared" si="73"/>
        <v>0</v>
      </c>
      <c r="G100" s="46"/>
      <c r="H100" s="45">
        <f t="shared" ref="H100:O101" si="75">SUM(H102,H104)</f>
        <v>0</v>
      </c>
      <c r="I100" s="45">
        <f t="shared" si="75"/>
        <v>0</v>
      </c>
      <c r="J100" s="45">
        <f t="shared" si="75"/>
        <v>0</v>
      </c>
      <c r="K100" s="45">
        <f t="shared" si="75"/>
        <v>0</v>
      </c>
      <c r="L100" s="45">
        <f t="shared" si="75"/>
        <v>0</v>
      </c>
      <c r="M100" s="45">
        <f t="shared" si="75"/>
        <v>0</v>
      </c>
      <c r="N100" s="45">
        <f t="shared" si="75"/>
        <v>0</v>
      </c>
      <c r="O100" s="45">
        <f t="shared" si="75"/>
        <v>0</v>
      </c>
      <c r="P100" s="46">
        <f t="shared" ref="P100:P131" si="76">SUM(K100,O100)</f>
        <v>0</v>
      </c>
      <c r="Q100" s="45">
        <f t="shared" ref="Q100:T101" si="77">SUM(Q102,Q104)</f>
        <v>0</v>
      </c>
      <c r="R100" s="45">
        <f t="shared" si="77"/>
        <v>0</v>
      </c>
      <c r="S100" s="45">
        <f t="shared" si="77"/>
        <v>0</v>
      </c>
      <c r="T100" s="45">
        <f t="shared" si="77"/>
        <v>0</v>
      </c>
      <c r="U100" s="46">
        <f t="shared" ref="U100:U131" si="78">SUM(P100,T100)</f>
        <v>0</v>
      </c>
      <c r="V100" s="45">
        <f t="shared" ref="V100:Y101" si="79">SUM(V102,V104)</f>
        <v>0</v>
      </c>
      <c r="W100" s="45">
        <f t="shared" si="79"/>
        <v>0</v>
      </c>
      <c r="X100" s="45">
        <f t="shared" si="79"/>
        <v>0</v>
      </c>
      <c r="Y100" s="45">
        <f t="shared" si="79"/>
        <v>0</v>
      </c>
      <c r="Z100" s="46">
        <f t="shared" ref="Z100:Z131" si="80">SUM(U100,Y100)</f>
        <v>0</v>
      </c>
      <c r="AA100" s="58"/>
    </row>
    <row r="101" spans="1:27">
      <c r="A101" s="27"/>
      <c r="B101" s="116"/>
      <c r="C101" s="27"/>
      <c r="D101" s="28"/>
      <c r="E101" s="31" t="s">
        <v>150</v>
      </c>
      <c r="F101" s="45">
        <f t="shared" si="73"/>
        <v>0</v>
      </c>
      <c r="G101" s="46"/>
      <c r="H101" s="45">
        <f t="shared" si="75"/>
        <v>0</v>
      </c>
      <c r="I101" s="45">
        <f t="shared" si="75"/>
        <v>0</v>
      </c>
      <c r="J101" s="45">
        <f t="shared" si="75"/>
        <v>0</v>
      </c>
      <c r="K101" s="45">
        <f t="shared" si="75"/>
        <v>0</v>
      </c>
      <c r="L101" s="45">
        <f t="shared" si="75"/>
        <v>0</v>
      </c>
      <c r="M101" s="45">
        <f t="shared" si="75"/>
        <v>0</v>
      </c>
      <c r="N101" s="45">
        <f t="shared" si="75"/>
        <v>0</v>
      </c>
      <c r="O101" s="45">
        <f t="shared" si="75"/>
        <v>0</v>
      </c>
      <c r="P101" s="46">
        <f t="shared" si="76"/>
        <v>0</v>
      </c>
      <c r="Q101" s="45">
        <f t="shared" si="77"/>
        <v>0</v>
      </c>
      <c r="R101" s="45">
        <f t="shared" si="77"/>
        <v>0</v>
      </c>
      <c r="S101" s="45">
        <f t="shared" si="77"/>
        <v>0</v>
      </c>
      <c r="T101" s="45">
        <f t="shared" si="77"/>
        <v>0</v>
      </c>
      <c r="U101" s="46">
        <f t="shared" si="78"/>
        <v>0</v>
      </c>
      <c r="V101" s="45">
        <f t="shared" si="79"/>
        <v>0</v>
      </c>
      <c r="W101" s="45">
        <f t="shared" si="79"/>
        <v>0</v>
      </c>
      <c r="X101" s="45">
        <f t="shared" si="79"/>
        <v>0</v>
      </c>
      <c r="Y101" s="45">
        <f t="shared" si="79"/>
        <v>0</v>
      </c>
      <c r="Z101" s="46">
        <f t="shared" si="80"/>
        <v>0</v>
      </c>
      <c r="AA101" s="58"/>
    </row>
    <row r="102" spans="1:27" ht="42">
      <c r="A102" s="71">
        <v>1</v>
      </c>
      <c r="B102" s="72" t="s">
        <v>141</v>
      </c>
      <c r="C102" s="71" t="s">
        <v>0</v>
      </c>
      <c r="D102" s="73"/>
      <c r="E102" s="74" t="s">
        <v>149</v>
      </c>
      <c r="F102" s="75">
        <f t="shared" si="73"/>
        <v>0</v>
      </c>
      <c r="G102" s="76"/>
      <c r="H102" s="75"/>
      <c r="I102" s="75"/>
      <c r="J102" s="75"/>
      <c r="K102" s="75">
        <f>SUM(H102:J102)</f>
        <v>0</v>
      </c>
      <c r="L102" s="75"/>
      <c r="M102" s="75"/>
      <c r="N102" s="75"/>
      <c r="O102" s="75">
        <f t="shared" ref="O102:O165" si="81">SUM(L102:N102)</f>
        <v>0</v>
      </c>
      <c r="P102" s="76">
        <f t="shared" si="76"/>
        <v>0</v>
      </c>
      <c r="Q102" s="75"/>
      <c r="R102" s="75"/>
      <c r="S102" s="75"/>
      <c r="T102" s="75">
        <f t="shared" ref="T102:T165" si="82">SUM(Q102:S102)</f>
        <v>0</v>
      </c>
      <c r="U102" s="76">
        <f t="shared" si="78"/>
        <v>0</v>
      </c>
      <c r="V102" s="75"/>
      <c r="W102" s="75"/>
      <c r="X102" s="75"/>
      <c r="Y102" s="75">
        <f t="shared" ref="Y102:Y165" si="83">SUM(V102:X102)</f>
        <v>0</v>
      </c>
      <c r="Z102" s="76">
        <f t="shared" si="80"/>
        <v>0</v>
      </c>
      <c r="AA102" s="58"/>
    </row>
    <row r="103" spans="1:27">
      <c r="A103" s="71"/>
      <c r="B103" s="94"/>
      <c r="C103" s="71"/>
      <c r="D103" s="73"/>
      <c r="E103" s="74" t="s">
        <v>150</v>
      </c>
      <c r="F103" s="75">
        <f t="shared" si="73"/>
        <v>0</v>
      </c>
      <c r="G103" s="76"/>
      <c r="H103" s="75"/>
      <c r="I103" s="75"/>
      <c r="J103" s="75"/>
      <c r="K103" s="75">
        <f>SUM(H103:J103)</f>
        <v>0</v>
      </c>
      <c r="L103" s="75"/>
      <c r="M103" s="75"/>
      <c r="N103" s="75"/>
      <c r="O103" s="75">
        <f t="shared" si="81"/>
        <v>0</v>
      </c>
      <c r="P103" s="76">
        <f t="shared" si="76"/>
        <v>0</v>
      </c>
      <c r="Q103" s="75"/>
      <c r="R103" s="75"/>
      <c r="S103" s="75"/>
      <c r="T103" s="75">
        <f t="shared" si="82"/>
        <v>0</v>
      </c>
      <c r="U103" s="76">
        <f t="shared" si="78"/>
        <v>0</v>
      </c>
      <c r="V103" s="75"/>
      <c r="W103" s="75"/>
      <c r="X103" s="75"/>
      <c r="Y103" s="75">
        <f t="shared" si="83"/>
        <v>0</v>
      </c>
      <c r="Z103" s="76">
        <f t="shared" si="80"/>
        <v>0</v>
      </c>
      <c r="AA103" s="58"/>
    </row>
    <row r="104" spans="1:27">
      <c r="A104" s="71">
        <v>2</v>
      </c>
      <c r="B104" s="94" t="s">
        <v>47</v>
      </c>
      <c r="C104" s="71" t="s">
        <v>0</v>
      </c>
      <c r="D104" s="73"/>
      <c r="E104" s="74" t="s">
        <v>149</v>
      </c>
      <c r="F104" s="75">
        <f t="shared" si="73"/>
        <v>0</v>
      </c>
      <c r="G104" s="76"/>
      <c r="H104" s="75"/>
      <c r="I104" s="75"/>
      <c r="J104" s="75"/>
      <c r="K104" s="75">
        <f>SUM(H104:J104)</f>
        <v>0</v>
      </c>
      <c r="L104" s="75"/>
      <c r="M104" s="75"/>
      <c r="N104" s="75"/>
      <c r="O104" s="75">
        <f t="shared" si="81"/>
        <v>0</v>
      </c>
      <c r="P104" s="76">
        <f t="shared" si="76"/>
        <v>0</v>
      </c>
      <c r="Q104" s="75"/>
      <c r="R104" s="75"/>
      <c r="S104" s="75"/>
      <c r="T104" s="75">
        <f t="shared" si="82"/>
        <v>0</v>
      </c>
      <c r="U104" s="76">
        <f t="shared" si="78"/>
        <v>0</v>
      </c>
      <c r="V104" s="75"/>
      <c r="W104" s="75"/>
      <c r="X104" s="75"/>
      <c r="Y104" s="75">
        <f t="shared" si="83"/>
        <v>0</v>
      </c>
      <c r="Z104" s="76">
        <f t="shared" si="80"/>
        <v>0</v>
      </c>
      <c r="AA104" s="58"/>
    </row>
    <row r="105" spans="1:27">
      <c r="A105" s="71"/>
      <c r="B105" s="94"/>
      <c r="C105" s="71"/>
      <c r="D105" s="73"/>
      <c r="E105" s="91" t="s">
        <v>150</v>
      </c>
      <c r="F105" s="75">
        <f t="shared" si="73"/>
        <v>0</v>
      </c>
      <c r="G105" s="93"/>
      <c r="H105" s="92"/>
      <c r="I105" s="92"/>
      <c r="J105" s="92"/>
      <c r="K105" s="75">
        <f>SUM(H105:J105)</f>
        <v>0</v>
      </c>
      <c r="L105" s="92"/>
      <c r="M105" s="92"/>
      <c r="N105" s="92"/>
      <c r="O105" s="75">
        <f t="shared" si="81"/>
        <v>0</v>
      </c>
      <c r="P105" s="76">
        <f t="shared" si="76"/>
        <v>0</v>
      </c>
      <c r="Q105" s="92"/>
      <c r="R105" s="92"/>
      <c r="S105" s="92"/>
      <c r="T105" s="75">
        <f t="shared" si="82"/>
        <v>0</v>
      </c>
      <c r="U105" s="76">
        <f t="shared" si="78"/>
        <v>0</v>
      </c>
      <c r="V105" s="92"/>
      <c r="W105" s="92"/>
      <c r="X105" s="92"/>
      <c r="Y105" s="75">
        <f t="shared" si="83"/>
        <v>0</v>
      </c>
      <c r="Z105" s="76">
        <f t="shared" si="80"/>
        <v>0</v>
      </c>
      <c r="AA105" s="59"/>
    </row>
    <row r="106" spans="1:27" ht="25.5" customHeight="1">
      <c r="A106" s="102"/>
      <c r="B106" s="124" t="s">
        <v>17</v>
      </c>
      <c r="C106" s="102"/>
      <c r="D106" s="125"/>
      <c r="E106" s="126" t="s">
        <v>149</v>
      </c>
      <c r="F106" s="103">
        <f t="shared" si="73"/>
        <v>0</v>
      </c>
      <c r="G106" s="127"/>
      <c r="H106" s="128">
        <f t="shared" ref="H106:J107" si="84">SUM(H108,H140,H152)</f>
        <v>0</v>
      </c>
      <c r="I106" s="128">
        <f t="shared" si="84"/>
        <v>0</v>
      </c>
      <c r="J106" s="128">
        <f t="shared" si="84"/>
        <v>0</v>
      </c>
      <c r="K106" s="103">
        <f t="shared" ref="K106:K167" si="85">SUM(H106:J106)</f>
        <v>0</v>
      </c>
      <c r="L106" s="128">
        <f t="shared" ref="L106:N107" si="86">SUM(L108,L140,L152)</f>
        <v>0</v>
      </c>
      <c r="M106" s="128">
        <f t="shared" si="86"/>
        <v>0</v>
      </c>
      <c r="N106" s="128">
        <f t="shared" si="86"/>
        <v>0</v>
      </c>
      <c r="O106" s="103">
        <f t="shared" si="81"/>
        <v>0</v>
      </c>
      <c r="P106" s="101">
        <f t="shared" si="76"/>
        <v>0</v>
      </c>
      <c r="Q106" s="128">
        <f t="shared" ref="Q106:S107" si="87">SUM(Q108,Q140,Q152)</f>
        <v>0</v>
      </c>
      <c r="R106" s="128">
        <f t="shared" si="87"/>
        <v>0</v>
      </c>
      <c r="S106" s="128">
        <f t="shared" si="87"/>
        <v>0</v>
      </c>
      <c r="T106" s="103">
        <f t="shared" si="82"/>
        <v>0</v>
      </c>
      <c r="U106" s="101">
        <f t="shared" si="78"/>
        <v>0</v>
      </c>
      <c r="V106" s="128">
        <f t="shared" ref="V106:X107" si="88">SUM(V108,V140,V152)</f>
        <v>0</v>
      </c>
      <c r="W106" s="128">
        <f t="shared" si="88"/>
        <v>0</v>
      </c>
      <c r="X106" s="128">
        <f t="shared" si="88"/>
        <v>0</v>
      </c>
      <c r="Y106" s="103">
        <f t="shared" si="83"/>
        <v>0</v>
      </c>
      <c r="Z106" s="101">
        <f t="shared" si="80"/>
        <v>0</v>
      </c>
      <c r="AA106" s="60"/>
    </row>
    <row r="107" spans="1:27" ht="25.5" customHeight="1">
      <c r="A107" s="102"/>
      <c r="B107" s="124"/>
      <c r="C107" s="102"/>
      <c r="D107" s="125"/>
      <c r="E107" s="126" t="s">
        <v>150</v>
      </c>
      <c r="F107" s="103">
        <f t="shared" si="73"/>
        <v>0</v>
      </c>
      <c r="G107" s="127"/>
      <c r="H107" s="128">
        <f t="shared" si="84"/>
        <v>0</v>
      </c>
      <c r="I107" s="128">
        <f t="shared" si="84"/>
        <v>0</v>
      </c>
      <c r="J107" s="128">
        <f t="shared" si="84"/>
        <v>0</v>
      </c>
      <c r="K107" s="103">
        <f t="shared" si="85"/>
        <v>0</v>
      </c>
      <c r="L107" s="128">
        <f t="shared" si="86"/>
        <v>0</v>
      </c>
      <c r="M107" s="128">
        <f t="shared" si="86"/>
        <v>0</v>
      </c>
      <c r="N107" s="128">
        <f t="shared" si="86"/>
        <v>0</v>
      </c>
      <c r="O107" s="103">
        <f t="shared" si="81"/>
        <v>0</v>
      </c>
      <c r="P107" s="101">
        <f t="shared" si="76"/>
        <v>0</v>
      </c>
      <c r="Q107" s="128">
        <f t="shared" si="87"/>
        <v>0</v>
      </c>
      <c r="R107" s="128">
        <f t="shared" si="87"/>
        <v>0</v>
      </c>
      <c r="S107" s="128">
        <f t="shared" si="87"/>
        <v>0</v>
      </c>
      <c r="T107" s="103">
        <f t="shared" si="82"/>
        <v>0</v>
      </c>
      <c r="U107" s="101">
        <f t="shared" si="78"/>
        <v>0</v>
      </c>
      <c r="V107" s="128">
        <f t="shared" si="88"/>
        <v>0</v>
      </c>
      <c r="W107" s="128">
        <f t="shared" si="88"/>
        <v>0</v>
      </c>
      <c r="X107" s="128">
        <f t="shared" si="88"/>
        <v>0</v>
      </c>
      <c r="Y107" s="103">
        <f t="shared" si="83"/>
        <v>0</v>
      </c>
      <c r="Z107" s="101">
        <f t="shared" si="80"/>
        <v>0</v>
      </c>
      <c r="AA107" s="60"/>
    </row>
    <row r="108" spans="1:27" s="78" customFormat="1">
      <c r="A108" s="97"/>
      <c r="B108" s="129" t="s">
        <v>91</v>
      </c>
      <c r="C108" s="97"/>
      <c r="D108" s="130"/>
      <c r="E108" s="131" t="s">
        <v>149</v>
      </c>
      <c r="F108" s="98">
        <f t="shared" si="73"/>
        <v>0</v>
      </c>
      <c r="G108" s="99"/>
      <c r="H108" s="98">
        <f t="shared" ref="H108:J109" si="89">SUM(H110,H136)</f>
        <v>0</v>
      </c>
      <c r="I108" s="98">
        <f t="shared" si="89"/>
        <v>0</v>
      </c>
      <c r="J108" s="98">
        <f t="shared" si="89"/>
        <v>0</v>
      </c>
      <c r="K108" s="98">
        <f t="shared" si="85"/>
        <v>0</v>
      </c>
      <c r="L108" s="98">
        <f t="shared" ref="L108:N109" si="90">SUM(L110,L136)</f>
        <v>0</v>
      </c>
      <c r="M108" s="98">
        <f t="shared" si="90"/>
        <v>0</v>
      </c>
      <c r="N108" s="98">
        <f t="shared" si="90"/>
        <v>0</v>
      </c>
      <c r="O108" s="98">
        <f t="shared" si="81"/>
        <v>0</v>
      </c>
      <c r="P108" s="99">
        <f t="shared" si="76"/>
        <v>0</v>
      </c>
      <c r="Q108" s="98">
        <f t="shared" ref="Q108:S109" si="91">SUM(Q110,Q136)</f>
        <v>0</v>
      </c>
      <c r="R108" s="98">
        <f t="shared" si="91"/>
        <v>0</v>
      </c>
      <c r="S108" s="98">
        <f t="shared" si="91"/>
        <v>0</v>
      </c>
      <c r="T108" s="98">
        <f t="shared" si="82"/>
        <v>0</v>
      </c>
      <c r="U108" s="99">
        <f t="shared" si="78"/>
        <v>0</v>
      </c>
      <c r="V108" s="98">
        <f t="shared" ref="V108:X109" si="92">SUM(V110,V136)</f>
        <v>0</v>
      </c>
      <c r="W108" s="98">
        <f t="shared" si="92"/>
        <v>0</v>
      </c>
      <c r="X108" s="98">
        <f t="shared" si="92"/>
        <v>0</v>
      </c>
      <c r="Y108" s="98">
        <f t="shared" si="83"/>
        <v>0</v>
      </c>
      <c r="Z108" s="99">
        <f t="shared" si="80"/>
        <v>0</v>
      </c>
      <c r="AA108" s="12"/>
    </row>
    <row r="109" spans="1:27" s="78" customFormat="1">
      <c r="A109" s="97"/>
      <c r="B109" s="129"/>
      <c r="C109" s="97"/>
      <c r="D109" s="130"/>
      <c r="E109" s="131" t="s">
        <v>150</v>
      </c>
      <c r="F109" s="98">
        <f t="shared" si="73"/>
        <v>0</v>
      </c>
      <c r="G109" s="99"/>
      <c r="H109" s="98">
        <f t="shared" si="89"/>
        <v>0</v>
      </c>
      <c r="I109" s="98">
        <f t="shared" si="89"/>
        <v>0</v>
      </c>
      <c r="J109" s="98">
        <f t="shared" si="89"/>
        <v>0</v>
      </c>
      <c r="K109" s="98">
        <f t="shared" si="85"/>
        <v>0</v>
      </c>
      <c r="L109" s="98">
        <f t="shared" si="90"/>
        <v>0</v>
      </c>
      <c r="M109" s="98">
        <f t="shared" si="90"/>
        <v>0</v>
      </c>
      <c r="N109" s="98">
        <f t="shared" si="90"/>
        <v>0</v>
      </c>
      <c r="O109" s="98">
        <f t="shared" si="81"/>
        <v>0</v>
      </c>
      <c r="P109" s="99">
        <f t="shared" si="76"/>
        <v>0</v>
      </c>
      <c r="Q109" s="98">
        <f t="shared" si="91"/>
        <v>0</v>
      </c>
      <c r="R109" s="98">
        <f t="shared" si="91"/>
        <v>0</v>
      </c>
      <c r="S109" s="98">
        <f t="shared" si="91"/>
        <v>0</v>
      </c>
      <c r="T109" s="98">
        <f t="shared" si="82"/>
        <v>0</v>
      </c>
      <c r="U109" s="99">
        <f t="shared" si="78"/>
        <v>0</v>
      </c>
      <c r="V109" s="98">
        <f t="shared" si="92"/>
        <v>0</v>
      </c>
      <c r="W109" s="98">
        <f t="shared" si="92"/>
        <v>0</v>
      </c>
      <c r="X109" s="98">
        <f t="shared" si="92"/>
        <v>0</v>
      </c>
      <c r="Y109" s="98">
        <f t="shared" si="83"/>
        <v>0</v>
      </c>
      <c r="Z109" s="99">
        <f t="shared" si="80"/>
        <v>0</v>
      </c>
      <c r="AA109" s="12"/>
    </row>
    <row r="110" spans="1:27" ht="42">
      <c r="A110" s="27"/>
      <c r="B110" s="140" t="s">
        <v>76</v>
      </c>
      <c r="C110" s="27" t="s">
        <v>0</v>
      </c>
      <c r="D110" s="28"/>
      <c r="E110" s="31" t="s">
        <v>149</v>
      </c>
      <c r="F110" s="45">
        <f t="shared" si="73"/>
        <v>0</v>
      </c>
      <c r="G110" s="46"/>
      <c r="H110" s="45">
        <f t="shared" ref="H110:J111" si="93">SUM(H112,H122,H130)</f>
        <v>0</v>
      </c>
      <c r="I110" s="45">
        <f t="shared" si="93"/>
        <v>0</v>
      </c>
      <c r="J110" s="45">
        <f t="shared" si="93"/>
        <v>0</v>
      </c>
      <c r="K110" s="45">
        <f t="shared" si="85"/>
        <v>0</v>
      </c>
      <c r="L110" s="45">
        <f t="shared" ref="L110:N111" si="94">SUM(L112,L122,L130)</f>
        <v>0</v>
      </c>
      <c r="M110" s="45">
        <f t="shared" si="94"/>
        <v>0</v>
      </c>
      <c r="N110" s="45">
        <f t="shared" si="94"/>
        <v>0</v>
      </c>
      <c r="O110" s="45">
        <f t="shared" si="81"/>
        <v>0</v>
      </c>
      <c r="P110" s="46">
        <f t="shared" si="76"/>
        <v>0</v>
      </c>
      <c r="Q110" s="45">
        <f t="shared" ref="Q110:S111" si="95">SUM(Q112,Q122,Q130)</f>
        <v>0</v>
      </c>
      <c r="R110" s="45">
        <f t="shared" si="95"/>
        <v>0</v>
      </c>
      <c r="S110" s="45">
        <f t="shared" si="95"/>
        <v>0</v>
      </c>
      <c r="T110" s="45">
        <f t="shared" si="82"/>
        <v>0</v>
      </c>
      <c r="U110" s="46">
        <f t="shared" si="78"/>
        <v>0</v>
      </c>
      <c r="V110" s="45">
        <f t="shared" ref="V110:X111" si="96">SUM(V112,V122,V130)</f>
        <v>0</v>
      </c>
      <c r="W110" s="45">
        <f t="shared" si="96"/>
        <v>0</v>
      </c>
      <c r="X110" s="45">
        <f t="shared" si="96"/>
        <v>0</v>
      </c>
      <c r="Y110" s="45">
        <f t="shared" si="83"/>
        <v>0</v>
      </c>
      <c r="Z110" s="46">
        <f t="shared" si="80"/>
        <v>0</v>
      </c>
      <c r="AA110" s="51"/>
    </row>
    <row r="111" spans="1:27">
      <c r="A111" s="27"/>
      <c r="B111" s="140"/>
      <c r="C111" s="27"/>
      <c r="D111" s="28"/>
      <c r="E111" s="31" t="s">
        <v>150</v>
      </c>
      <c r="F111" s="45">
        <f t="shared" si="73"/>
        <v>0</v>
      </c>
      <c r="G111" s="46"/>
      <c r="H111" s="45">
        <f t="shared" si="93"/>
        <v>0</v>
      </c>
      <c r="I111" s="45">
        <f t="shared" si="93"/>
        <v>0</v>
      </c>
      <c r="J111" s="45">
        <f t="shared" si="93"/>
        <v>0</v>
      </c>
      <c r="K111" s="45">
        <f t="shared" si="85"/>
        <v>0</v>
      </c>
      <c r="L111" s="45">
        <f t="shared" si="94"/>
        <v>0</v>
      </c>
      <c r="M111" s="45">
        <f t="shared" si="94"/>
        <v>0</v>
      </c>
      <c r="N111" s="45">
        <f t="shared" si="94"/>
        <v>0</v>
      </c>
      <c r="O111" s="45">
        <f t="shared" si="81"/>
        <v>0</v>
      </c>
      <c r="P111" s="46">
        <f t="shared" si="76"/>
        <v>0</v>
      </c>
      <c r="Q111" s="45">
        <f t="shared" si="95"/>
        <v>0</v>
      </c>
      <c r="R111" s="45">
        <f t="shared" si="95"/>
        <v>0</v>
      </c>
      <c r="S111" s="45">
        <f t="shared" si="95"/>
        <v>0</v>
      </c>
      <c r="T111" s="45">
        <f t="shared" si="82"/>
        <v>0</v>
      </c>
      <c r="U111" s="46">
        <f t="shared" si="78"/>
        <v>0</v>
      </c>
      <c r="V111" s="45">
        <f t="shared" si="96"/>
        <v>0</v>
      </c>
      <c r="W111" s="45">
        <f t="shared" si="96"/>
        <v>0</v>
      </c>
      <c r="X111" s="45">
        <f t="shared" si="96"/>
        <v>0</v>
      </c>
      <c r="Y111" s="45">
        <f t="shared" si="83"/>
        <v>0</v>
      </c>
      <c r="Z111" s="46">
        <f t="shared" si="80"/>
        <v>0</v>
      </c>
      <c r="AA111" s="51"/>
    </row>
    <row r="112" spans="1:27">
      <c r="A112" s="71">
        <v>1</v>
      </c>
      <c r="B112" s="94" t="s">
        <v>80</v>
      </c>
      <c r="C112" s="71" t="s">
        <v>0</v>
      </c>
      <c r="D112" s="73">
        <f>SUM(D114:D118)</f>
        <v>3925</v>
      </c>
      <c r="E112" s="74" t="s">
        <v>149</v>
      </c>
      <c r="F112" s="75">
        <f t="shared" si="73"/>
        <v>0</v>
      </c>
      <c r="G112" s="76"/>
      <c r="H112" s="75">
        <f t="shared" ref="H112:J113" si="97">SUM(H114,H116,H118,H120)</f>
        <v>0</v>
      </c>
      <c r="I112" s="75">
        <f t="shared" si="97"/>
        <v>0</v>
      </c>
      <c r="J112" s="75">
        <f t="shared" si="97"/>
        <v>0</v>
      </c>
      <c r="K112" s="75">
        <f t="shared" si="85"/>
        <v>0</v>
      </c>
      <c r="L112" s="75">
        <f t="shared" ref="L112:N113" si="98">SUM(L114,L116,L118,L120)</f>
        <v>0</v>
      </c>
      <c r="M112" s="75">
        <f t="shared" si="98"/>
        <v>0</v>
      </c>
      <c r="N112" s="75">
        <f t="shared" si="98"/>
        <v>0</v>
      </c>
      <c r="O112" s="75">
        <f t="shared" si="81"/>
        <v>0</v>
      </c>
      <c r="P112" s="76">
        <f t="shared" si="76"/>
        <v>0</v>
      </c>
      <c r="Q112" s="75">
        <f t="shared" ref="Q112:S113" si="99">SUM(Q114,Q116,Q118,Q120)</f>
        <v>0</v>
      </c>
      <c r="R112" s="75">
        <f t="shared" si="99"/>
        <v>0</v>
      </c>
      <c r="S112" s="75">
        <f t="shared" si="99"/>
        <v>0</v>
      </c>
      <c r="T112" s="75">
        <f t="shared" si="82"/>
        <v>0</v>
      </c>
      <c r="U112" s="76">
        <f t="shared" si="78"/>
        <v>0</v>
      </c>
      <c r="V112" s="75">
        <f t="shared" ref="V112:X113" si="100">SUM(V114,V116,V118,V120)</f>
        <v>0</v>
      </c>
      <c r="W112" s="75">
        <f t="shared" si="100"/>
        <v>0</v>
      </c>
      <c r="X112" s="75">
        <f t="shared" si="100"/>
        <v>0</v>
      </c>
      <c r="Y112" s="75">
        <f t="shared" si="83"/>
        <v>0</v>
      </c>
      <c r="Z112" s="76">
        <f t="shared" si="80"/>
        <v>0</v>
      </c>
      <c r="AA112" s="51"/>
    </row>
    <row r="113" spans="1:27">
      <c r="A113" s="71"/>
      <c r="B113" s="94"/>
      <c r="C113" s="71"/>
      <c r="D113" s="73"/>
      <c r="E113" s="74" t="s">
        <v>150</v>
      </c>
      <c r="F113" s="75">
        <f t="shared" si="73"/>
        <v>0</v>
      </c>
      <c r="G113" s="76"/>
      <c r="H113" s="75">
        <f t="shared" si="97"/>
        <v>0</v>
      </c>
      <c r="I113" s="75">
        <f t="shared" si="97"/>
        <v>0</v>
      </c>
      <c r="J113" s="75">
        <f t="shared" si="97"/>
        <v>0</v>
      </c>
      <c r="K113" s="75">
        <f t="shared" si="85"/>
        <v>0</v>
      </c>
      <c r="L113" s="75">
        <f t="shared" si="98"/>
        <v>0</v>
      </c>
      <c r="M113" s="75">
        <f t="shared" si="98"/>
        <v>0</v>
      </c>
      <c r="N113" s="75">
        <f t="shared" si="98"/>
        <v>0</v>
      </c>
      <c r="O113" s="75">
        <f t="shared" si="81"/>
        <v>0</v>
      </c>
      <c r="P113" s="76">
        <f t="shared" si="76"/>
        <v>0</v>
      </c>
      <c r="Q113" s="75">
        <f t="shared" si="99"/>
        <v>0</v>
      </c>
      <c r="R113" s="75">
        <f t="shared" si="99"/>
        <v>0</v>
      </c>
      <c r="S113" s="75">
        <f t="shared" si="99"/>
        <v>0</v>
      </c>
      <c r="T113" s="75">
        <f t="shared" si="82"/>
        <v>0</v>
      </c>
      <c r="U113" s="76">
        <f t="shared" si="78"/>
        <v>0</v>
      </c>
      <c r="V113" s="75">
        <f t="shared" si="100"/>
        <v>0</v>
      </c>
      <c r="W113" s="75">
        <f t="shared" si="100"/>
        <v>0</v>
      </c>
      <c r="X113" s="75">
        <f t="shared" si="100"/>
        <v>0</v>
      </c>
      <c r="Y113" s="75">
        <f t="shared" si="83"/>
        <v>0</v>
      </c>
      <c r="Z113" s="76">
        <f t="shared" si="80"/>
        <v>0</v>
      </c>
      <c r="AA113" s="51"/>
    </row>
    <row r="114" spans="1:27" s="78" customFormat="1">
      <c r="A114" s="17"/>
      <c r="B114" s="21" t="s">
        <v>77</v>
      </c>
      <c r="C114" s="17" t="s">
        <v>0</v>
      </c>
      <c r="D114" s="18">
        <v>3600</v>
      </c>
      <c r="E114" s="32" t="s">
        <v>149</v>
      </c>
      <c r="F114" s="47">
        <f t="shared" si="73"/>
        <v>0</v>
      </c>
      <c r="G114" s="48"/>
      <c r="H114" s="47"/>
      <c r="I114" s="47"/>
      <c r="J114" s="47"/>
      <c r="K114" s="47">
        <f t="shared" si="85"/>
        <v>0</v>
      </c>
      <c r="L114" s="47"/>
      <c r="M114" s="47"/>
      <c r="N114" s="47"/>
      <c r="O114" s="47">
        <f t="shared" si="81"/>
        <v>0</v>
      </c>
      <c r="P114" s="48">
        <f t="shared" si="76"/>
        <v>0</v>
      </c>
      <c r="Q114" s="47"/>
      <c r="R114" s="47"/>
      <c r="S114" s="47"/>
      <c r="T114" s="47">
        <f t="shared" si="82"/>
        <v>0</v>
      </c>
      <c r="U114" s="48">
        <f t="shared" si="78"/>
        <v>0</v>
      </c>
      <c r="V114" s="47"/>
      <c r="W114" s="47"/>
      <c r="X114" s="47"/>
      <c r="Y114" s="47">
        <f t="shared" si="83"/>
        <v>0</v>
      </c>
      <c r="Z114" s="48">
        <f t="shared" si="80"/>
        <v>0</v>
      </c>
      <c r="AA114" s="12"/>
    </row>
    <row r="115" spans="1:27" s="78" customFormat="1">
      <c r="A115" s="17"/>
      <c r="B115" s="21"/>
      <c r="C115" s="17"/>
      <c r="D115" s="18"/>
      <c r="E115" s="32" t="s">
        <v>150</v>
      </c>
      <c r="F115" s="47">
        <f t="shared" si="73"/>
        <v>0</v>
      </c>
      <c r="G115" s="48"/>
      <c r="H115" s="47"/>
      <c r="I115" s="47"/>
      <c r="J115" s="47"/>
      <c r="K115" s="47">
        <f t="shared" si="85"/>
        <v>0</v>
      </c>
      <c r="L115" s="47"/>
      <c r="M115" s="47"/>
      <c r="N115" s="47"/>
      <c r="O115" s="47">
        <f t="shared" si="81"/>
        <v>0</v>
      </c>
      <c r="P115" s="48">
        <f t="shared" si="76"/>
        <v>0</v>
      </c>
      <c r="Q115" s="47"/>
      <c r="R115" s="47"/>
      <c r="S115" s="47"/>
      <c r="T115" s="47">
        <f t="shared" si="82"/>
        <v>0</v>
      </c>
      <c r="U115" s="48">
        <f t="shared" si="78"/>
        <v>0</v>
      </c>
      <c r="V115" s="47"/>
      <c r="W115" s="47"/>
      <c r="X115" s="47"/>
      <c r="Y115" s="47">
        <f t="shared" si="83"/>
        <v>0</v>
      </c>
      <c r="Z115" s="48">
        <f t="shared" si="80"/>
        <v>0</v>
      </c>
      <c r="AA115" s="12"/>
    </row>
    <row r="116" spans="1:27" s="78" customFormat="1" ht="42">
      <c r="A116" s="17"/>
      <c r="B116" s="21" t="s">
        <v>78</v>
      </c>
      <c r="C116" s="17" t="s">
        <v>0</v>
      </c>
      <c r="D116" s="18">
        <v>260</v>
      </c>
      <c r="E116" s="32" t="s">
        <v>149</v>
      </c>
      <c r="F116" s="47">
        <f t="shared" si="73"/>
        <v>0</v>
      </c>
      <c r="G116" s="48"/>
      <c r="H116" s="47"/>
      <c r="I116" s="47"/>
      <c r="J116" s="47"/>
      <c r="K116" s="47">
        <f t="shared" si="85"/>
        <v>0</v>
      </c>
      <c r="L116" s="47"/>
      <c r="M116" s="47"/>
      <c r="N116" s="47"/>
      <c r="O116" s="47">
        <f t="shared" si="81"/>
        <v>0</v>
      </c>
      <c r="P116" s="48">
        <f t="shared" si="76"/>
        <v>0</v>
      </c>
      <c r="Q116" s="47"/>
      <c r="R116" s="47"/>
      <c r="S116" s="47"/>
      <c r="T116" s="47">
        <f t="shared" si="82"/>
        <v>0</v>
      </c>
      <c r="U116" s="48">
        <f t="shared" si="78"/>
        <v>0</v>
      </c>
      <c r="V116" s="47"/>
      <c r="W116" s="47"/>
      <c r="X116" s="47"/>
      <c r="Y116" s="47">
        <f t="shared" si="83"/>
        <v>0</v>
      </c>
      <c r="Z116" s="48">
        <f t="shared" si="80"/>
        <v>0</v>
      </c>
      <c r="AA116" s="12"/>
    </row>
    <row r="117" spans="1:27" s="78" customFormat="1">
      <c r="A117" s="17"/>
      <c r="B117" s="21"/>
      <c r="C117" s="17"/>
      <c r="D117" s="18"/>
      <c r="E117" s="32" t="s">
        <v>150</v>
      </c>
      <c r="F117" s="47">
        <f t="shared" si="73"/>
        <v>0</v>
      </c>
      <c r="G117" s="48"/>
      <c r="H117" s="47"/>
      <c r="I117" s="47"/>
      <c r="J117" s="47"/>
      <c r="K117" s="47">
        <f t="shared" si="85"/>
        <v>0</v>
      </c>
      <c r="L117" s="47"/>
      <c r="M117" s="47"/>
      <c r="N117" s="47"/>
      <c r="O117" s="47">
        <f t="shared" si="81"/>
        <v>0</v>
      </c>
      <c r="P117" s="48">
        <f t="shared" si="76"/>
        <v>0</v>
      </c>
      <c r="Q117" s="47"/>
      <c r="R117" s="47"/>
      <c r="S117" s="47"/>
      <c r="T117" s="47">
        <f t="shared" si="82"/>
        <v>0</v>
      </c>
      <c r="U117" s="48">
        <f t="shared" si="78"/>
        <v>0</v>
      </c>
      <c r="V117" s="47"/>
      <c r="W117" s="47"/>
      <c r="X117" s="47"/>
      <c r="Y117" s="47">
        <f t="shared" si="83"/>
        <v>0</v>
      </c>
      <c r="Z117" s="48">
        <f t="shared" si="80"/>
        <v>0</v>
      </c>
      <c r="AA117" s="12"/>
    </row>
    <row r="118" spans="1:27" s="78" customFormat="1">
      <c r="A118" s="17"/>
      <c r="B118" s="21" t="s">
        <v>79</v>
      </c>
      <c r="C118" s="17" t="s">
        <v>0</v>
      </c>
      <c r="D118" s="18">
        <v>65</v>
      </c>
      <c r="E118" s="32" t="s">
        <v>149</v>
      </c>
      <c r="F118" s="47">
        <f t="shared" si="73"/>
        <v>0</v>
      </c>
      <c r="G118" s="48"/>
      <c r="H118" s="47"/>
      <c r="I118" s="47"/>
      <c r="J118" s="47"/>
      <c r="K118" s="47">
        <f t="shared" si="85"/>
        <v>0</v>
      </c>
      <c r="L118" s="47"/>
      <c r="M118" s="47"/>
      <c r="N118" s="47"/>
      <c r="O118" s="47">
        <f t="shared" si="81"/>
        <v>0</v>
      </c>
      <c r="P118" s="48">
        <f t="shared" si="76"/>
        <v>0</v>
      </c>
      <c r="Q118" s="47"/>
      <c r="R118" s="47"/>
      <c r="S118" s="47"/>
      <c r="T118" s="47">
        <f t="shared" si="82"/>
        <v>0</v>
      </c>
      <c r="U118" s="48">
        <f t="shared" si="78"/>
        <v>0</v>
      </c>
      <c r="V118" s="47"/>
      <c r="W118" s="47"/>
      <c r="X118" s="47"/>
      <c r="Y118" s="47">
        <f t="shared" si="83"/>
        <v>0</v>
      </c>
      <c r="Z118" s="48">
        <f t="shared" si="80"/>
        <v>0</v>
      </c>
      <c r="AA118" s="12"/>
    </row>
    <row r="119" spans="1:27" s="78" customFormat="1">
      <c r="A119" s="17"/>
      <c r="B119" s="21"/>
      <c r="C119" s="17"/>
      <c r="D119" s="18"/>
      <c r="E119" s="32" t="s">
        <v>150</v>
      </c>
      <c r="F119" s="47">
        <f t="shared" si="73"/>
        <v>0</v>
      </c>
      <c r="G119" s="48"/>
      <c r="H119" s="47"/>
      <c r="I119" s="47"/>
      <c r="J119" s="47"/>
      <c r="K119" s="47">
        <f t="shared" si="85"/>
        <v>0</v>
      </c>
      <c r="L119" s="47"/>
      <c r="M119" s="47"/>
      <c r="N119" s="47"/>
      <c r="O119" s="47">
        <f t="shared" si="81"/>
        <v>0</v>
      </c>
      <c r="P119" s="48">
        <f t="shared" si="76"/>
        <v>0</v>
      </c>
      <c r="Q119" s="47"/>
      <c r="R119" s="47"/>
      <c r="S119" s="47"/>
      <c r="T119" s="47">
        <f t="shared" si="82"/>
        <v>0</v>
      </c>
      <c r="U119" s="48">
        <f t="shared" si="78"/>
        <v>0</v>
      </c>
      <c r="V119" s="47"/>
      <c r="W119" s="47"/>
      <c r="X119" s="47"/>
      <c r="Y119" s="47">
        <f t="shared" si="83"/>
        <v>0</v>
      </c>
      <c r="Z119" s="48">
        <f t="shared" si="80"/>
        <v>0</v>
      </c>
      <c r="AA119" s="12"/>
    </row>
    <row r="120" spans="1:27" s="78" customFormat="1">
      <c r="A120" s="17"/>
      <c r="B120" s="21" t="s">
        <v>48</v>
      </c>
      <c r="C120" s="17" t="s">
        <v>0</v>
      </c>
      <c r="D120" s="18"/>
      <c r="E120" s="32" t="s">
        <v>149</v>
      </c>
      <c r="F120" s="47">
        <f t="shared" si="73"/>
        <v>0</v>
      </c>
      <c r="G120" s="48"/>
      <c r="H120" s="47"/>
      <c r="I120" s="47"/>
      <c r="J120" s="47"/>
      <c r="K120" s="47">
        <f t="shared" si="85"/>
        <v>0</v>
      </c>
      <c r="L120" s="47"/>
      <c r="M120" s="47"/>
      <c r="N120" s="47"/>
      <c r="O120" s="47">
        <f t="shared" si="81"/>
        <v>0</v>
      </c>
      <c r="P120" s="48">
        <f t="shared" si="76"/>
        <v>0</v>
      </c>
      <c r="Q120" s="47"/>
      <c r="R120" s="47"/>
      <c r="S120" s="47"/>
      <c r="T120" s="47">
        <f t="shared" si="82"/>
        <v>0</v>
      </c>
      <c r="U120" s="48">
        <f t="shared" si="78"/>
        <v>0</v>
      </c>
      <c r="V120" s="47"/>
      <c r="W120" s="47"/>
      <c r="X120" s="47"/>
      <c r="Y120" s="47">
        <f t="shared" si="83"/>
        <v>0</v>
      </c>
      <c r="Z120" s="48">
        <f t="shared" si="80"/>
        <v>0</v>
      </c>
      <c r="AA120" s="12"/>
    </row>
    <row r="121" spans="1:27" s="78" customFormat="1">
      <c r="A121" s="17"/>
      <c r="B121" s="21"/>
      <c r="C121" s="17"/>
      <c r="D121" s="18"/>
      <c r="E121" s="32" t="s">
        <v>150</v>
      </c>
      <c r="F121" s="47">
        <f t="shared" si="73"/>
        <v>0</v>
      </c>
      <c r="G121" s="48"/>
      <c r="H121" s="47"/>
      <c r="I121" s="47"/>
      <c r="J121" s="47"/>
      <c r="K121" s="47">
        <f t="shared" si="85"/>
        <v>0</v>
      </c>
      <c r="L121" s="47"/>
      <c r="M121" s="47"/>
      <c r="N121" s="47"/>
      <c r="O121" s="47">
        <f t="shared" si="81"/>
        <v>0</v>
      </c>
      <c r="P121" s="48">
        <f t="shared" si="76"/>
        <v>0</v>
      </c>
      <c r="Q121" s="47"/>
      <c r="R121" s="47"/>
      <c r="S121" s="47"/>
      <c r="T121" s="47">
        <f t="shared" si="82"/>
        <v>0</v>
      </c>
      <c r="U121" s="48">
        <f t="shared" si="78"/>
        <v>0</v>
      </c>
      <c r="V121" s="47"/>
      <c r="W121" s="47"/>
      <c r="X121" s="47"/>
      <c r="Y121" s="47">
        <f t="shared" si="83"/>
        <v>0</v>
      </c>
      <c r="Z121" s="48">
        <f t="shared" si="80"/>
        <v>0</v>
      </c>
      <c r="AA121" s="12"/>
    </row>
    <row r="122" spans="1:27">
      <c r="A122" s="71">
        <v>2</v>
      </c>
      <c r="B122" s="94" t="s">
        <v>81</v>
      </c>
      <c r="C122" s="71" t="s">
        <v>0</v>
      </c>
      <c r="D122" s="73">
        <f>SUM(D124:D128)</f>
        <v>1660</v>
      </c>
      <c r="E122" s="74" t="s">
        <v>149</v>
      </c>
      <c r="F122" s="75">
        <f t="shared" si="73"/>
        <v>0</v>
      </c>
      <c r="G122" s="76"/>
      <c r="H122" s="75">
        <f t="shared" ref="H122:J123" si="101">SUM(H124,H126,H128)</f>
        <v>0</v>
      </c>
      <c r="I122" s="75">
        <f t="shared" si="101"/>
        <v>0</v>
      </c>
      <c r="J122" s="75">
        <f t="shared" si="101"/>
        <v>0</v>
      </c>
      <c r="K122" s="75">
        <f t="shared" si="85"/>
        <v>0</v>
      </c>
      <c r="L122" s="75">
        <f t="shared" ref="L122:N123" si="102">SUM(L124,L126,L128)</f>
        <v>0</v>
      </c>
      <c r="M122" s="75">
        <f t="shared" si="102"/>
        <v>0</v>
      </c>
      <c r="N122" s="75">
        <f t="shared" si="102"/>
        <v>0</v>
      </c>
      <c r="O122" s="75">
        <f t="shared" si="81"/>
        <v>0</v>
      </c>
      <c r="P122" s="76">
        <f t="shared" si="76"/>
        <v>0</v>
      </c>
      <c r="Q122" s="75">
        <f t="shared" ref="Q122:S123" si="103">SUM(Q124,Q126,Q128)</f>
        <v>0</v>
      </c>
      <c r="R122" s="75">
        <f t="shared" si="103"/>
        <v>0</v>
      </c>
      <c r="S122" s="75">
        <f t="shared" si="103"/>
        <v>0</v>
      </c>
      <c r="T122" s="75">
        <f t="shared" si="82"/>
        <v>0</v>
      </c>
      <c r="U122" s="76">
        <f t="shared" si="78"/>
        <v>0</v>
      </c>
      <c r="V122" s="75">
        <f t="shared" ref="V122:X123" si="104">SUM(V124,V126,V128)</f>
        <v>0</v>
      </c>
      <c r="W122" s="75">
        <f t="shared" si="104"/>
        <v>0</v>
      </c>
      <c r="X122" s="75">
        <f t="shared" si="104"/>
        <v>0</v>
      </c>
      <c r="Y122" s="75">
        <f t="shared" si="83"/>
        <v>0</v>
      </c>
      <c r="Z122" s="76">
        <f t="shared" si="80"/>
        <v>0</v>
      </c>
      <c r="AA122" s="51"/>
    </row>
    <row r="123" spans="1:27">
      <c r="A123" s="71"/>
      <c r="B123" s="94"/>
      <c r="C123" s="71"/>
      <c r="D123" s="73"/>
      <c r="E123" s="74" t="s">
        <v>150</v>
      </c>
      <c r="F123" s="75">
        <f t="shared" si="73"/>
        <v>0</v>
      </c>
      <c r="G123" s="76"/>
      <c r="H123" s="75">
        <f t="shared" si="101"/>
        <v>0</v>
      </c>
      <c r="I123" s="75">
        <f t="shared" si="101"/>
        <v>0</v>
      </c>
      <c r="J123" s="75">
        <f t="shared" si="101"/>
        <v>0</v>
      </c>
      <c r="K123" s="75">
        <f t="shared" si="85"/>
        <v>0</v>
      </c>
      <c r="L123" s="75">
        <f t="shared" si="102"/>
        <v>0</v>
      </c>
      <c r="M123" s="75">
        <f t="shared" si="102"/>
        <v>0</v>
      </c>
      <c r="N123" s="75">
        <f t="shared" si="102"/>
        <v>0</v>
      </c>
      <c r="O123" s="75">
        <f t="shared" si="81"/>
        <v>0</v>
      </c>
      <c r="P123" s="76">
        <f t="shared" si="76"/>
        <v>0</v>
      </c>
      <c r="Q123" s="75">
        <f t="shared" si="103"/>
        <v>0</v>
      </c>
      <c r="R123" s="75">
        <f t="shared" si="103"/>
        <v>0</v>
      </c>
      <c r="S123" s="75">
        <f t="shared" si="103"/>
        <v>0</v>
      </c>
      <c r="T123" s="75">
        <f t="shared" si="82"/>
        <v>0</v>
      </c>
      <c r="U123" s="76">
        <f t="shared" si="78"/>
        <v>0</v>
      </c>
      <c r="V123" s="75">
        <f t="shared" si="104"/>
        <v>0</v>
      </c>
      <c r="W123" s="75">
        <f t="shared" si="104"/>
        <v>0</v>
      </c>
      <c r="X123" s="75">
        <f t="shared" si="104"/>
        <v>0</v>
      </c>
      <c r="Y123" s="75">
        <f t="shared" si="83"/>
        <v>0</v>
      </c>
      <c r="Z123" s="76">
        <f t="shared" si="80"/>
        <v>0</v>
      </c>
      <c r="AA123" s="51"/>
    </row>
    <row r="124" spans="1:27" s="78" customFormat="1">
      <c r="A124" s="17"/>
      <c r="B124" s="21" t="s">
        <v>82</v>
      </c>
      <c r="C124" s="17" t="s">
        <v>0</v>
      </c>
      <c r="D124" s="18">
        <v>1400</v>
      </c>
      <c r="E124" s="32" t="s">
        <v>149</v>
      </c>
      <c r="F124" s="47">
        <f t="shared" si="73"/>
        <v>0</v>
      </c>
      <c r="G124" s="48"/>
      <c r="H124" s="47"/>
      <c r="I124" s="47"/>
      <c r="J124" s="47"/>
      <c r="K124" s="47">
        <f t="shared" si="85"/>
        <v>0</v>
      </c>
      <c r="L124" s="47"/>
      <c r="M124" s="47"/>
      <c r="N124" s="47"/>
      <c r="O124" s="47">
        <f t="shared" si="81"/>
        <v>0</v>
      </c>
      <c r="P124" s="48">
        <f t="shared" si="76"/>
        <v>0</v>
      </c>
      <c r="Q124" s="47"/>
      <c r="R124" s="47"/>
      <c r="S124" s="47"/>
      <c r="T124" s="47">
        <f t="shared" si="82"/>
        <v>0</v>
      </c>
      <c r="U124" s="48">
        <f t="shared" si="78"/>
        <v>0</v>
      </c>
      <c r="V124" s="47"/>
      <c r="W124" s="47"/>
      <c r="X124" s="47"/>
      <c r="Y124" s="47">
        <f t="shared" si="83"/>
        <v>0</v>
      </c>
      <c r="Z124" s="48">
        <f t="shared" si="80"/>
        <v>0</v>
      </c>
      <c r="AA124" s="12"/>
    </row>
    <row r="125" spans="1:27" s="78" customFormat="1">
      <c r="A125" s="17"/>
      <c r="B125" s="21"/>
      <c r="C125" s="17"/>
      <c r="D125" s="18"/>
      <c r="E125" s="32" t="s">
        <v>150</v>
      </c>
      <c r="F125" s="47">
        <f t="shared" si="73"/>
        <v>0</v>
      </c>
      <c r="G125" s="48"/>
      <c r="H125" s="47"/>
      <c r="I125" s="47"/>
      <c r="J125" s="47"/>
      <c r="K125" s="47">
        <f t="shared" si="85"/>
        <v>0</v>
      </c>
      <c r="L125" s="47"/>
      <c r="M125" s="47"/>
      <c r="N125" s="47"/>
      <c r="O125" s="47">
        <f t="shared" si="81"/>
        <v>0</v>
      </c>
      <c r="P125" s="48">
        <f t="shared" si="76"/>
        <v>0</v>
      </c>
      <c r="Q125" s="47"/>
      <c r="R125" s="47"/>
      <c r="S125" s="47"/>
      <c r="T125" s="47">
        <f t="shared" si="82"/>
        <v>0</v>
      </c>
      <c r="U125" s="48">
        <f t="shared" si="78"/>
        <v>0</v>
      </c>
      <c r="V125" s="47"/>
      <c r="W125" s="47"/>
      <c r="X125" s="47"/>
      <c r="Y125" s="47">
        <f t="shared" si="83"/>
        <v>0</v>
      </c>
      <c r="Z125" s="48">
        <f t="shared" si="80"/>
        <v>0</v>
      </c>
      <c r="AA125" s="12"/>
    </row>
    <row r="126" spans="1:27" s="78" customFormat="1">
      <c r="A126" s="17"/>
      <c r="B126" s="21" t="s">
        <v>83</v>
      </c>
      <c r="C126" s="17" t="s">
        <v>0</v>
      </c>
      <c r="D126" s="18">
        <v>160</v>
      </c>
      <c r="E126" s="32" t="s">
        <v>149</v>
      </c>
      <c r="F126" s="47">
        <f t="shared" si="73"/>
        <v>0</v>
      </c>
      <c r="G126" s="48"/>
      <c r="H126" s="47"/>
      <c r="I126" s="47"/>
      <c r="J126" s="47"/>
      <c r="K126" s="47">
        <f t="shared" si="85"/>
        <v>0</v>
      </c>
      <c r="L126" s="47"/>
      <c r="M126" s="47"/>
      <c r="N126" s="47"/>
      <c r="O126" s="47">
        <f t="shared" si="81"/>
        <v>0</v>
      </c>
      <c r="P126" s="48">
        <f t="shared" si="76"/>
        <v>0</v>
      </c>
      <c r="Q126" s="47"/>
      <c r="R126" s="47"/>
      <c r="S126" s="47"/>
      <c r="T126" s="47">
        <f t="shared" si="82"/>
        <v>0</v>
      </c>
      <c r="U126" s="48">
        <f t="shared" si="78"/>
        <v>0</v>
      </c>
      <c r="V126" s="47"/>
      <c r="W126" s="47"/>
      <c r="X126" s="47"/>
      <c r="Y126" s="47">
        <f t="shared" si="83"/>
        <v>0</v>
      </c>
      <c r="Z126" s="48">
        <f t="shared" si="80"/>
        <v>0</v>
      </c>
      <c r="AA126" s="12"/>
    </row>
    <row r="127" spans="1:27" s="78" customFormat="1">
      <c r="A127" s="17"/>
      <c r="B127" s="21"/>
      <c r="C127" s="17"/>
      <c r="D127" s="18"/>
      <c r="E127" s="32" t="s">
        <v>150</v>
      </c>
      <c r="F127" s="47">
        <f t="shared" si="73"/>
        <v>0</v>
      </c>
      <c r="G127" s="48"/>
      <c r="H127" s="47"/>
      <c r="I127" s="47"/>
      <c r="J127" s="47"/>
      <c r="K127" s="47">
        <f t="shared" si="85"/>
        <v>0</v>
      </c>
      <c r="L127" s="47"/>
      <c r="M127" s="47"/>
      <c r="N127" s="47"/>
      <c r="O127" s="47">
        <f t="shared" si="81"/>
        <v>0</v>
      </c>
      <c r="P127" s="48">
        <f t="shared" si="76"/>
        <v>0</v>
      </c>
      <c r="Q127" s="47"/>
      <c r="R127" s="47"/>
      <c r="S127" s="47"/>
      <c r="T127" s="47">
        <f t="shared" si="82"/>
        <v>0</v>
      </c>
      <c r="U127" s="48">
        <f t="shared" si="78"/>
        <v>0</v>
      </c>
      <c r="V127" s="47"/>
      <c r="W127" s="47"/>
      <c r="X127" s="47"/>
      <c r="Y127" s="47">
        <f t="shared" si="83"/>
        <v>0</v>
      </c>
      <c r="Z127" s="48">
        <f t="shared" si="80"/>
        <v>0</v>
      </c>
      <c r="AA127" s="12"/>
    </row>
    <row r="128" spans="1:27" s="78" customFormat="1">
      <c r="A128" s="17"/>
      <c r="B128" s="21" t="s">
        <v>84</v>
      </c>
      <c r="C128" s="17" t="s">
        <v>0</v>
      </c>
      <c r="D128" s="18">
        <v>100</v>
      </c>
      <c r="E128" s="32" t="s">
        <v>149</v>
      </c>
      <c r="F128" s="47">
        <f t="shared" si="73"/>
        <v>0</v>
      </c>
      <c r="G128" s="48"/>
      <c r="H128" s="47"/>
      <c r="I128" s="47"/>
      <c r="J128" s="47"/>
      <c r="K128" s="47">
        <f t="shared" si="85"/>
        <v>0</v>
      </c>
      <c r="L128" s="47"/>
      <c r="M128" s="47"/>
      <c r="N128" s="47"/>
      <c r="O128" s="47">
        <f t="shared" si="81"/>
        <v>0</v>
      </c>
      <c r="P128" s="48">
        <f t="shared" si="76"/>
        <v>0</v>
      </c>
      <c r="Q128" s="47"/>
      <c r="R128" s="47"/>
      <c r="S128" s="47"/>
      <c r="T128" s="47">
        <f t="shared" si="82"/>
        <v>0</v>
      </c>
      <c r="U128" s="48">
        <f t="shared" si="78"/>
        <v>0</v>
      </c>
      <c r="V128" s="47"/>
      <c r="W128" s="47"/>
      <c r="X128" s="47"/>
      <c r="Y128" s="47">
        <f t="shared" si="83"/>
        <v>0</v>
      </c>
      <c r="Z128" s="48">
        <f t="shared" si="80"/>
        <v>0</v>
      </c>
      <c r="AA128" s="12"/>
    </row>
    <row r="129" spans="1:27" s="78" customFormat="1">
      <c r="A129" s="17"/>
      <c r="B129" s="21"/>
      <c r="C129" s="17"/>
      <c r="D129" s="18"/>
      <c r="E129" s="32" t="s">
        <v>150</v>
      </c>
      <c r="F129" s="47">
        <f t="shared" si="73"/>
        <v>0</v>
      </c>
      <c r="G129" s="48"/>
      <c r="H129" s="47"/>
      <c r="I129" s="47"/>
      <c r="J129" s="47"/>
      <c r="K129" s="47">
        <f t="shared" si="85"/>
        <v>0</v>
      </c>
      <c r="L129" s="47"/>
      <c r="M129" s="47"/>
      <c r="N129" s="47"/>
      <c r="O129" s="47">
        <f t="shared" si="81"/>
        <v>0</v>
      </c>
      <c r="P129" s="48">
        <f t="shared" si="76"/>
        <v>0</v>
      </c>
      <c r="Q129" s="47"/>
      <c r="R129" s="47"/>
      <c r="S129" s="47"/>
      <c r="T129" s="47">
        <f t="shared" si="82"/>
        <v>0</v>
      </c>
      <c r="U129" s="48">
        <f t="shared" si="78"/>
        <v>0</v>
      </c>
      <c r="V129" s="47"/>
      <c r="W129" s="47"/>
      <c r="X129" s="47"/>
      <c r="Y129" s="47">
        <f t="shared" si="83"/>
        <v>0</v>
      </c>
      <c r="Z129" s="48">
        <f t="shared" si="80"/>
        <v>0</v>
      </c>
      <c r="AA129" s="12"/>
    </row>
    <row r="130" spans="1:27">
      <c r="A130" s="71">
        <v>3</v>
      </c>
      <c r="B130" s="94" t="s">
        <v>85</v>
      </c>
      <c r="C130" s="71" t="s">
        <v>0</v>
      </c>
      <c r="D130" s="73">
        <f>SUM(D134:D134)</f>
        <v>12</v>
      </c>
      <c r="E130" s="74" t="s">
        <v>149</v>
      </c>
      <c r="F130" s="75">
        <f t="shared" si="73"/>
        <v>0</v>
      </c>
      <c r="G130" s="76"/>
      <c r="H130" s="75">
        <f t="shared" ref="H130:J131" si="105">SUM(H132,H134)</f>
        <v>0</v>
      </c>
      <c r="I130" s="75">
        <f t="shared" si="105"/>
        <v>0</v>
      </c>
      <c r="J130" s="75">
        <f t="shared" si="105"/>
        <v>0</v>
      </c>
      <c r="K130" s="75">
        <f t="shared" si="85"/>
        <v>0</v>
      </c>
      <c r="L130" s="75">
        <f t="shared" ref="L130:N131" si="106">SUM(L132,L134)</f>
        <v>0</v>
      </c>
      <c r="M130" s="75">
        <f t="shared" si="106"/>
        <v>0</v>
      </c>
      <c r="N130" s="75">
        <f t="shared" si="106"/>
        <v>0</v>
      </c>
      <c r="O130" s="75">
        <f t="shared" si="81"/>
        <v>0</v>
      </c>
      <c r="P130" s="76">
        <f t="shared" si="76"/>
        <v>0</v>
      </c>
      <c r="Q130" s="75">
        <f t="shared" ref="Q130:S131" si="107">SUM(Q132,Q134)</f>
        <v>0</v>
      </c>
      <c r="R130" s="75">
        <f t="shared" si="107"/>
        <v>0</v>
      </c>
      <c r="S130" s="75">
        <f t="shared" si="107"/>
        <v>0</v>
      </c>
      <c r="T130" s="75">
        <f t="shared" si="82"/>
        <v>0</v>
      </c>
      <c r="U130" s="76">
        <f t="shared" si="78"/>
        <v>0</v>
      </c>
      <c r="V130" s="75">
        <f t="shared" ref="V130:X131" si="108">SUM(V132,V134)</f>
        <v>0</v>
      </c>
      <c r="W130" s="75">
        <f t="shared" si="108"/>
        <v>0</v>
      </c>
      <c r="X130" s="75">
        <f t="shared" si="108"/>
        <v>0</v>
      </c>
      <c r="Y130" s="75">
        <f t="shared" si="83"/>
        <v>0</v>
      </c>
      <c r="Z130" s="76">
        <f t="shared" si="80"/>
        <v>0</v>
      </c>
      <c r="AA130" s="51"/>
    </row>
    <row r="131" spans="1:27">
      <c r="A131" s="71"/>
      <c r="B131" s="72"/>
      <c r="C131" s="71"/>
      <c r="D131" s="73"/>
      <c r="E131" s="74" t="s">
        <v>150</v>
      </c>
      <c r="F131" s="75">
        <f t="shared" si="73"/>
        <v>0</v>
      </c>
      <c r="G131" s="76"/>
      <c r="H131" s="75">
        <f t="shared" si="105"/>
        <v>0</v>
      </c>
      <c r="I131" s="75">
        <f t="shared" si="105"/>
        <v>0</v>
      </c>
      <c r="J131" s="75">
        <f t="shared" si="105"/>
        <v>0</v>
      </c>
      <c r="K131" s="75">
        <f t="shared" si="85"/>
        <v>0</v>
      </c>
      <c r="L131" s="75">
        <f t="shared" si="106"/>
        <v>0</v>
      </c>
      <c r="M131" s="75">
        <f t="shared" si="106"/>
        <v>0</v>
      </c>
      <c r="N131" s="75">
        <f t="shared" si="106"/>
        <v>0</v>
      </c>
      <c r="O131" s="75">
        <f t="shared" si="81"/>
        <v>0</v>
      </c>
      <c r="P131" s="76">
        <f t="shared" si="76"/>
        <v>0</v>
      </c>
      <c r="Q131" s="75">
        <f t="shared" si="107"/>
        <v>0</v>
      </c>
      <c r="R131" s="75">
        <f t="shared" si="107"/>
        <v>0</v>
      </c>
      <c r="S131" s="75">
        <f t="shared" si="107"/>
        <v>0</v>
      </c>
      <c r="T131" s="75">
        <f t="shared" si="82"/>
        <v>0</v>
      </c>
      <c r="U131" s="76">
        <f t="shared" si="78"/>
        <v>0</v>
      </c>
      <c r="V131" s="75">
        <f t="shared" si="108"/>
        <v>0</v>
      </c>
      <c r="W131" s="75">
        <f t="shared" si="108"/>
        <v>0</v>
      </c>
      <c r="X131" s="75">
        <f t="shared" si="108"/>
        <v>0</v>
      </c>
      <c r="Y131" s="75">
        <f t="shared" si="83"/>
        <v>0</v>
      </c>
      <c r="Z131" s="76">
        <f t="shared" si="80"/>
        <v>0</v>
      </c>
      <c r="AA131" s="51"/>
    </row>
    <row r="132" spans="1:27" s="78" customFormat="1">
      <c r="A132" s="17"/>
      <c r="B132" s="19" t="s">
        <v>86</v>
      </c>
      <c r="C132" s="17" t="s">
        <v>180</v>
      </c>
      <c r="D132" s="18">
        <v>1</v>
      </c>
      <c r="E132" s="32" t="s">
        <v>149</v>
      </c>
      <c r="F132" s="47">
        <f t="shared" si="73"/>
        <v>0</v>
      </c>
      <c r="G132" s="48"/>
      <c r="H132" s="47"/>
      <c r="I132" s="47"/>
      <c r="J132" s="47"/>
      <c r="K132" s="47">
        <f t="shared" si="85"/>
        <v>0</v>
      </c>
      <c r="L132" s="47"/>
      <c r="M132" s="47"/>
      <c r="N132" s="47"/>
      <c r="O132" s="47">
        <f t="shared" si="81"/>
        <v>0</v>
      </c>
      <c r="P132" s="48">
        <f t="shared" ref="P132:P163" si="109">SUM(K132,O132)</f>
        <v>0</v>
      </c>
      <c r="Q132" s="47"/>
      <c r="R132" s="47"/>
      <c r="S132" s="47"/>
      <c r="T132" s="47">
        <f t="shared" si="82"/>
        <v>0</v>
      </c>
      <c r="U132" s="48">
        <f t="shared" ref="U132:U163" si="110">SUM(P132,T132)</f>
        <v>0</v>
      </c>
      <c r="V132" s="47"/>
      <c r="W132" s="47"/>
      <c r="X132" s="47"/>
      <c r="Y132" s="47">
        <f t="shared" si="83"/>
        <v>0</v>
      </c>
      <c r="Z132" s="48">
        <f t="shared" ref="Z132:Z163" si="111">SUM(U132,Y132)</f>
        <v>0</v>
      </c>
      <c r="AA132" s="12"/>
    </row>
    <row r="133" spans="1:27" s="78" customFormat="1">
      <c r="A133" s="17"/>
      <c r="B133" s="19"/>
      <c r="C133" s="17"/>
      <c r="D133" s="18"/>
      <c r="E133" s="35" t="s">
        <v>150</v>
      </c>
      <c r="F133" s="47">
        <f t="shared" si="73"/>
        <v>0</v>
      </c>
      <c r="G133" s="56"/>
      <c r="H133" s="55"/>
      <c r="I133" s="55"/>
      <c r="J133" s="55"/>
      <c r="K133" s="47">
        <f t="shared" si="85"/>
        <v>0</v>
      </c>
      <c r="L133" s="55"/>
      <c r="M133" s="55"/>
      <c r="N133" s="55"/>
      <c r="O133" s="47">
        <f t="shared" si="81"/>
        <v>0</v>
      </c>
      <c r="P133" s="48">
        <f t="shared" si="109"/>
        <v>0</v>
      </c>
      <c r="Q133" s="55"/>
      <c r="R133" s="55"/>
      <c r="S133" s="55"/>
      <c r="T133" s="47">
        <f t="shared" si="82"/>
        <v>0</v>
      </c>
      <c r="U133" s="48">
        <f t="shared" si="110"/>
        <v>0</v>
      </c>
      <c r="V133" s="55"/>
      <c r="W133" s="55"/>
      <c r="X133" s="55"/>
      <c r="Y133" s="47">
        <f t="shared" si="83"/>
        <v>0</v>
      </c>
      <c r="Z133" s="48">
        <f t="shared" si="111"/>
        <v>0</v>
      </c>
      <c r="AA133" s="95"/>
    </row>
    <row r="134" spans="1:27" s="78" customFormat="1">
      <c r="A134" s="17"/>
      <c r="B134" s="21" t="s">
        <v>87</v>
      </c>
      <c r="C134" s="17" t="s">
        <v>0</v>
      </c>
      <c r="D134" s="18">
        <v>12</v>
      </c>
      <c r="E134" s="32" t="s">
        <v>149</v>
      </c>
      <c r="F134" s="47">
        <f t="shared" si="73"/>
        <v>0</v>
      </c>
      <c r="G134" s="48"/>
      <c r="H134" s="47"/>
      <c r="I134" s="47"/>
      <c r="J134" s="47"/>
      <c r="K134" s="47">
        <f t="shared" si="85"/>
        <v>0</v>
      </c>
      <c r="L134" s="47"/>
      <c r="M134" s="47"/>
      <c r="N134" s="47"/>
      <c r="O134" s="47">
        <f t="shared" si="81"/>
        <v>0</v>
      </c>
      <c r="P134" s="48">
        <f t="shared" si="109"/>
        <v>0</v>
      </c>
      <c r="Q134" s="47"/>
      <c r="R134" s="47"/>
      <c r="S134" s="47"/>
      <c r="T134" s="47">
        <f t="shared" si="82"/>
        <v>0</v>
      </c>
      <c r="U134" s="48">
        <f t="shared" si="110"/>
        <v>0</v>
      </c>
      <c r="V134" s="47"/>
      <c r="W134" s="47"/>
      <c r="X134" s="47"/>
      <c r="Y134" s="47">
        <f t="shared" si="83"/>
        <v>0</v>
      </c>
      <c r="Z134" s="48">
        <f t="shared" si="111"/>
        <v>0</v>
      </c>
      <c r="AA134" s="12"/>
    </row>
    <row r="135" spans="1:27" s="78" customFormat="1">
      <c r="A135" s="17"/>
      <c r="B135" s="21"/>
      <c r="C135" s="17"/>
      <c r="D135" s="18"/>
      <c r="E135" s="32" t="s">
        <v>150</v>
      </c>
      <c r="F135" s="47">
        <f t="shared" si="73"/>
        <v>0</v>
      </c>
      <c r="G135" s="48"/>
      <c r="H135" s="47"/>
      <c r="I135" s="47"/>
      <c r="J135" s="47"/>
      <c r="K135" s="47">
        <f t="shared" si="85"/>
        <v>0</v>
      </c>
      <c r="L135" s="47"/>
      <c r="M135" s="47"/>
      <c r="N135" s="47"/>
      <c r="O135" s="47">
        <f t="shared" si="81"/>
        <v>0</v>
      </c>
      <c r="P135" s="48">
        <f t="shared" si="109"/>
        <v>0</v>
      </c>
      <c r="Q135" s="47"/>
      <c r="R135" s="47"/>
      <c r="S135" s="47"/>
      <c r="T135" s="47">
        <f t="shared" si="82"/>
        <v>0</v>
      </c>
      <c r="U135" s="48">
        <f t="shared" si="110"/>
        <v>0</v>
      </c>
      <c r="V135" s="47"/>
      <c r="W135" s="47"/>
      <c r="X135" s="47"/>
      <c r="Y135" s="47">
        <f t="shared" si="83"/>
        <v>0</v>
      </c>
      <c r="Z135" s="48">
        <f t="shared" si="111"/>
        <v>0</v>
      </c>
      <c r="AA135" s="12"/>
    </row>
    <row r="136" spans="1:27" s="78" customFormat="1" ht="42">
      <c r="A136" s="27"/>
      <c r="B136" s="132" t="s">
        <v>102</v>
      </c>
      <c r="C136" s="27" t="s">
        <v>4</v>
      </c>
      <c r="D136" s="28"/>
      <c r="E136" s="31" t="s">
        <v>149</v>
      </c>
      <c r="F136" s="45">
        <f t="shared" si="73"/>
        <v>0</v>
      </c>
      <c r="G136" s="46"/>
      <c r="H136" s="45">
        <f t="shared" ref="H136:J137" si="112">SUM(H138)</f>
        <v>0</v>
      </c>
      <c r="I136" s="45">
        <f t="shared" si="112"/>
        <v>0</v>
      </c>
      <c r="J136" s="45">
        <f t="shared" si="112"/>
        <v>0</v>
      </c>
      <c r="K136" s="45">
        <f t="shared" si="85"/>
        <v>0</v>
      </c>
      <c r="L136" s="45">
        <f t="shared" ref="L136:N137" si="113">SUM(L138)</f>
        <v>0</v>
      </c>
      <c r="M136" s="45">
        <f t="shared" si="113"/>
        <v>0</v>
      </c>
      <c r="N136" s="45">
        <f t="shared" si="113"/>
        <v>0</v>
      </c>
      <c r="O136" s="45">
        <f t="shared" si="81"/>
        <v>0</v>
      </c>
      <c r="P136" s="46">
        <f t="shared" si="109"/>
        <v>0</v>
      </c>
      <c r="Q136" s="45">
        <f t="shared" ref="Q136:S137" si="114">SUM(Q138)</f>
        <v>0</v>
      </c>
      <c r="R136" s="45">
        <f t="shared" si="114"/>
        <v>0</v>
      </c>
      <c r="S136" s="45">
        <f t="shared" si="114"/>
        <v>0</v>
      </c>
      <c r="T136" s="45">
        <f t="shared" si="82"/>
        <v>0</v>
      </c>
      <c r="U136" s="46">
        <f t="shared" si="110"/>
        <v>0</v>
      </c>
      <c r="V136" s="45">
        <f t="shared" ref="V136:X137" si="115">SUM(V138)</f>
        <v>0</v>
      </c>
      <c r="W136" s="45">
        <f t="shared" si="115"/>
        <v>0</v>
      </c>
      <c r="X136" s="45">
        <f t="shared" si="115"/>
        <v>0</v>
      </c>
      <c r="Y136" s="45">
        <f t="shared" si="83"/>
        <v>0</v>
      </c>
      <c r="Z136" s="46">
        <f t="shared" si="111"/>
        <v>0</v>
      </c>
      <c r="AA136" s="12"/>
    </row>
    <row r="137" spans="1:27">
      <c r="A137" s="27"/>
      <c r="B137" s="140"/>
      <c r="C137" s="96" t="s">
        <v>7</v>
      </c>
      <c r="D137" s="28"/>
      <c r="E137" s="31" t="s">
        <v>150</v>
      </c>
      <c r="F137" s="45">
        <f t="shared" si="73"/>
        <v>0</v>
      </c>
      <c r="G137" s="46"/>
      <c r="H137" s="45">
        <f t="shared" si="112"/>
        <v>0</v>
      </c>
      <c r="I137" s="45">
        <f t="shared" si="112"/>
        <v>0</v>
      </c>
      <c r="J137" s="45">
        <f t="shared" si="112"/>
        <v>0</v>
      </c>
      <c r="K137" s="45">
        <f t="shared" si="85"/>
        <v>0</v>
      </c>
      <c r="L137" s="45">
        <f t="shared" si="113"/>
        <v>0</v>
      </c>
      <c r="M137" s="45">
        <f t="shared" si="113"/>
        <v>0</v>
      </c>
      <c r="N137" s="45">
        <f t="shared" si="113"/>
        <v>0</v>
      </c>
      <c r="O137" s="45">
        <f t="shared" si="81"/>
        <v>0</v>
      </c>
      <c r="P137" s="46">
        <f t="shared" si="109"/>
        <v>0</v>
      </c>
      <c r="Q137" s="45">
        <f t="shared" si="114"/>
        <v>0</v>
      </c>
      <c r="R137" s="45">
        <f t="shared" si="114"/>
        <v>0</v>
      </c>
      <c r="S137" s="45">
        <f t="shared" si="114"/>
        <v>0</v>
      </c>
      <c r="T137" s="45">
        <f t="shared" si="82"/>
        <v>0</v>
      </c>
      <c r="U137" s="46">
        <f t="shared" si="110"/>
        <v>0</v>
      </c>
      <c r="V137" s="45">
        <f t="shared" si="115"/>
        <v>0</v>
      </c>
      <c r="W137" s="45">
        <f t="shared" si="115"/>
        <v>0</v>
      </c>
      <c r="X137" s="45">
        <f t="shared" si="115"/>
        <v>0</v>
      </c>
      <c r="Y137" s="45">
        <f t="shared" si="83"/>
        <v>0</v>
      </c>
      <c r="Z137" s="46">
        <f t="shared" si="111"/>
        <v>0</v>
      </c>
      <c r="AA137" s="53"/>
    </row>
    <row r="138" spans="1:27" s="78" customFormat="1" ht="21" customHeight="1">
      <c r="A138" s="100">
        <v>1</v>
      </c>
      <c r="B138" s="19" t="s">
        <v>146</v>
      </c>
      <c r="C138" s="17" t="s">
        <v>4</v>
      </c>
      <c r="D138" s="18"/>
      <c r="E138" s="32" t="s">
        <v>149</v>
      </c>
      <c r="F138" s="47">
        <f t="shared" si="73"/>
        <v>0</v>
      </c>
      <c r="G138" s="48"/>
      <c r="H138" s="47"/>
      <c r="I138" s="47"/>
      <c r="J138" s="47"/>
      <c r="K138" s="47">
        <f t="shared" si="85"/>
        <v>0</v>
      </c>
      <c r="L138" s="47"/>
      <c r="M138" s="47"/>
      <c r="N138" s="47"/>
      <c r="O138" s="47">
        <f t="shared" si="81"/>
        <v>0</v>
      </c>
      <c r="P138" s="48">
        <f t="shared" si="109"/>
        <v>0</v>
      </c>
      <c r="Q138" s="47"/>
      <c r="R138" s="47"/>
      <c r="S138" s="47"/>
      <c r="T138" s="47">
        <f t="shared" si="82"/>
        <v>0</v>
      </c>
      <c r="U138" s="48">
        <f t="shared" si="110"/>
        <v>0</v>
      </c>
      <c r="V138" s="47"/>
      <c r="W138" s="47"/>
      <c r="X138" s="47"/>
      <c r="Y138" s="47">
        <f t="shared" si="83"/>
        <v>0</v>
      </c>
      <c r="Z138" s="48">
        <f t="shared" si="111"/>
        <v>0</v>
      </c>
      <c r="AA138" s="12"/>
    </row>
    <row r="139" spans="1:27" s="78" customFormat="1" ht="21" customHeight="1">
      <c r="A139" s="100"/>
      <c r="B139" s="21"/>
      <c r="C139" s="17"/>
      <c r="D139" s="18"/>
      <c r="E139" s="32" t="s">
        <v>150</v>
      </c>
      <c r="F139" s="47">
        <f t="shared" si="73"/>
        <v>0</v>
      </c>
      <c r="G139" s="48"/>
      <c r="H139" s="47"/>
      <c r="I139" s="47"/>
      <c r="J139" s="47"/>
      <c r="K139" s="47">
        <f t="shared" si="85"/>
        <v>0</v>
      </c>
      <c r="L139" s="47"/>
      <c r="M139" s="47"/>
      <c r="N139" s="47"/>
      <c r="O139" s="47">
        <f t="shared" si="81"/>
        <v>0</v>
      </c>
      <c r="P139" s="48">
        <f t="shared" si="109"/>
        <v>0</v>
      </c>
      <c r="Q139" s="47"/>
      <c r="R139" s="47"/>
      <c r="S139" s="47"/>
      <c r="T139" s="47">
        <f t="shared" si="82"/>
        <v>0</v>
      </c>
      <c r="U139" s="48">
        <f t="shared" si="110"/>
        <v>0</v>
      </c>
      <c r="V139" s="47"/>
      <c r="W139" s="47"/>
      <c r="X139" s="47"/>
      <c r="Y139" s="47">
        <f t="shared" si="83"/>
        <v>0</v>
      </c>
      <c r="Z139" s="48">
        <f t="shared" si="111"/>
        <v>0</v>
      </c>
      <c r="AA139" s="12"/>
    </row>
    <row r="140" spans="1:27">
      <c r="A140" s="97"/>
      <c r="B140" s="129" t="s">
        <v>105</v>
      </c>
      <c r="C140" s="97"/>
      <c r="D140" s="130"/>
      <c r="E140" s="131" t="s">
        <v>149</v>
      </c>
      <c r="F140" s="98">
        <f t="shared" si="73"/>
        <v>0</v>
      </c>
      <c r="G140" s="99"/>
      <c r="H140" s="98">
        <f t="shared" ref="H140:J141" si="116">SUM(H142,H148)</f>
        <v>0</v>
      </c>
      <c r="I140" s="98">
        <f t="shared" si="116"/>
        <v>0</v>
      </c>
      <c r="J140" s="98">
        <f t="shared" si="116"/>
        <v>0</v>
      </c>
      <c r="K140" s="98">
        <f t="shared" si="85"/>
        <v>0</v>
      </c>
      <c r="L140" s="98">
        <f t="shared" ref="L140:N141" si="117">SUM(L142,L148)</f>
        <v>0</v>
      </c>
      <c r="M140" s="98">
        <f t="shared" si="117"/>
        <v>0</v>
      </c>
      <c r="N140" s="98">
        <f t="shared" si="117"/>
        <v>0</v>
      </c>
      <c r="O140" s="98">
        <f t="shared" si="81"/>
        <v>0</v>
      </c>
      <c r="P140" s="99">
        <f t="shared" si="109"/>
        <v>0</v>
      </c>
      <c r="Q140" s="98">
        <f t="shared" ref="Q140:S141" si="118">SUM(Q142,Q148)</f>
        <v>0</v>
      </c>
      <c r="R140" s="98">
        <f t="shared" si="118"/>
        <v>0</v>
      </c>
      <c r="S140" s="98">
        <f t="shared" si="118"/>
        <v>0</v>
      </c>
      <c r="T140" s="98">
        <f t="shared" si="82"/>
        <v>0</v>
      </c>
      <c r="U140" s="99">
        <f t="shared" si="110"/>
        <v>0</v>
      </c>
      <c r="V140" s="98">
        <f t="shared" ref="V140:X141" si="119">SUM(V142,V148)</f>
        <v>0</v>
      </c>
      <c r="W140" s="98">
        <f t="shared" si="119"/>
        <v>0</v>
      </c>
      <c r="X140" s="98">
        <f t="shared" si="119"/>
        <v>0</v>
      </c>
      <c r="Y140" s="98">
        <f t="shared" si="83"/>
        <v>0</v>
      </c>
      <c r="Z140" s="99">
        <f t="shared" si="111"/>
        <v>0</v>
      </c>
      <c r="AA140" s="51"/>
    </row>
    <row r="141" spans="1:27">
      <c r="A141" s="97"/>
      <c r="B141" s="129"/>
      <c r="C141" s="97"/>
      <c r="D141" s="130"/>
      <c r="E141" s="131" t="s">
        <v>150</v>
      </c>
      <c r="F141" s="98">
        <f t="shared" si="73"/>
        <v>0</v>
      </c>
      <c r="G141" s="99"/>
      <c r="H141" s="98">
        <f t="shared" si="116"/>
        <v>0</v>
      </c>
      <c r="I141" s="98">
        <f t="shared" si="116"/>
        <v>0</v>
      </c>
      <c r="J141" s="98">
        <f t="shared" si="116"/>
        <v>0</v>
      </c>
      <c r="K141" s="98">
        <f t="shared" si="85"/>
        <v>0</v>
      </c>
      <c r="L141" s="98">
        <f t="shared" si="117"/>
        <v>0</v>
      </c>
      <c r="M141" s="98">
        <f t="shared" si="117"/>
        <v>0</v>
      </c>
      <c r="N141" s="98">
        <f t="shared" si="117"/>
        <v>0</v>
      </c>
      <c r="O141" s="98">
        <f t="shared" si="81"/>
        <v>0</v>
      </c>
      <c r="P141" s="99">
        <f t="shared" si="109"/>
        <v>0</v>
      </c>
      <c r="Q141" s="98">
        <f t="shared" si="118"/>
        <v>0</v>
      </c>
      <c r="R141" s="98">
        <f t="shared" si="118"/>
        <v>0</v>
      </c>
      <c r="S141" s="98">
        <f t="shared" si="118"/>
        <v>0</v>
      </c>
      <c r="T141" s="98">
        <f t="shared" si="82"/>
        <v>0</v>
      </c>
      <c r="U141" s="99">
        <f t="shared" si="110"/>
        <v>0</v>
      </c>
      <c r="V141" s="98">
        <f t="shared" si="119"/>
        <v>0</v>
      </c>
      <c r="W141" s="98">
        <f t="shared" si="119"/>
        <v>0</v>
      </c>
      <c r="X141" s="98">
        <f t="shared" si="119"/>
        <v>0</v>
      </c>
      <c r="Y141" s="98">
        <f t="shared" si="83"/>
        <v>0</v>
      </c>
      <c r="Z141" s="99">
        <f t="shared" si="111"/>
        <v>0</v>
      </c>
      <c r="AA141" s="51"/>
    </row>
    <row r="142" spans="1:27" ht="42">
      <c r="A142" s="27"/>
      <c r="B142" s="140" t="s">
        <v>103</v>
      </c>
      <c r="C142" s="27" t="s">
        <v>1</v>
      </c>
      <c r="D142" s="28"/>
      <c r="E142" s="31" t="s">
        <v>149</v>
      </c>
      <c r="F142" s="45">
        <f t="shared" si="73"/>
        <v>0</v>
      </c>
      <c r="G142" s="46"/>
      <c r="H142" s="45">
        <f t="shared" ref="H142:J143" si="120">SUM(H144,H146)</f>
        <v>0</v>
      </c>
      <c r="I142" s="45">
        <f t="shared" si="120"/>
        <v>0</v>
      </c>
      <c r="J142" s="45">
        <f t="shared" si="120"/>
        <v>0</v>
      </c>
      <c r="K142" s="45">
        <f t="shared" si="85"/>
        <v>0</v>
      </c>
      <c r="L142" s="45">
        <f t="shared" ref="L142:N143" si="121">SUM(L144,L146)</f>
        <v>0</v>
      </c>
      <c r="M142" s="45">
        <f t="shared" si="121"/>
        <v>0</v>
      </c>
      <c r="N142" s="45">
        <f t="shared" si="121"/>
        <v>0</v>
      </c>
      <c r="O142" s="45">
        <f t="shared" si="81"/>
        <v>0</v>
      </c>
      <c r="P142" s="46">
        <f t="shared" si="109"/>
        <v>0</v>
      </c>
      <c r="Q142" s="45">
        <f t="shared" ref="Q142:S143" si="122">SUM(Q144,Q146)</f>
        <v>0</v>
      </c>
      <c r="R142" s="45">
        <f t="shared" si="122"/>
        <v>0</v>
      </c>
      <c r="S142" s="45">
        <f t="shared" si="122"/>
        <v>0</v>
      </c>
      <c r="T142" s="45">
        <f t="shared" si="82"/>
        <v>0</v>
      </c>
      <c r="U142" s="46">
        <f t="shared" si="110"/>
        <v>0</v>
      </c>
      <c r="V142" s="45">
        <f t="shared" ref="V142:X143" si="123">SUM(V144,V146)</f>
        <v>0</v>
      </c>
      <c r="W142" s="45">
        <f t="shared" si="123"/>
        <v>0</v>
      </c>
      <c r="X142" s="45">
        <f t="shared" si="123"/>
        <v>0</v>
      </c>
      <c r="Y142" s="45">
        <f t="shared" si="83"/>
        <v>0</v>
      </c>
      <c r="Z142" s="46">
        <f t="shared" si="111"/>
        <v>0</v>
      </c>
      <c r="AA142" s="51"/>
    </row>
    <row r="143" spans="1:27">
      <c r="A143" s="27"/>
      <c r="B143" s="140"/>
      <c r="C143" s="27"/>
      <c r="D143" s="28"/>
      <c r="E143" s="31" t="s">
        <v>150</v>
      </c>
      <c r="F143" s="45">
        <f t="shared" si="73"/>
        <v>0</v>
      </c>
      <c r="G143" s="46"/>
      <c r="H143" s="45">
        <f t="shared" si="120"/>
        <v>0</v>
      </c>
      <c r="I143" s="45">
        <f t="shared" si="120"/>
        <v>0</v>
      </c>
      <c r="J143" s="45">
        <f t="shared" si="120"/>
        <v>0</v>
      </c>
      <c r="K143" s="45">
        <f t="shared" si="85"/>
        <v>0</v>
      </c>
      <c r="L143" s="45">
        <f t="shared" si="121"/>
        <v>0</v>
      </c>
      <c r="M143" s="45">
        <f t="shared" si="121"/>
        <v>0</v>
      </c>
      <c r="N143" s="45">
        <f t="shared" si="121"/>
        <v>0</v>
      </c>
      <c r="O143" s="45">
        <f t="shared" si="81"/>
        <v>0</v>
      </c>
      <c r="P143" s="46">
        <f t="shared" si="109"/>
        <v>0</v>
      </c>
      <c r="Q143" s="45">
        <f t="shared" si="122"/>
        <v>0</v>
      </c>
      <c r="R143" s="45">
        <f t="shared" si="122"/>
        <v>0</v>
      </c>
      <c r="S143" s="45">
        <f t="shared" si="122"/>
        <v>0</v>
      </c>
      <c r="T143" s="45">
        <f t="shared" si="82"/>
        <v>0</v>
      </c>
      <c r="U143" s="46">
        <f t="shared" si="110"/>
        <v>0</v>
      </c>
      <c r="V143" s="45">
        <f t="shared" si="123"/>
        <v>0</v>
      </c>
      <c r="W143" s="45">
        <f t="shared" si="123"/>
        <v>0</v>
      </c>
      <c r="X143" s="45">
        <f t="shared" si="123"/>
        <v>0</v>
      </c>
      <c r="Y143" s="45">
        <f t="shared" si="83"/>
        <v>0</v>
      </c>
      <c r="Z143" s="46">
        <f t="shared" si="111"/>
        <v>0</v>
      </c>
      <c r="AA143" s="51"/>
    </row>
    <row r="144" spans="1:27" ht="42">
      <c r="A144" s="6">
        <v>1</v>
      </c>
      <c r="B144" s="20" t="s">
        <v>104</v>
      </c>
      <c r="C144" s="6" t="s">
        <v>1</v>
      </c>
      <c r="D144" s="10"/>
      <c r="E144" s="33" t="s">
        <v>149</v>
      </c>
      <c r="F144" s="47">
        <f t="shared" si="73"/>
        <v>0</v>
      </c>
      <c r="G144" s="50"/>
      <c r="H144" s="49"/>
      <c r="I144" s="49"/>
      <c r="J144" s="49"/>
      <c r="K144" s="47">
        <f t="shared" si="85"/>
        <v>0</v>
      </c>
      <c r="L144" s="49"/>
      <c r="M144" s="49"/>
      <c r="N144" s="49"/>
      <c r="O144" s="47">
        <f t="shared" si="81"/>
        <v>0</v>
      </c>
      <c r="P144" s="48">
        <f t="shared" si="109"/>
        <v>0</v>
      </c>
      <c r="Q144" s="49"/>
      <c r="R144" s="49"/>
      <c r="S144" s="49"/>
      <c r="T144" s="47">
        <f t="shared" si="82"/>
        <v>0</v>
      </c>
      <c r="U144" s="48">
        <f t="shared" si="110"/>
        <v>0</v>
      </c>
      <c r="V144" s="49"/>
      <c r="W144" s="49"/>
      <c r="X144" s="49"/>
      <c r="Y144" s="47">
        <f t="shared" si="83"/>
        <v>0</v>
      </c>
      <c r="Z144" s="48">
        <f t="shared" si="111"/>
        <v>0</v>
      </c>
      <c r="AA144" s="51"/>
    </row>
    <row r="145" spans="1:27">
      <c r="A145" s="6"/>
      <c r="B145" s="20"/>
      <c r="C145" s="6"/>
      <c r="D145" s="10"/>
      <c r="E145" s="33" t="s">
        <v>150</v>
      </c>
      <c r="F145" s="47">
        <f t="shared" si="73"/>
        <v>0</v>
      </c>
      <c r="G145" s="50"/>
      <c r="H145" s="49"/>
      <c r="I145" s="49"/>
      <c r="J145" s="49"/>
      <c r="K145" s="47">
        <f t="shared" si="85"/>
        <v>0</v>
      </c>
      <c r="L145" s="49"/>
      <c r="M145" s="49"/>
      <c r="N145" s="49"/>
      <c r="O145" s="47">
        <f t="shared" si="81"/>
        <v>0</v>
      </c>
      <c r="P145" s="48">
        <f t="shared" si="109"/>
        <v>0</v>
      </c>
      <c r="Q145" s="49"/>
      <c r="R145" s="49"/>
      <c r="S145" s="49"/>
      <c r="T145" s="47">
        <f t="shared" si="82"/>
        <v>0</v>
      </c>
      <c r="U145" s="48">
        <f t="shared" si="110"/>
        <v>0</v>
      </c>
      <c r="V145" s="49"/>
      <c r="W145" s="49"/>
      <c r="X145" s="49"/>
      <c r="Y145" s="47">
        <f t="shared" si="83"/>
        <v>0</v>
      </c>
      <c r="Z145" s="48">
        <f t="shared" si="111"/>
        <v>0</v>
      </c>
      <c r="AA145" s="51"/>
    </row>
    <row r="146" spans="1:27" ht="42">
      <c r="A146" s="6">
        <v>2</v>
      </c>
      <c r="B146" s="20" t="s">
        <v>106</v>
      </c>
      <c r="C146" s="6" t="s">
        <v>1</v>
      </c>
      <c r="D146" s="10"/>
      <c r="E146" s="33" t="s">
        <v>149</v>
      </c>
      <c r="F146" s="47">
        <f t="shared" si="73"/>
        <v>0</v>
      </c>
      <c r="G146" s="50"/>
      <c r="H146" s="49"/>
      <c r="I146" s="49"/>
      <c r="J146" s="49"/>
      <c r="K146" s="47">
        <f t="shared" si="85"/>
        <v>0</v>
      </c>
      <c r="L146" s="49"/>
      <c r="M146" s="49"/>
      <c r="N146" s="49"/>
      <c r="O146" s="47">
        <f t="shared" si="81"/>
        <v>0</v>
      </c>
      <c r="P146" s="48">
        <f t="shared" si="109"/>
        <v>0</v>
      </c>
      <c r="Q146" s="49"/>
      <c r="R146" s="49"/>
      <c r="S146" s="49"/>
      <c r="T146" s="47">
        <f t="shared" si="82"/>
        <v>0</v>
      </c>
      <c r="U146" s="48">
        <f t="shared" si="110"/>
        <v>0</v>
      </c>
      <c r="V146" s="49"/>
      <c r="W146" s="49"/>
      <c r="X146" s="49"/>
      <c r="Y146" s="47">
        <f t="shared" si="83"/>
        <v>0</v>
      </c>
      <c r="Z146" s="48">
        <f t="shared" si="111"/>
        <v>0</v>
      </c>
      <c r="AA146" s="51"/>
    </row>
    <row r="147" spans="1:27">
      <c r="A147" s="6"/>
      <c r="B147" s="20"/>
      <c r="C147" s="6"/>
      <c r="D147" s="10"/>
      <c r="E147" s="33" t="s">
        <v>150</v>
      </c>
      <c r="F147" s="47">
        <f t="shared" si="73"/>
        <v>0</v>
      </c>
      <c r="G147" s="50"/>
      <c r="H147" s="49"/>
      <c r="I147" s="49"/>
      <c r="J147" s="49"/>
      <c r="K147" s="47">
        <f t="shared" si="85"/>
        <v>0</v>
      </c>
      <c r="L147" s="49"/>
      <c r="M147" s="49"/>
      <c r="N147" s="49"/>
      <c r="O147" s="47">
        <f t="shared" si="81"/>
        <v>0</v>
      </c>
      <c r="P147" s="48">
        <f t="shared" si="109"/>
        <v>0</v>
      </c>
      <c r="Q147" s="49"/>
      <c r="R147" s="49"/>
      <c r="S147" s="49"/>
      <c r="T147" s="47">
        <f t="shared" si="82"/>
        <v>0</v>
      </c>
      <c r="U147" s="48">
        <f t="shared" si="110"/>
        <v>0</v>
      </c>
      <c r="V147" s="49"/>
      <c r="W147" s="49"/>
      <c r="X147" s="49"/>
      <c r="Y147" s="47">
        <f t="shared" si="83"/>
        <v>0</v>
      </c>
      <c r="Z147" s="48">
        <f t="shared" si="111"/>
        <v>0</v>
      </c>
      <c r="AA147" s="51"/>
    </row>
    <row r="148" spans="1:27" ht="42">
      <c r="A148" s="27"/>
      <c r="B148" s="140" t="s">
        <v>107</v>
      </c>
      <c r="C148" s="27" t="s">
        <v>0</v>
      </c>
      <c r="D148" s="28"/>
      <c r="E148" s="31" t="s">
        <v>149</v>
      </c>
      <c r="F148" s="45">
        <f t="shared" si="73"/>
        <v>0</v>
      </c>
      <c r="G148" s="46"/>
      <c r="H148" s="45">
        <f t="shared" ref="H148:J149" si="124">SUM(H150)</f>
        <v>0</v>
      </c>
      <c r="I148" s="45">
        <f t="shared" si="124"/>
        <v>0</v>
      </c>
      <c r="J148" s="45">
        <f t="shared" si="124"/>
        <v>0</v>
      </c>
      <c r="K148" s="45">
        <f t="shared" si="85"/>
        <v>0</v>
      </c>
      <c r="L148" s="45">
        <f t="shared" ref="L148:N149" si="125">SUM(L150)</f>
        <v>0</v>
      </c>
      <c r="M148" s="45">
        <f t="shared" si="125"/>
        <v>0</v>
      </c>
      <c r="N148" s="45">
        <f t="shared" si="125"/>
        <v>0</v>
      </c>
      <c r="O148" s="45">
        <f t="shared" si="81"/>
        <v>0</v>
      </c>
      <c r="P148" s="46">
        <f t="shared" si="109"/>
        <v>0</v>
      </c>
      <c r="Q148" s="45">
        <f t="shared" ref="Q148:S149" si="126">SUM(Q150)</f>
        <v>0</v>
      </c>
      <c r="R148" s="45">
        <f t="shared" si="126"/>
        <v>0</v>
      </c>
      <c r="S148" s="45">
        <f t="shared" si="126"/>
        <v>0</v>
      </c>
      <c r="T148" s="45">
        <f t="shared" si="82"/>
        <v>0</v>
      </c>
      <c r="U148" s="46">
        <f t="shared" si="110"/>
        <v>0</v>
      </c>
      <c r="V148" s="45">
        <f t="shared" ref="V148:X149" si="127">SUM(V150)</f>
        <v>0</v>
      </c>
      <c r="W148" s="45">
        <f t="shared" si="127"/>
        <v>0</v>
      </c>
      <c r="X148" s="45">
        <f t="shared" si="127"/>
        <v>0</v>
      </c>
      <c r="Y148" s="45">
        <f t="shared" si="83"/>
        <v>0</v>
      </c>
      <c r="Z148" s="46">
        <f t="shared" si="111"/>
        <v>0</v>
      </c>
      <c r="AA148" s="51"/>
    </row>
    <row r="149" spans="1:27">
      <c r="A149" s="27"/>
      <c r="B149" s="140"/>
      <c r="C149" s="27"/>
      <c r="D149" s="28"/>
      <c r="E149" s="31" t="s">
        <v>150</v>
      </c>
      <c r="F149" s="45">
        <f t="shared" si="73"/>
        <v>0</v>
      </c>
      <c r="G149" s="46"/>
      <c r="H149" s="45">
        <f t="shared" si="124"/>
        <v>0</v>
      </c>
      <c r="I149" s="45">
        <f t="shared" si="124"/>
        <v>0</v>
      </c>
      <c r="J149" s="45">
        <f t="shared" si="124"/>
        <v>0</v>
      </c>
      <c r="K149" s="45">
        <f t="shared" si="85"/>
        <v>0</v>
      </c>
      <c r="L149" s="45">
        <f t="shared" si="125"/>
        <v>0</v>
      </c>
      <c r="M149" s="45">
        <f t="shared" si="125"/>
        <v>0</v>
      </c>
      <c r="N149" s="45">
        <f t="shared" si="125"/>
        <v>0</v>
      </c>
      <c r="O149" s="45">
        <f t="shared" si="81"/>
        <v>0</v>
      </c>
      <c r="P149" s="46">
        <f t="shared" si="109"/>
        <v>0</v>
      </c>
      <c r="Q149" s="45">
        <f t="shared" si="126"/>
        <v>0</v>
      </c>
      <c r="R149" s="45">
        <f t="shared" si="126"/>
        <v>0</v>
      </c>
      <c r="S149" s="45">
        <f t="shared" si="126"/>
        <v>0</v>
      </c>
      <c r="T149" s="45">
        <f t="shared" si="82"/>
        <v>0</v>
      </c>
      <c r="U149" s="46">
        <f t="shared" si="110"/>
        <v>0</v>
      </c>
      <c r="V149" s="45">
        <f t="shared" si="127"/>
        <v>0</v>
      </c>
      <c r="W149" s="45">
        <f t="shared" si="127"/>
        <v>0</v>
      </c>
      <c r="X149" s="45">
        <f t="shared" si="127"/>
        <v>0</v>
      </c>
      <c r="Y149" s="45">
        <f t="shared" si="83"/>
        <v>0</v>
      </c>
      <c r="Z149" s="46">
        <f t="shared" si="111"/>
        <v>0</v>
      </c>
      <c r="AA149" s="51"/>
    </row>
    <row r="150" spans="1:27">
      <c r="A150" s="6">
        <v>1</v>
      </c>
      <c r="B150" s="20" t="s">
        <v>108</v>
      </c>
      <c r="C150" s="6" t="s">
        <v>0</v>
      </c>
      <c r="D150" s="15">
        <v>2400</v>
      </c>
      <c r="E150" s="34" t="s">
        <v>149</v>
      </c>
      <c r="F150" s="47">
        <f t="shared" si="73"/>
        <v>0</v>
      </c>
      <c r="G150" s="63"/>
      <c r="H150" s="62"/>
      <c r="I150" s="62"/>
      <c r="J150" s="62"/>
      <c r="K150" s="47">
        <f t="shared" si="85"/>
        <v>0</v>
      </c>
      <c r="L150" s="62"/>
      <c r="M150" s="62"/>
      <c r="N150" s="62"/>
      <c r="O150" s="47">
        <f t="shared" si="81"/>
        <v>0</v>
      </c>
      <c r="P150" s="48">
        <f t="shared" si="109"/>
        <v>0</v>
      </c>
      <c r="Q150" s="62"/>
      <c r="R150" s="62"/>
      <c r="S150" s="62"/>
      <c r="T150" s="47">
        <f t="shared" si="82"/>
        <v>0</v>
      </c>
      <c r="U150" s="48">
        <f t="shared" si="110"/>
        <v>0</v>
      </c>
      <c r="V150" s="62"/>
      <c r="W150" s="62"/>
      <c r="X150" s="62"/>
      <c r="Y150" s="47">
        <f t="shared" si="83"/>
        <v>0</v>
      </c>
      <c r="Z150" s="48">
        <f t="shared" si="111"/>
        <v>0</v>
      </c>
      <c r="AA150" s="51"/>
    </row>
    <row r="151" spans="1:27">
      <c r="A151" s="6"/>
      <c r="B151" s="20"/>
      <c r="C151" s="6"/>
      <c r="D151" s="15"/>
      <c r="E151" s="34" t="s">
        <v>150</v>
      </c>
      <c r="F151" s="47">
        <f t="shared" si="73"/>
        <v>0</v>
      </c>
      <c r="G151" s="63"/>
      <c r="H151" s="62"/>
      <c r="I151" s="62"/>
      <c r="J151" s="62"/>
      <c r="K151" s="47">
        <f t="shared" si="85"/>
        <v>0</v>
      </c>
      <c r="L151" s="62"/>
      <c r="M151" s="62"/>
      <c r="N151" s="62"/>
      <c r="O151" s="47">
        <f t="shared" si="81"/>
        <v>0</v>
      </c>
      <c r="P151" s="48">
        <f t="shared" si="109"/>
        <v>0</v>
      </c>
      <c r="Q151" s="62"/>
      <c r="R151" s="62"/>
      <c r="S151" s="62"/>
      <c r="T151" s="47">
        <f t="shared" si="82"/>
        <v>0</v>
      </c>
      <c r="U151" s="48">
        <f t="shared" si="110"/>
        <v>0</v>
      </c>
      <c r="V151" s="62"/>
      <c r="W151" s="62"/>
      <c r="X151" s="62"/>
      <c r="Y151" s="47">
        <f t="shared" si="83"/>
        <v>0</v>
      </c>
      <c r="Z151" s="48">
        <f t="shared" si="111"/>
        <v>0</v>
      </c>
      <c r="AA151" s="51"/>
    </row>
    <row r="152" spans="1:27">
      <c r="A152" s="97"/>
      <c r="B152" s="129" t="s">
        <v>109</v>
      </c>
      <c r="C152" s="97"/>
      <c r="D152" s="130"/>
      <c r="E152" s="131" t="s">
        <v>149</v>
      </c>
      <c r="F152" s="98">
        <f t="shared" si="73"/>
        <v>0</v>
      </c>
      <c r="G152" s="99"/>
      <c r="H152" s="98">
        <f t="shared" ref="H152:J153" si="128">H154</f>
        <v>0</v>
      </c>
      <c r="I152" s="98">
        <f t="shared" si="128"/>
        <v>0</v>
      </c>
      <c r="J152" s="98">
        <f t="shared" si="128"/>
        <v>0</v>
      </c>
      <c r="K152" s="98">
        <f t="shared" si="85"/>
        <v>0</v>
      </c>
      <c r="L152" s="98">
        <f t="shared" ref="L152:N153" si="129">L154</f>
        <v>0</v>
      </c>
      <c r="M152" s="98">
        <f t="shared" si="129"/>
        <v>0</v>
      </c>
      <c r="N152" s="98">
        <f t="shared" si="129"/>
        <v>0</v>
      </c>
      <c r="O152" s="98">
        <f t="shared" si="81"/>
        <v>0</v>
      </c>
      <c r="P152" s="99">
        <f t="shared" si="109"/>
        <v>0</v>
      </c>
      <c r="Q152" s="98">
        <f t="shared" ref="Q152:S153" si="130">Q154</f>
        <v>0</v>
      </c>
      <c r="R152" s="98">
        <f t="shared" si="130"/>
        <v>0</v>
      </c>
      <c r="S152" s="98">
        <f t="shared" si="130"/>
        <v>0</v>
      </c>
      <c r="T152" s="98">
        <f t="shared" si="82"/>
        <v>0</v>
      </c>
      <c r="U152" s="99">
        <f t="shared" si="110"/>
        <v>0</v>
      </c>
      <c r="V152" s="98">
        <f t="shared" ref="V152:X153" si="131">V154</f>
        <v>0</v>
      </c>
      <c r="W152" s="98">
        <f t="shared" si="131"/>
        <v>0</v>
      </c>
      <c r="X152" s="98">
        <f t="shared" si="131"/>
        <v>0</v>
      </c>
      <c r="Y152" s="98">
        <f t="shared" si="83"/>
        <v>0</v>
      </c>
      <c r="Z152" s="99">
        <f t="shared" si="111"/>
        <v>0</v>
      </c>
      <c r="AA152" s="51"/>
    </row>
    <row r="153" spans="1:27">
      <c r="A153" s="97"/>
      <c r="B153" s="129"/>
      <c r="C153" s="97"/>
      <c r="D153" s="130"/>
      <c r="E153" s="131" t="s">
        <v>150</v>
      </c>
      <c r="F153" s="98">
        <f t="shared" si="73"/>
        <v>0</v>
      </c>
      <c r="G153" s="99"/>
      <c r="H153" s="98">
        <f t="shared" si="128"/>
        <v>0</v>
      </c>
      <c r="I153" s="98">
        <f t="shared" si="128"/>
        <v>0</v>
      </c>
      <c r="J153" s="98">
        <f t="shared" si="128"/>
        <v>0</v>
      </c>
      <c r="K153" s="98">
        <f t="shared" si="85"/>
        <v>0</v>
      </c>
      <c r="L153" s="98">
        <f t="shared" si="129"/>
        <v>0</v>
      </c>
      <c r="M153" s="98">
        <f t="shared" si="129"/>
        <v>0</v>
      </c>
      <c r="N153" s="98">
        <f t="shared" si="129"/>
        <v>0</v>
      </c>
      <c r="O153" s="98">
        <f t="shared" si="81"/>
        <v>0</v>
      </c>
      <c r="P153" s="99">
        <f t="shared" si="109"/>
        <v>0</v>
      </c>
      <c r="Q153" s="98">
        <f t="shared" si="130"/>
        <v>0</v>
      </c>
      <c r="R153" s="98">
        <f t="shared" si="130"/>
        <v>0</v>
      </c>
      <c r="S153" s="98">
        <f t="shared" si="130"/>
        <v>0</v>
      </c>
      <c r="T153" s="98">
        <f t="shared" si="82"/>
        <v>0</v>
      </c>
      <c r="U153" s="99">
        <f t="shared" si="110"/>
        <v>0</v>
      </c>
      <c r="V153" s="98">
        <f t="shared" si="131"/>
        <v>0</v>
      </c>
      <c r="W153" s="98">
        <f t="shared" si="131"/>
        <v>0</v>
      </c>
      <c r="X153" s="98">
        <f t="shared" si="131"/>
        <v>0</v>
      </c>
      <c r="Y153" s="98">
        <f t="shared" si="83"/>
        <v>0</v>
      </c>
      <c r="Z153" s="99">
        <f t="shared" si="111"/>
        <v>0</v>
      </c>
      <c r="AA153" s="51"/>
    </row>
    <row r="154" spans="1:27" s="78" customFormat="1" ht="42">
      <c r="A154" s="133"/>
      <c r="B154" s="134" t="s">
        <v>110</v>
      </c>
      <c r="C154" s="133" t="s">
        <v>92</v>
      </c>
      <c r="D154" s="26"/>
      <c r="E154" s="30" t="s">
        <v>149</v>
      </c>
      <c r="F154" s="42">
        <f t="shared" si="73"/>
        <v>0</v>
      </c>
      <c r="G154" s="43"/>
      <c r="H154" s="42">
        <f t="shared" ref="H154:J155" si="132">SUM(H156)</f>
        <v>0</v>
      </c>
      <c r="I154" s="42">
        <f t="shared" si="132"/>
        <v>0</v>
      </c>
      <c r="J154" s="42">
        <f t="shared" si="132"/>
        <v>0</v>
      </c>
      <c r="K154" s="42">
        <f t="shared" si="85"/>
        <v>0</v>
      </c>
      <c r="L154" s="42">
        <f t="shared" ref="L154:N155" si="133">SUM(L156)</f>
        <v>0</v>
      </c>
      <c r="M154" s="42">
        <f t="shared" si="133"/>
        <v>0</v>
      </c>
      <c r="N154" s="42">
        <f t="shared" si="133"/>
        <v>0</v>
      </c>
      <c r="O154" s="42">
        <f t="shared" si="81"/>
        <v>0</v>
      </c>
      <c r="P154" s="43">
        <f t="shared" si="109"/>
        <v>0</v>
      </c>
      <c r="Q154" s="42">
        <f t="shared" ref="Q154:S155" si="134">SUM(Q156)</f>
        <v>0</v>
      </c>
      <c r="R154" s="42">
        <f t="shared" si="134"/>
        <v>0</v>
      </c>
      <c r="S154" s="42">
        <f t="shared" si="134"/>
        <v>0</v>
      </c>
      <c r="T154" s="42">
        <f t="shared" si="82"/>
        <v>0</v>
      </c>
      <c r="U154" s="43">
        <f t="shared" si="110"/>
        <v>0</v>
      </c>
      <c r="V154" s="42">
        <f t="shared" ref="V154:X155" si="135">SUM(V156)</f>
        <v>0</v>
      </c>
      <c r="W154" s="42">
        <f t="shared" si="135"/>
        <v>0</v>
      </c>
      <c r="X154" s="42">
        <f t="shared" si="135"/>
        <v>0</v>
      </c>
      <c r="Y154" s="42">
        <f t="shared" si="83"/>
        <v>0</v>
      </c>
      <c r="Z154" s="43">
        <f t="shared" si="111"/>
        <v>0</v>
      </c>
      <c r="AA154" s="12"/>
    </row>
    <row r="155" spans="1:27" s="78" customFormat="1">
      <c r="A155" s="133"/>
      <c r="B155" s="134"/>
      <c r="C155" s="133"/>
      <c r="D155" s="26"/>
      <c r="E155" s="30" t="s">
        <v>150</v>
      </c>
      <c r="F155" s="42">
        <f t="shared" si="73"/>
        <v>0</v>
      </c>
      <c r="G155" s="43"/>
      <c r="H155" s="42">
        <f t="shared" si="132"/>
        <v>0</v>
      </c>
      <c r="I155" s="42">
        <f t="shared" si="132"/>
        <v>0</v>
      </c>
      <c r="J155" s="42">
        <f t="shared" si="132"/>
        <v>0</v>
      </c>
      <c r="K155" s="42">
        <f t="shared" si="85"/>
        <v>0</v>
      </c>
      <c r="L155" s="42">
        <f t="shared" si="133"/>
        <v>0</v>
      </c>
      <c r="M155" s="42">
        <f t="shared" si="133"/>
        <v>0</v>
      </c>
      <c r="N155" s="42">
        <f t="shared" si="133"/>
        <v>0</v>
      </c>
      <c r="O155" s="42">
        <f t="shared" si="81"/>
        <v>0</v>
      </c>
      <c r="P155" s="43">
        <f t="shared" si="109"/>
        <v>0</v>
      </c>
      <c r="Q155" s="42">
        <f t="shared" si="134"/>
        <v>0</v>
      </c>
      <c r="R155" s="42">
        <f t="shared" si="134"/>
        <v>0</v>
      </c>
      <c r="S155" s="42">
        <f t="shared" si="134"/>
        <v>0</v>
      </c>
      <c r="T155" s="42">
        <f t="shared" si="82"/>
        <v>0</v>
      </c>
      <c r="U155" s="43">
        <f t="shared" si="110"/>
        <v>0</v>
      </c>
      <c r="V155" s="42">
        <f t="shared" si="135"/>
        <v>0</v>
      </c>
      <c r="W155" s="42">
        <f t="shared" si="135"/>
        <v>0</v>
      </c>
      <c r="X155" s="42">
        <f t="shared" si="135"/>
        <v>0</v>
      </c>
      <c r="Y155" s="42">
        <f t="shared" si="83"/>
        <v>0</v>
      </c>
      <c r="Z155" s="43">
        <f t="shared" si="111"/>
        <v>0</v>
      </c>
      <c r="AA155" s="12"/>
    </row>
    <row r="156" spans="1:27">
      <c r="A156" s="17">
        <v>1</v>
      </c>
      <c r="B156" s="21" t="s">
        <v>111</v>
      </c>
      <c r="C156" s="17" t="s">
        <v>92</v>
      </c>
      <c r="D156" s="18"/>
      <c r="E156" s="32" t="s">
        <v>149</v>
      </c>
      <c r="F156" s="47">
        <f t="shared" si="73"/>
        <v>0</v>
      </c>
      <c r="G156" s="48"/>
      <c r="H156" s="47"/>
      <c r="I156" s="47"/>
      <c r="J156" s="47"/>
      <c r="K156" s="47">
        <f t="shared" si="85"/>
        <v>0</v>
      </c>
      <c r="L156" s="47"/>
      <c r="M156" s="47"/>
      <c r="N156" s="47"/>
      <c r="O156" s="47">
        <f t="shared" si="81"/>
        <v>0</v>
      </c>
      <c r="P156" s="48">
        <f t="shared" si="109"/>
        <v>0</v>
      </c>
      <c r="Q156" s="47"/>
      <c r="R156" s="47"/>
      <c r="S156" s="47"/>
      <c r="T156" s="47">
        <f t="shared" si="82"/>
        <v>0</v>
      </c>
      <c r="U156" s="48">
        <f t="shared" si="110"/>
        <v>0</v>
      </c>
      <c r="V156" s="47"/>
      <c r="W156" s="47"/>
      <c r="X156" s="47"/>
      <c r="Y156" s="47">
        <f t="shared" si="83"/>
        <v>0</v>
      </c>
      <c r="Z156" s="48">
        <f t="shared" si="111"/>
        <v>0</v>
      </c>
      <c r="AA156" s="51"/>
    </row>
    <row r="157" spans="1:27">
      <c r="A157" s="17"/>
      <c r="B157" s="21"/>
      <c r="C157" s="17"/>
      <c r="D157" s="18"/>
      <c r="E157" s="32" t="s">
        <v>150</v>
      </c>
      <c r="F157" s="47">
        <f t="shared" si="73"/>
        <v>0</v>
      </c>
      <c r="G157" s="48"/>
      <c r="H157" s="47"/>
      <c r="I157" s="47"/>
      <c r="J157" s="47"/>
      <c r="K157" s="47">
        <f t="shared" si="85"/>
        <v>0</v>
      </c>
      <c r="L157" s="47"/>
      <c r="M157" s="47"/>
      <c r="N157" s="47"/>
      <c r="O157" s="47">
        <f t="shared" si="81"/>
        <v>0</v>
      </c>
      <c r="P157" s="48">
        <f t="shared" si="109"/>
        <v>0</v>
      </c>
      <c r="Q157" s="47"/>
      <c r="R157" s="47"/>
      <c r="S157" s="47"/>
      <c r="T157" s="47">
        <f t="shared" si="82"/>
        <v>0</v>
      </c>
      <c r="U157" s="48">
        <f t="shared" si="110"/>
        <v>0</v>
      </c>
      <c r="V157" s="47"/>
      <c r="W157" s="47"/>
      <c r="X157" s="47"/>
      <c r="Y157" s="47">
        <f t="shared" si="83"/>
        <v>0</v>
      </c>
      <c r="Z157" s="48">
        <f t="shared" si="111"/>
        <v>0</v>
      </c>
      <c r="AA157" s="51"/>
    </row>
    <row r="158" spans="1:27">
      <c r="A158" s="24"/>
      <c r="B158" s="114" t="s">
        <v>147</v>
      </c>
      <c r="C158" s="24"/>
      <c r="D158" s="118"/>
      <c r="E158" s="119" t="s">
        <v>149</v>
      </c>
      <c r="F158" s="85">
        <f t="shared" si="73"/>
        <v>0</v>
      </c>
      <c r="G158" s="123"/>
      <c r="H158" s="85">
        <f t="shared" ref="H158:J159" si="136">SUM(H160,H210)</f>
        <v>0</v>
      </c>
      <c r="I158" s="85">
        <f t="shared" si="136"/>
        <v>0</v>
      </c>
      <c r="J158" s="85">
        <f t="shared" si="136"/>
        <v>0</v>
      </c>
      <c r="K158" s="85">
        <f t="shared" si="85"/>
        <v>0</v>
      </c>
      <c r="L158" s="85">
        <f t="shared" ref="L158:N159" si="137">SUM(L160,L210)</f>
        <v>0</v>
      </c>
      <c r="M158" s="85">
        <f t="shared" si="137"/>
        <v>0</v>
      </c>
      <c r="N158" s="85">
        <f t="shared" si="137"/>
        <v>0</v>
      </c>
      <c r="O158" s="85">
        <f t="shared" si="81"/>
        <v>0</v>
      </c>
      <c r="P158" s="123">
        <f t="shared" si="109"/>
        <v>0</v>
      </c>
      <c r="Q158" s="85">
        <f t="shared" ref="Q158:S159" si="138">SUM(Q160,Q210)</f>
        <v>0</v>
      </c>
      <c r="R158" s="85">
        <f t="shared" si="138"/>
        <v>0</v>
      </c>
      <c r="S158" s="85">
        <f t="shared" si="138"/>
        <v>0</v>
      </c>
      <c r="T158" s="85">
        <f t="shared" si="82"/>
        <v>0</v>
      </c>
      <c r="U158" s="123">
        <f t="shared" si="110"/>
        <v>0</v>
      </c>
      <c r="V158" s="85">
        <f t="shared" ref="V158:X159" si="139">SUM(V160,V210)</f>
        <v>0</v>
      </c>
      <c r="W158" s="85">
        <f t="shared" si="139"/>
        <v>0</v>
      </c>
      <c r="X158" s="85">
        <f t="shared" si="139"/>
        <v>0</v>
      </c>
      <c r="Y158" s="85">
        <f t="shared" si="83"/>
        <v>0</v>
      </c>
      <c r="Z158" s="123">
        <f t="shared" si="111"/>
        <v>0</v>
      </c>
      <c r="AA158" s="52"/>
    </row>
    <row r="159" spans="1:27">
      <c r="A159" s="24"/>
      <c r="B159" s="114"/>
      <c r="C159" s="24"/>
      <c r="D159" s="118"/>
      <c r="E159" s="119" t="s">
        <v>150</v>
      </c>
      <c r="F159" s="85">
        <f t="shared" si="73"/>
        <v>0</v>
      </c>
      <c r="G159" s="123"/>
      <c r="H159" s="85">
        <f t="shared" si="136"/>
        <v>0</v>
      </c>
      <c r="I159" s="85">
        <f t="shared" si="136"/>
        <v>0</v>
      </c>
      <c r="J159" s="85">
        <f t="shared" si="136"/>
        <v>0</v>
      </c>
      <c r="K159" s="85">
        <f t="shared" si="85"/>
        <v>0</v>
      </c>
      <c r="L159" s="85">
        <f t="shared" si="137"/>
        <v>0</v>
      </c>
      <c r="M159" s="85">
        <f t="shared" si="137"/>
        <v>0</v>
      </c>
      <c r="N159" s="85">
        <f t="shared" si="137"/>
        <v>0</v>
      </c>
      <c r="O159" s="85">
        <f t="shared" si="81"/>
        <v>0</v>
      </c>
      <c r="P159" s="123">
        <f t="shared" si="109"/>
        <v>0</v>
      </c>
      <c r="Q159" s="85">
        <f t="shared" si="138"/>
        <v>0</v>
      </c>
      <c r="R159" s="85">
        <f t="shared" si="138"/>
        <v>0</v>
      </c>
      <c r="S159" s="85">
        <f t="shared" si="138"/>
        <v>0</v>
      </c>
      <c r="T159" s="85">
        <f t="shared" si="82"/>
        <v>0</v>
      </c>
      <c r="U159" s="123">
        <f t="shared" si="110"/>
        <v>0</v>
      </c>
      <c r="V159" s="85">
        <f t="shared" si="139"/>
        <v>0</v>
      </c>
      <c r="W159" s="85">
        <f t="shared" si="139"/>
        <v>0</v>
      </c>
      <c r="X159" s="85">
        <f t="shared" si="139"/>
        <v>0</v>
      </c>
      <c r="Y159" s="85">
        <f t="shared" si="83"/>
        <v>0</v>
      </c>
      <c r="Z159" s="123">
        <f t="shared" si="111"/>
        <v>0</v>
      </c>
      <c r="AA159" s="52"/>
    </row>
    <row r="160" spans="1:27" ht="21" customHeight="1">
      <c r="A160" s="97"/>
      <c r="B160" s="136" t="s">
        <v>57</v>
      </c>
      <c r="C160" s="97"/>
      <c r="D160" s="130"/>
      <c r="E160" s="131" t="s">
        <v>149</v>
      </c>
      <c r="F160" s="98">
        <f t="shared" si="73"/>
        <v>0</v>
      </c>
      <c r="G160" s="99"/>
      <c r="H160" s="98">
        <f t="shared" ref="H160:J161" si="140">SUM(H162,H168,H186)</f>
        <v>0</v>
      </c>
      <c r="I160" s="98">
        <f t="shared" si="140"/>
        <v>0</v>
      </c>
      <c r="J160" s="98">
        <f t="shared" si="140"/>
        <v>0</v>
      </c>
      <c r="K160" s="98">
        <f t="shared" si="85"/>
        <v>0</v>
      </c>
      <c r="L160" s="98">
        <f t="shared" ref="L160:N161" si="141">SUM(L162,L168,L186)</f>
        <v>0</v>
      </c>
      <c r="M160" s="98">
        <f t="shared" si="141"/>
        <v>0</v>
      </c>
      <c r="N160" s="98">
        <f t="shared" si="141"/>
        <v>0</v>
      </c>
      <c r="O160" s="98">
        <f t="shared" si="81"/>
        <v>0</v>
      </c>
      <c r="P160" s="99">
        <f t="shared" si="109"/>
        <v>0</v>
      </c>
      <c r="Q160" s="98">
        <f t="shared" ref="Q160:S161" si="142">SUM(Q162,Q168,Q186)</f>
        <v>0</v>
      </c>
      <c r="R160" s="98">
        <f t="shared" si="142"/>
        <v>0</v>
      </c>
      <c r="S160" s="98">
        <f t="shared" si="142"/>
        <v>0</v>
      </c>
      <c r="T160" s="98">
        <f t="shared" si="82"/>
        <v>0</v>
      </c>
      <c r="U160" s="99">
        <f t="shared" si="110"/>
        <v>0</v>
      </c>
      <c r="V160" s="98">
        <f t="shared" ref="V160:X161" si="143">SUM(V162,V168,V186)</f>
        <v>0</v>
      </c>
      <c r="W160" s="98">
        <f t="shared" si="143"/>
        <v>0</v>
      </c>
      <c r="X160" s="98">
        <f t="shared" si="143"/>
        <v>0</v>
      </c>
      <c r="Y160" s="98">
        <f t="shared" si="83"/>
        <v>0</v>
      </c>
      <c r="Z160" s="99">
        <f t="shared" si="111"/>
        <v>0</v>
      </c>
      <c r="AA160" s="52"/>
    </row>
    <row r="161" spans="1:27" ht="21" customHeight="1">
      <c r="A161" s="137"/>
      <c r="B161" s="138"/>
      <c r="C161" s="97"/>
      <c r="D161" s="130"/>
      <c r="E161" s="131" t="s">
        <v>150</v>
      </c>
      <c r="F161" s="98">
        <f t="shared" si="73"/>
        <v>0</v>
      </c>
      <c r="G161" s="99"/>
      <c r="H161" s="98">
        <f t="shared" si="140"/>
        <v>0</v>
      </c>
      <c r="I161" s="98">
        <f t="shared" si="140"/>
        <v>0</v>
      </c>
      <c r="J161" s="98">
        <f t="shared" si="140"/>
        <v>0</v>
      </c>
      <c r="K161" s="98">
        <f t="shared" si="85"/>
        <v>0</v>
      </c>
      <c r="L161" s="98">
        <f t="shared" si="141"/>
        <v>0</v>
      </c>
      <c r="M161" s="98">
        <f t="shared" si="141"/>
        <v>0</v>
      </c>
      <c r="N161" s="98">
        <f t="shared" si="141"/>
        <v>0</v>
      </c>
      <c r="O161" s="98">
        <f t="shared" si="81"/>
        <v>0</v>
      </c>
      <c r="P161" s="99">
        <f t="shared" si="109"/>
        <v>0</v>
      </c>
      <c r="Q161" s="98">
        <f t="shared" si="142"/>
        <v>0</v>
      </c>
      <c r="R161" s="98">
        <f t="shared" si="142"/>
        <v>0</v>
      </c>
      <c r="S161" s="98">
        <f t="shared" si="142"/>
        <v>0</v>
      </c>
      <c r="T161" s="98">
        <f t="shared" si="82"/>
        <v>0</v>
      </c>
      <c r="U161" s="99">
        <f t="shared" si="110"/>
        <v>0</v>
      </c>
      <c r="V161" s="98">
        <f t="shared" si="143"/>
        <v>0</v>
      </c>
      <c r="W161" s="98">
        <f t="shared" si="143"/>
        <v>0</v>
      </c>
      <c r="X161" s="98">
        <f t="shared" si="143"/>
        <v>0</v>
      </c>
      <c r="Y161" s="98">
        <f t="shared" si="83"/>
        <v>0</v>
      </c>
      <c r="Z161" s="99">
        <f t="shared" si="111"/>
        <v>0</v>
      </c>
      <c r="AA161" s="53"/>
    </row>
    <row r="162" spans="1:27" ht="21" customHeight="1">
      <c r="A162" s="135"/>
      <c r="B162" s="968" t="s">
        <v>112</v>
      </c>
      <c r="C162" s="27" t="s">
        <v>0</v>
      </c>
      <c r="D162" s="28"/>
      <c r="E162" s="31" t="s">
        <v>149</v>
      </c>
      <c r="F162" s="45">
        <f t="shared" si="73"/>
        <v>0</v>
      </c>
      <c r="G162" s="46"/>
      <c r="H162" s="45">
        <f>H164</f>
        <v>0</v>
      </c>
      <c r="I162" s="45">
        <f>I164</f>
        <v>0</v>
      </c>
      <c r="J162" s="45">
        <f>J164</f>
        <v>0</v>
      </c>
      <c r="K162" s="45">
        <f t="shared" si="85"/>
        <v>0</v>
      </c>
      <c r="L162" s="45">
        <f>L164</f>
        <v>0</v>
      </c>
      <c r="M162" s="45">
        <f>M164</f>
        <v>0</v>
      </c>
      <c r="N162" s="45">
        <f>N164</f>
        <v>0</v>
      </c>
      <c r="O162" s="45">
        <f t="shared" si="81"/>
        <v>0</v>
      </c>
      <c r="P162" s="46">
        <f t="shared" si="109"/>
        <v>0</v>
      </c>
      <c r="Q162" s="45">
        <f>Q164</f>
        <v>0</v>
      </c>
      <c r="R162" s="45">
        <f>R164</f>
        <v>0</v>
      </c>
      <c r="S162" s="45">
        <f>S164</f>
        <v>0</v>
      </c>
      <c r="T162" s="45">
        <f t="shared" si="82"/>
        <v>0</v>
      </c>
      <c r="U162" s="46">
        <f t="shared" si="110"/>
        <v>0</v>
      </c>
      <c r="V162" s="45">
        <f>V164</f>
        <v>0</v>
      </c>
      <c r="W162" s="45">
        <f>W164</f>
        <v>0</v>
      </c>
      <c r="X162" s="45">
        <f>X164</f>
        <v>0</v>
      </c>
      <c r="Y162" s="45">
        <f t="shared" si="83"/>
        <v>0</v>
      </c>
      <c r="Z162" s="46">
        <f t="shared" si="111"/>
        <v>0</v>
      </c>
      <c r="AA162" s="64"/>
    </row>
    <row r="163" spans="1:27">
      <c r="A163" s="88"/>
      <c r="B163" s="969"/>
      <c r="C163" s="27" t="s">
        <v>5</v>
      </c>
      <c r="D163" s="28"/>
      <c r="E163" s="121" t="s">
        <v>150</v>
      </c>
      <c r="F163" s="45">
        <f t="shared" ref="F163:F226" si="144">Z163</f>
        <v>0</v>
      </c>
      <c r="G163" s="122"/>
      <c r="H163" s="45">
        <f>H166</f>
        <v>0</v>
      </c>
      <c r="I163" s="45">
        <f>I166</f>
        <v>0</v>
      </c>
      <c r="J163" s="45">
        <f>J166</f>
        <v>0</v>
      </c>
      <c r="K163" s="45">
        <f t="shared" si="85"/>
        <v>0</v>
      </c>
      <c r="L163" s="45">
        <f>L166</f>
        <v>0</v>
      </c>
      <c r="M163" s="45">
        <f>M166</f>
        <v>0</v>
      </c>
      <c r="N163" s="45">
        <f>N166</f>
        <v>0</v>
      </c>
      <c r="O163" s="45">
        <f t="shared" si="81"/>
        <v>0</v>
      </c>
      <c r="P163" s="46">
        <f t="shared" si="109"/>
        <v>0</v>
      </c>
      <c r="Q163" s="45">
        <f>Q166</f>
        <v>0</v>
      </c>
      <c r="R163" s="45">
        <f>R166</f>
        <v>0</v>
      </c>
      <c r="S163" s="45">
        <f>S166</f>
        <v>0</v>
      </c>
      <c r="T163" s="45">
        <f t="shared" si="82"/>
        <v>0</v>
      </c>
      <c r="U163" s="46">
        <f t="shared" si="110"/>
        <v>0</v>
      </c>
      <c r="V163" s="45">
        <f>V166</f>
        <v>0</v>
      </c>
      <c r="W163" s="45">
        <f>W166</f>
        <v>0</v>
      </c>
      <c r="X163" s="45">
        <f>X166</f>
        <v>0</v>
      </c>
      <c r="Y163" s="45">
        <f t="shared" si="83"/>
        <v>0</v>
      </c>
      <c r="Z163" s="46">
        <f t="shared" si="111"/>
        <v>0</v>
      </c>
      <c r="AA163" s="61"/>
    </row>
    <row r="164" spans="1:27">
      <c r="A164" s="6">
        <v>1</v>
      </c>
      <c r="B164" s="2" t="s">
        <v>49</v>
      </c>
      <c r="C164" s="6" t="s">
        <v>0</v>
      </c>
      <c r="D164" s="18">
        <v>1500</v>
      </c>
      <c r="E164" s="32" t="s">
        <v>149</v>
      </c>
      <c r="F164" s="47">
        <f t="shared" si="144"/>
        <v>0</v>
      </c>
      <c r="G164" s="48"/>
      <c r="H164" s="47"/>
      <c r="I164" s="47"/>
      <c r="J164" s="47"/>
      <c r="K164" s="47">
        <f t="shared" si="85"/>
        <v>0</v>
      </c>
      <c r="L164" s="47"/>
      <c r="M164" s="47"/>
      <c r="N164" s="47"/>
      <c r="O164" s="47">
        <f t="shared" si="81"/>
        <v>0</v>
      </c>
      <c r="P164" s="48">
        <f t="shared" ref="P164:P195" si="145">SUM(K164,O164)</f>
        <v>0</v>
      </c>
      <c r="Q164" s="47"/>
      <c r="R164" s="47"/>
      <c r="S164" s="47"/>
      <c r="T164" s="47">
        <f t="shared" si="82"/>
        <v>0</v>
      </c>
      <c r="U164" s="48">
        <f t="shared" ref="U164:U195" si="146">SUM(P164,T164)</f>
        <v>0</v>
      </c>
      <c r="V164" s="47"/>
      <c r="W164" s="47"/>
      <c r="X164" s="47"/>
      <c r="Y164" s="47">
        <f t="shared" si="83"/>
        <v>0</v>
      </c>
      <c r="Z164" s="48">
        <f t="shared" ref="Z164:Z195" si="147">SUM(U164,Y164)</f>
        <v>0</v>
      </c>
      <c r="AA164" s="64"/>
    </row>
    <row r="165" spans="1:27">
      <c r="A165" s="6"/>
      <c r="B165" s="2"/>
      <c r="C165" s="6" t="s">
        <v>5</v>
      </c>
      <c r="D165" s="18">
        <v>500</v>
      </c>
      <c r="E165" s="35" t="s">
        <v>149</v>
      </c>
      <c r="F165" s="47">
        <f t="shared" si="144"/>
        <v>0</v>
      </c>
      <c r="G165" s="56"/>
      <c r="H165" s="55"/>
      <c r="I165" s="55"/>
      <c r="J165" s="55"/>
      <c r="K165" s="47">
        <f t="shared" si="85"/>
        <v>0</v>
      </c>
      <c r="L165" s="55"/>
      <c r="M165" s="55"/>
      <c r="N165" s="55"/>
      <c r="O165" s="47">
        <f t="shared" si="81"/>
        <v>0</v>
      </c>
      <c r="P165" s="48">
        <f t="shared" si="145"/>
        <v>0</v>
      </c>
      <c r="Q165" s="55"/>
      <c r="R165" s="55"/>
      <c r="S165" s="55"/>
      <c r="T165" s="47">
        <f t="shared" si="82"/>
        <v>0</v>
      </c>
      <c r="U165" s="48">
        <f t="shared" si="146"/>
        <v>0</v>
      </c>
      <c r="V165" s="55"/>
      <c r="W165" s="55"/>
      <c r="X165" s="55"/>
      <c r="Y165" s="47">
        <f t="shared" si="83"/>
        <v>0</v>
      </c>
      <c r="Z165" s="48">
        <f t="shared" si="147"/>
        <v>0</v>
      </c>
      <c r="AA165" s="61"/>
    </row>
    <row r="166" spans="1:27">
      <c r="A166" s="6"/>
      <c r="B166" s="2"/>
      <c r="C166" s="6" t="s">
        <v>0</v>
      </c>
      <c r="D166" s="18"/>
      <c r="E166" s="35" t="s">
        <v>150</v>
      </c>
      <c r="F166" s="47">
        <f t="shared" si="144"/>
        <v>0</v>
      </c>
      <c r="G166" s="56"/>
      <c r="H166" s="55"/>
      <c r="I166" s="55"/>
      <c r="J166" s="55"/>
      <c r="K166" s="47">
        <f t="shared" si="85"/>
        <v>0</v>
      </c>
      <c r="L166" s="55"/>
      <c r="M166" s="55"/>
      <c r="N166" s="55"/>
      <c r="O166" s="47">
        <f t="shared" ref="O166:O219" si="148">SUM(L166:N166)</f>
        <v>0</v>
      </c>
      <c r="P166" s="48">
        <f t="shared" si="145"/>
        <v>0</v>
      </c>
      <c r="Q166" s="55"/>
      <c r="R166" s="55"/>
      <c r="S166" s="55"/>
      <c r="T166" s="47">
        <f t="shared" ref="T166:T219" si="149">SUM(Q166:S166)</f>
        <v>0</v>
      </c>
      <c r="U166" s="48">
        <f t="shared" si="146"/>
        <v>0</v>
      </c>
      <c r="V166" s="55"/>
      <c r="W166" s="55"/>
      <c r="X166" s="55"/>
      <c r="Y166" s="47">
        <f t="shared" ref="Y166:Y219" si="150">SUM(V166:X166)</f>
        <v>0</v>
      </c>
      <c r="Z166" s="48">
        <f t="shared" si="147"/>
        <v>0</v>
      </c>
      <c r="AA166" s="61"/>
    </row>
    <row r="167" spans="1:27">
      <c r="A167" s="6"/>
      <c r="B167" s="2"/>
      <c r="C167" s="6" t="s">
        <v>5</v>
      </c>
      <c r="D167" s="18"/>
      <c r="E167" s="35" t="s">
        <v>150</v>
      </c>
      <c r="F167" s="47">
        <f t="shared" si="144"/>
        <v>0</v>
      </c>
      <c r="G167" s="56"/>
      <c r="H167" s="55"/>
      <c r="I167" s="55"/>
      <c r="J167" s="55"/>
      <c r="K167" s="47">
        <f t="shared" si="85"/>
        <v>0</v>
      </c>
      <c r="L167" s="55"/>
      <c r="M167" s="55"/>
      <c r="N167" s="55"/>
      <c r="O167" s="47">
        <f t="shared" si="148"/>
        <v>0</v>
      </c>
      <c r="P167" s="48">
        <f t="shared" si="145"/>
        <v>0</v>
      </c>
      <c r="Q167" s="55"/>
      <c r="R167" s="55"/>
      <c r="S167" s="55"/>
      <c r="T167" s="47">
        <f t="shared" si="149"/>
        <v>0</v>
      </c>
      <c r="U167" s="48">
        <f t="shared" si="146"/>
        <v>0</v>
      </c>
      <c r="V167" s="55"/>
      <c r="W167" s="55"/>
      <c r="X167" s="55"/>
      <c r="Y167" s="47">
        <f t="shared" si="150"/>
        <v>0</v>
      </c>
      <c r="Z167" s="48">
        <f t="shared" si="147"/>
        <v>0</v>
      </c>
      <c r="AA167" s="61"/>
    </row>
    <row r="168" spans="1:27" ht="42">
      <c r="A168" s="27"/>
      <c r="B168" s="116" t="s">
        <v>113</v>
      </c>
      <c r="C168" s="27" t="s">
        <v>0</v>
      </c>
      <c r="D168" s="28"/>
      <c r="E168" s="31" t="s">
        <v>149</v>
      </c>
      <c r="F168" s="45">
        <f t="shared" si="144"/>
        <v>0</v>
      </c>
      <c r="G168" s="46"/>
      <c r="H168" s="45">
        <f t="shared" ref="H168:J169" si="151">SUM(H170,H172,H174,H176,H178,H180,H182,H184)</f>
        <v>0</v>
      </c>
      <c r="I168" s="45">
        <f t="shared" si="151"/>
        <v>0</v>
      </c>
      <c r="J168" s="45">
        <f t="shared" si="151"/>
        <v>0</v>
      </c>
      <c r="K168" s="45">
        <f>SUM(H168:J168)</f>
        <v>0</v>
      </c>
      <c r="L168" s="45">
        <f t="shared" ref="L168:N169" si="152">SUM(L170,L172,L174,L176,L178,L180,L182,L184)</f>
        <v>0</v>
      </c>
      <c r="M168" s="45">
        <f t="shared" si="152"/>
        <v>0</v>
      </c>
      <c r="N168" s="45">
        <f t="shared" si="152"/>
        <v>0</v>
      </c>
      <c r="O168" s="45">
        <f t="shared" si="148"/>
        <v>0</v>
      </c>
      <c r="P168" s="46">
        <f t="shared" si="145"/>
        <v>0</v>
      </c>
      <c r="Q168" s="45">
        <f t="shared" ref="Q168:S169" si="153">SUM(Q170,Q172,Q174,Q176,Q178,Q180,Q182,Q184)</f>
        <v>0</v>
      </c>
      <c r="R168" s="45">
        <f t="shared" si="153"/>
        <v>0</v>
      </c>
      <c r="S168" s="45">
        <f t="shared" si="153"/>
        <v>0</v>
      </c>
      <c r="T168" s="45">
        <f t="shared" si="149"/>
        <v>0</v>
      </c>
      <c r="U168" s="46">
        <f t="shared" si="146"/>
        <v>0</v>
      </c>
      <c r="V168" s="45">
        <f t="shared" ref="V168:X169" si="154">SUM(V170,V172,V174,V176,V178,V180,V182,V184)</f>
        <v>0</v>
      </c>
      <c r="W168" s="45">
        <f t="shared" si="154"/>
        <v>0</v>
      </c>
      <c r="X168" s="45">
        <f t="shared" si="154"/>
        <v>0</v>
      </c>
      <c r="Y168" s="45">
        <f t="shared" si="150"/>
        <v>0</v>
      </c>
      <c r="Z168" s="46">
        <f t="shared" si="147"/>
        <v>0</v>
      </c>
      <c r="AA168" s="51"/>
    </row>
    <row r="169" spans="1:27">
      <c r="A169" s="27"/>
      <c r="B169" s="140"/>
      <c r="C169" s="27"/>
      <c r="D169" s="28"/>
      <c r="E169" s="31" t="s">
        <v>150</v>
      </c>
      <c r="F169" s="45">
        <f t="shared" si="144"/>
        <v>0</v>
      </c>
      <c r="G169" s="46"/>
      <c r="H169" s="45">
        <f t="shared" si="151"/>
        <v>0</v>
      </c>
      <c r="I169" s="45">
        <f t="shared" si="151"/>
        <v>0</v>
      </c>
      <c r="J169" s="45">
        <f t="shared" si="151"/>
        <v>0</v>
      </c>
      <c r="K169" s="45">
        <f>SUM(H169:J169)</f>
        <v>0</v>
      </c>
      <c r="L169" s="45">
        <f t="shared" si="152"/>
        <v>0</v>
      </c>
      <c r="M169" s="45">
        <f t="shared" si="152"/>
        <v>0</v>
      </c>
      <c r="N169" s="45">
        <f t="shared" si="152"/>
        <v>0</v>
      </c>
      <c r="O169" s="45">
        <f t="shared" si="148"/>
        <v>0</v>
      </c>
      <c r="P169" s="46">
        <f t="shared" si="145"/>
        <v>0</v>
      </c>
      <c r="Q169" s="45">
        <f t="shared" si="153"/>
        <v>0</v>
      </c>
      <c r="R169" s="45">
        <f t="shared" si="153"/>
        <v>0</v>
      </c>
      <c r="S169" s="45">
        <f t="shared" si="153"/>
        <v>0</v>
      </c>
      <c r="T169" s="45">
        <f t="shared" si="149"/>
        <v>0</v>
      </c>
      <c r="U169" s="46">
        <f t="shared" si="146"/>
        <v>0</v>
      </c>
      <c r="V169" s="45">
        <f t="shared" si="154"/>
        <v>0</v>
      </c>
      <c r="W169" s="45">
        <f t="shared" si="154"/>
        <v>0</v>
      </c>
      <c r="X169" s="45">
        <f t="shared" si="154"/>
        <v>0</v>
      </c>
      <c r="Y169" s="45">
        <f t="shared" si="150"/>
        <v>0</v>
      </c>
      <c r="Z169" s="46">
        <f t="shared" si="147"/>
        <v>0</v>
      </c>
      <c r="AA169" s="51"/>
    </row>
    <row r="170" spans="1:27">
      <c r="A170" s="6">
        <v>1</v>
      </c>
      <c r="B170" s="20" t="s">
        <v>143</v>
      </c>
      <c r="C170" s="6" t="s">
        <v>0</v>
      </c>
      <c r="D170" s="18">
        <v>4200</v>
      </c>
      <c r="E170" s="32" t="s">
        <v>149</v>
      </c>
      <c r="F170" s="47">
        <f t="shared" si="144"/>
        <v>0</v>
      </c>
      <c r="G170" s="48"/>
      <c r="H170" s="47"/>
      <c r="I170" s="47"/>
      <c r="J170" s="47"/>
      <c r="K170" s="47">
        <f t="shared" ref="K170:K185" si="155">SUM(H170:J170)</f>
        <v>0</v>
      </c>
      <c r="L170" s="47"/>
      <c r="M170" s="47"/>
      <c r="N170" s="47"/>
      <c r="O170" s="47">
        <f t="shared" si="148"/>
        <v>0</v>
      </c>
      <c r="P170" s="48">
        <f t="shared" si="145"/>
        <v>0</v>
      </c>
      <c r="Q170" s="47"/>
      <c r="R170" s="47"/>
      <c r="S170" s="47"/>
      <c r="T170" s="47">
        <f t="shared" si="149"/>
        <v>0</v>
      </c>
      <c r="U170" s="48">
        <f t="shared" si="146"/>
        <v>0</v>
      </c>
      <c r="V170" s="47"/>
      <c r="W170" s="47"/>
      <c r="X170" s="47"/>
      <c r="Y170" s="47">
        <f t="shared" si="150"/>
        <v>0</v>
      </c>
      <c r="Z170" s="48">
        <f t="shared" si="147"/>
        <v>0</v>
      </c>
      <c r="AA170" s="51"/>
    </row>
    <row r="171" spans="1:27">
      <c r="A171" s="6"/>
      <c r="B171" s="20"/>
      <c r="C171" s="6"/>
      <c r="D171" s="18"/>
      <c r="E171" s="32" t="s">
        <v>150</v>
      </c>
      <c r="F171" s="47">
        <f t="shared" si="144"/>
        <v>0</v>
      </c>
      <c r="G171" s="56"/>
      <c r="H171" s="55"/>
      <c r="I171" s="55"/>
      <c r="J171" s="55"/>
      <c r="K171" s="47">
        <f t="shared" si="155"/>
        <v>0</v>
      </c>
      <c r="L171" s="55"/>
      <c r="M171" s="55"/>
      <c r="N171" s="55"/>
      <c r="O171" s="47">
        <f t="shared" si="148"/>
        <v>0</v>
      </c>
      <c r="P171" s="48">
        <f t="shared" si="145"/>
        <v>0</v>
      </c>
      <c r="Q171" s="55"/>
      <c r="R171" s="55"/>
      <c r="S171" s="55"/>
      <c r="T171" s="47">
        <f t="shared" si="149"/>
        <v>0</v>
      </c>
      <c r="U171" s="48">
        <f t="shared" si="146"/>
        <v>0</v>
      </c>
      <c r="V171" s="55"/>
      <c r="W171" s="55"/>
      <c r="X171" s="55"/>
      <c r="Y171" s="47">
        <f t="shared" si="150"/>
        <v>0</v>
      </c>
      <c r="Z171" s="48">
        <f t="shared" si="147"/>
        <v>0</v>
      </c>
      <c r="AA171" s="51"/>
    </row>
    <row r="172" spans="1:27">
      <c r="A172" s="6">
        <v>2</v>
      </c>
      <c r="B172" s="2" t="s">
        <v>50</v>
      </c>
      <c r="C172" s="6" t="s">
        <v>0</v>
      </c>
      <c r="D172" s="18"/>
      <c r="E172" s="32" t="s">
        <v>149</v>
      </c>
      <c r="F172" s="47">
        <f t="shared" si="144"/>
        <v>0</v>
      </c>
      <c r="G172" s="56"/>
      <c r="H172" s="55"/>
      <c r="I172" s="55"/>
      <c r="J172" s="55"/>
      <c r="K172" s="47">
        <f t="shared" si="155"/>
        <v>0</v>
      </c>
      <c r="L172" s="55"/>
      <c r="M172" s="55"/>
      <c r="N172" s="55"/>
      <c r="O172" s="47">
        <f t="shared" si="148"/>
        <v>0</v>
      </c>
      <c r="P172" s="48">
        <f t="shared" si="145"/>
        <v>0</v>
      </c>
      <c r="Q172" s="55"/>
      <c r="R172" s="55"/>
      <c r="S172" s="55"/>
      <c r="T172" s="47">
        <f t="shared" si="149"/>
        <v>0</v>
      </c>
      <c r="U172" s="48">
        <f t="shared" si="146"/>
        <v>0</v>
      </c>
      <c r="V172" s="55"/>
      <c r="W172" s="55"/>
      <c r="X172" s="55"/>
      <c r="Y172" s="47">
        <f t="shared" si="150"/>
        <v>0</v>
      </c>
      <c r="Z172" s="48">
        <f t="shared" si="147"/>
        <v>0</v>
      </c>
      <c r="AA172" s="51"/>
    </row>
    <row r="173" spans="1:27">
      <c r="A173" s="6"/>
      <c r="B173" s="2"/>
      <c r="C173" s="6"/>
      <c r="D173" s="18"/>
      <c r="E173" s="32" t="s">
        <v>150</v>
      </c>
      <c r="F173" s="47">
        <f t="shared" si="144"/>
        <v>0</v>
      </c>
      <c r="G173" s="56"/>
      <c r="H173" s="55"/>
      <c r="I173" s="55"/>
      <c r="J173" s="55"/>
      <c r="K173" s="47">
        <f t="shared" si="155"/>
        <v>0</v>
      </c>
      <c r="L173" s="55"/>
      <c r="M173" s="55"/>
      <c r="N173" s="55"/>
      <c r="O173" s="47">
        <f t="shared" si="148"/>
        <v>0</v>
      </c>
      <c r="P173" s="48">
        <f t="shared" si="145"/>
        <v>0</v>
      </c>
      <c r="Q173" s="55"/>
      <c r="R173" s="55"/>
      <c r="S173" s="55"/>
      <c r="T173" s="47">
        <f t="shared" si="149"/>
        <v>0</v>
      </c>
      <c r="U173" s="48">
        <f t="shared" si="146"/>
        <v>0</v>
      </c>
      <c r="V173" s="55"/>
      <c r="W173" s="55"/>
      <c r="X173" s="55"/>
      <c r="Y173" s="47">
        <f t="shared" si="150"/>
        <v>0</v>
      </c>
      <c r="Z173" s="48">
        <f t="shared" si="147"/>
        <v>0</v>
      </c>
      <c r="AA173" s="51"/>
    </row>
    <row r="174" spans="1:27" ht="42">
      <c r="A174" s="6">
        <v>3</v>
      </c>
      <c r="B174" s="2" t="s">
        <v>51</v>
      </c>
      <c r="C174" s="6" t="s">
        <v>0</v>
      </c>
      <c r="D174" s="18">
        <v>300</v>
      </c>
      <c r="E174" s="32" t="s">
        <v>149</v>
      </c>
      <c r="F174" s="47">
        <f t="shared" si="144"/>
        <v>0</v>
      </c>
      <c r="G174" s="48"/>
      <c r="H174" s="47"/>
      <c r="I174" s="47"/>
      <c r="J174" s="47"/>
      <c r="K174" s="47">
        <f t="shared" si="155"/>
        <v>0</v>
      </c>
      <c r="L174" s="47"/>
      <c r="M174" s="47"/>
      <c r="N174" s="47"/>
      <c r="O174" s="47">
        <f t="shared" si="148"/>
        <v>0</v>
      </c>
      <c r="P174" s="48">
        <f t="shared" si="145"/>
        <v>0</v>
      </c>
      <c r="Q174" s="47"/>
      <c r="R174" s="47"/>
      <c r="S174" s="47"/>
      <c r="T174" s="47">
        <f t="shared" si="149"/>
        <v>0</v>
      </c>
      <c r="U174" s="48">
        <f t="shared" si="146"/>
        <v>0</v>
      </c>
      <c r="V174" s="47"/>
      <c r="W174" s="47"/>
      <c r="X174" s="47"/>
      <c r="Y174" s="47">
        <f t="shared" si="150"/>
        <v>0</v>
      </c>
      <c r="Z174" s="48">
        <f t="shared" si="147"/>
        <v>0</v>
      </c>
      <c r="AA174" s="51"/>
    </row>
    <row r="175" spans="1:27">
      <c r="A175" s="6"/>
      <c r="B175" s="2"/>
      <c r="C175" s="6"/>
      <c r="D175" s="18"/>
      <c r="E175" s="32" t="s">
        <v>150</v>
      </c>
      <c r="F175" s="47">
        <f t="shared" si="144"/>
        <v>0</v>
      </c>
      <c r="G175" s="56"/>
      <c r="H175" s="55"/>
      <c r="I175" s="55"/>
      <c r="J175" s="55"/>
      <c r="K175" s="47">
        <f t="shared" si="155"/>
        <v>0</v>
      </c>
      <c r="L175" s="55"/>
      <c r="M175" s="55"/>
      <c r="N175" s="55"/>
      <c r="O175" s="47">
        <f t="shared" si="148"/>
        <v>0</v>
      </c>
      <c r="P175" s="48">
        <f t="shared" si="145"/>
        <v>0</v>
      </c>
      <c r="Q175" s="55"/>
      <c r="R175" s="55"/>
      <c r="S175" s="55"/>
      <c r="T175" s="47">
        <f t="shared" si="149"/>
        <v>0</v>
      </c>
      <c r="U175" s="48">
        <f t="shared" si="146"/>
        <v>0</v>
      </c>
      <c r="V175" s="55"/>
      <c r="W175" s="55"/>
      <c r="X175" s="55"/>
      <c r="Y175" s="47">
        <f t="shared" si="150"/>
        <v>0</v>
      </c>
      <c r="Z175" s="48">
        <f t="shared" si="147"/>
        <v>0</v>
      </c>
      <c r="AA175" s="51"/>
    </row>
    <row r="176" spans="1:27" ht="42">
      <c r="A176" s="6">
        <v>4</v>
      </c>
      <c r="B176" s="2" t="s">
        <v>114</v>
      </c>
      <c r="C176" s="6" t="s">
        <v>0</v>
      </c>
      <c r="D176" s="10"/>
      <c r="E176" s="33" t="s">
        <v>149</v>
      </c>
      <c r="F176" s="47">
        <f t="shared" si="144"/>
        <v>0</v>
      </c>
      <c r="G176" s="56"/>
      <c r="H176" s="55"/>
      <c r="I176" s="55"/>
      <c r="J176" s="55"/>
      <c r="K176" s="47">
        <f t="shared" si="155"/>
        <v>0</v>
      </c>
      <c r="L176" s="55"/>
      <c r="M176" s="55"/>
      <c r="N176" s="55"/>
      <c r="O176" s="47">
        <f t="shared" si="148"/>
        <v>0</v>
      </c>
      <c r="P176" s="48">
        <f t="shared" si="145"/>
        <v>0</v>
      </c>
      <c r="Q176" s="55"/>
      <c r="R176" s="55"/>
      <c r="S176" s="55"/>
      <c r="T176" s="47">
        <f t="shared" si="149"/>
        <v>0</v>
      </c>
      <c r="U176" s="48">
        <f t="shared" si="146"/>
        <v>0</v>
      </c>
      <c r="V176" s="55"/>
      <c r="W176" s="55"/>
      <c r="X176" s="55"/>
      <c r="Y176" s="47">
        <f t="shared" si="150"/>
        <v>0</v>
      </c>
      <c r="Z176" s="48">
        <f t="shared" si="147"/>
        <v>0</v>
      </c>
      <c r="AA176" s="51"/>
    </row>
    <row r="177" spans="1:27">
      <c r="A177" s="6"/>
      <c r="B177" s="2"/>
      <c r="C177" s="6"/>
      <c r="D177" s="10"/>
      <c r="E177" s="33" t="s">
        <v>150</v>
      </c>
      <c r="F177" s="47">
        <f t="shared" si="144"/>
        <v>0</v>
      </c>
      <c r="G177" s="56"/>
      <c r="H177" s="55"/>
      <c r="I177" s="55"/>
      <c r="J177" s="55"/>
      <c r="K177" s="47">
        <f t="shared" si="155"/>
        <v>0</v>
      </c>
      <c r="L177" s="55"/>
      <c r="M177" s="55"/>
      <c r="N177" s="55"/>
      <c r="O177" s="47">
        <f t="shared" si="148"/>
        <v>0</v>
      </c>
      <c r="P177" s="48">
        <f t="shared" si="145"/>
        <v>0</v>
      </c>
      <c r="Q177" s="55"/>
      <c r="R177" s="55"/>
      <c r="S177" s="55"/>
      <c r="T177" s="47">
        <f t="shared" si="149"/>
        <v>0</v>
      </c>
      <c r="U177" s="48">
        <f t="shared" si="146"/>
        <v>0</v>
      </c>
      <c r="V177" s="55"/>
      <c r="W177" s="55"/>
      <c r="X177" s="55"/>
      <c r="Y177" s="47">
        <f t="shared" si="150"/>
        <v>0</v>
      </c>
      <c r="Z177" s="48">
        <f t="shared" si="147"/>
        <v>0</v>
      </c>
      <c r="AA177" s="51"/>
    </row>
    <row r="178" spans="1:27" ht="27.75" customHeight="1">
      <c r="A178" s="6">
        <v>5</v>
      </c>
      <c r="B178" s="2" t="s">
        <v>115</v>
      </c>
      <c r="C178" s="6" t="s">
        <v>6</v>
      </c>
      <c r="D178" s="10"/>
      <c r="E178" s="33" t="s">
        <v>149</v>
      </c>
      <c r="F178" s="47">
        <f t="shared" si="144"/>
        <v>0</v>
      </c>
      <c r="G178" s="48"/>
      <c r="H178" s="47"/>
      <c r="I178" s="47"/>
      <c r="J178" s="47"/>
      <c r="K178" s="47">
        <f t="shared" si="155"/>
        <v>0</v>
      </c>
      <c r="L178" s="47"/>
      <c r="M178" s="47"/>
      <c r="N178" s="47"/>
      <c r="O178" s="47">
        <f t="shared" si="148"/>
        <v>0</v>
      </c>
      <c r="P178" s="48">
        <f t="shared" si="145"/>
        <v>0</v>
      </c>
      <c r="Q178" s="47"/>
      <c r="R178" s="47"/>
      <c r="S178" s="47"/>
      <c r="T178" s="47">
        <f t="shared" si="149"/>
        <v>0</v>
      </c>
      <c r="U178" s="48">
        <f t="shared" si="146"/>
        <v>0</v>
      </c>
      <c r="V178" s="47"/>
      <c r="W178" s="47"/>
      <c r="X178" s="47"/>
      <c r="Y178" s="47">
        <f t="shared" si="150"/>
        <v>0</v>
      </c>
      <c r="Z178" s="48">
        <f t="shared" si="147"/>
        <v>0</v>
      </c>
      <c r="AA178" s="51"/>
    </row>
    <row r="179" spans="1:27" ht="27.75" customHeight="1">
      <c r="A179" s="6"/>
      <c r="B179" s="2"/>
      <c r="C179" s="6"/>
      <c r="D179" s="10"/>
      <c r="E179" s="33" t="s">
        <v>150</v>
      </c>
      <c r="F179" s="47">
        <f t="shared" si="144"/>
        <v>0</v>
      </c>
      <c r="G179" s="56"/>
      <c r="H179" s="55"/>
      <c r="I179" s="55"/>
      <c r="J179" s="55"/>
      <c r="K179" s="47">
        <f t="shared" si="155"/>
        <v>0</v>
      </c>
      <c r="L179" s="55"/>
      <c r="M179" s="55"/>
      <c r="N179" s="55"/>
      <c r="O179" s="47">
        <f t="shared" si="148"/>
        <v>0</v>
      </c>
      <c r="P179" s="48">
        <f t="shared" si="145"/>
        <v>0</v>
      </c>
      <c r="Q179" s="55"/>
      <c r="R179" s="55"/>
      <c r="S179" s="55"/>
      <c r="T179" s="47">
        <f t="shared" si="149"/>
        <v>0</v>
      </c>
      <c r="U179" s="48">
        <f t="shared" si="146"/>
        <v>0</v>
      </c>
      <c r="V179" s="55"/>
      <c r="W179" s="55"/>
      <c r="X179" s="55"/>
      <c r="Y179" s="47">
        <f t="shared" si="150"/>
        <v>0</v>
      </c>
      <c r="Z179" s="48">
        <f t="shared" si="147"/>
        <v>0</v>
      </c>
      <c r="AA179" s="51"/>
    </row>
    <row r="180" spans="1:27" ht="42">
      <c r="A180" s="6">
        <v>6</v>
      </c>
      <c r="B180" s="2" t="s">
        <v>52</v>
      </c>
      <c r="C180" s="6" t="s">
        <v>0</v>
      </c>
      <c r="D180" s="18"/>
      <c r="E180" s="32" t="s">
        <v>149</v>
      </c>
      <c r="F180" s="47">
        <f t="shared" si="144"/>
        <v>0</v>
      </c>
      <c r="G180" s="56"/>
      <c r="H180" s="55"/>
      <c r="I180" s="55"/>
      <c r="J180" s="55"/>
      <c r="K180" s="47">
        <f t="shared" si="155"/>
        <v>0</v>
      </c>
      <c r="L180" s="55"/>
      <c r="M180" s="55"/>
      <c r="N180" s="55"/>
      <c r="O180" s="47">
        <f t="shared" si="148"/>
        <v>0</v>
      </c>
      <c r="P180" s="48">
        <f t="shared" si="145"/>
        <v>0</v>
      </c>
      <c r="Q180" s="55"/>
      <c r="R180" s="55"/>
      <c r="S180" s="55"/>
      <c r="T180" s="47">
        <f t="shared" si="149"/>
        <v>0</v>
      </c>
      <c r="U180" s="48">
        <f t="shared" si="146"/>
        <v>0</v>
      </c>
      <c r="V180" s="55"/>
      <c r="W180" s="55"/>
      <c r="X180" s="55"/>
      <c r="Y180" s="47">
        <f t="shared" si="150"/>
        <v>0</v>
      </c>
      <c r="Z180" s="48">
        <f t="shared" si="147"/>
        <v>0</v>
      </c>
      <c r="AA180" s="51"/>
    </row>
    <row r="181" spans="1:27">
      <c r="A181" s="6"/>
      <c r="B181" s="2"/>
      <c r="C181" s="6"/>
      <c r="D181" s="18"/>
      <c r="E181" s="32" t="s">
        <v>150</v>
      </c>
      <c r="F181" s="47">
        <f t="shared" si="144"/>
        <v>0</v>
      </c>
      <c r="G181" s="56"/>
      <c r="H181" s="55"/>
      <c r="I181" s="55"/>
      <c r="J181" s="55"/>
      <c r="K181" s="47">
        <f t="shared" si="155"/>
        <v>0</v>
      </c>
      <c r="L181" s="55"/>
      <c r="M181" s="55"/>
      <c r="N181" s="55"/>
      <c r="O181" s="47">
        <f t="shared" si="148"/>
        <v>0</v>
      </c>
      <c r="P181" s="48">
        <f t="shared" si="145"/>
        <v>0</v>
      </c>
      <c r="Q181" s="55"/>
      <c r="R181" s="55"/>
      <c r="S181" s="55"/>
      <c r="T181" s="47">
        <f t="shared" si="149"/>
        <v>0</v>
      </c>
      <c r="U181" s="48">
        <f t="shared" si="146"/>
        <v>0</v>
      </c>
      <c r="V181" s="55"/>
      <c r="W181" s="55"/>
      <c r="X181" s="55"/>
      <c r="Y181" s="47">
        <f t="shared" si="150"/>
        <v>0</v>
      </c>
      <c r="Z181" s="48">
        <f t="shared" si="147"/>
        <v>0</v>
      </c>
      <c r="AA181" s="51"/>
    </row>
    <row r="182" spans="1:27" ht="42">
      <c r="A182" s="6">
        <v>7</v>
      </c>
      <c r="B182" s="14" t="s">
        <v>116</v>
      </c>
      <c r="C182" s="6" t="s">
        <v>5</v>
      </c>
      <c r="D182" s="10"/>
      <c r="E182" s="33" t="s">
        <v>149</v>
      </c>
      <c r="F182" s="47">
        <f t="shared" si="144"/>
        <v>0</v>
      </c>
      <c r="G182" s="48"/>
      <c r="H182" s="47"/>
      <c r="I182" s="47"/>
      <c r="J182" s="47"/>
      <c r="K182" s="47">
        <f t="shared" si="155"/>
        <v>0</v>
      </c>
      <c r="L182" s="47"/>
      <c r="M182" s="47"/>
      <c r="N182" s="47"/>
      <c r="O182" s="47">
        <f t="shared" si="148"/>
        <v>0</v>
      </c>
      <c r="P182" s="48">
        <f t="shared" si="145"/>
        <v>0</v>
      </c>
      <c r="Q182" s="47"/>
      <c r="R182" s="47"/>
      <c r="S182" s="47"/>
      <c r="T182" s="47">
        <f t="shared" si="149"/>
        <v>0</v>
      </c>
      <c r="U182" s="48">
        <f t="shared" si="146"/>
        <v>0</v>
      </c>
      <c r="V182" s="47"/>
      <c r="W182" s="47"/>
      <c r="X182" s="47"/>
      <c r="Y182" s="47">
        <f t="shared" si="150"/>
        <v>0</v>
      </c>
      <c r="Z182" s="48">
        <f t="shared" si="147"/>
        <v>0</v>
      </c>
      <c r="AA182" s="51"/>
    </row>
    <row r="183" spans="1:27">
      <c r="A183" s="6"/>
      <c r="B183" s="14"/>
      <c r="C183" s="6"/>
      <c r="D183" s="10"/>
      <c r="E183" s="33" t="s">
        <v>150</v>
      </c>
      <c r="F183" s="47">
        <f t="shared" si="144"/>
        <v>0</v>
      </c>
      <c r="G183" s="56"/>
      <c r="H183" s="55"/>
      <c r="I183" s="55"/>
      <c r="J183" s="55"/>
      <c r="K183" s="47">
        <f t="shared" si="155"/>
        <v>0</v>
      </c>
      <c r="L183" s="55"/>
      <c r="M183" s="55"/>
      <c r="N183" s="55"/>
      <c r="O183" s="47">
        <f t="shared" si="148"/>
        <v>0</v>
      </c>
      <c r="P183" s="48">
        <f t="shared" si="145"/>
        <v>0</v>
      </c>
      <c r="Q183" s="55"/>
      <c r="R183" s="55"/>
      <c r="S183" s="55"/>
      <c r="T183" s="47">
        <f t="shared" si="149"/>
        <v>0</v>
      </c>
      <c r="U183" s="48">
        <f t="shared" si="146"/>
        <v>0</v>
      </c>
      <c r="V183" s="55"/>
      <c r="W183" s="55"/>
      <c r="X183" s="55"/>
      <c r="Y183" s="47">
        <f t="shared" si="150"/>
        <v>0</v>
      </c>
      <c r="Z183" s="48">
        <f t="shared" si="147"/>
        <v>0</v>
      </c>
      <c r="AA183" s="51"/>
    </row>
    <row r="184" spans="1:27" ht="42">
      <c r="A184" s="6">
        <v>8</v>
      </c>
      <c r="B184" s="2" t="s">
        <v>117</v>
      </c>
      <c r="C184" s="6" t="s">
        <v>0</v>
      </c>
      <c r="D184" s="10"/>
      <c r="E184" s="33" t="s">
        <v>149</v>
      </c>
      <c r="F184" s="47">
        <f t="shared" si="144"/>
        <v>0</v>
      </c>
      <c r="G184" s="56"/>
      <c r="H184" s="55"/>
      <c r="I184" s="55"/>
      <c r="J184" s="55"/>
      <c r="K184" s="47">
        <f t="shared" si="155"/>
        <v>0</v>
      </c>
      <c r="L184" s="55"/>
      <c r="M184" s="55"/>
      <c r="N184" s="55"/>
      <c r="O184" s="47">
        <f t="shared" si="148"/>
        <v>0</v>
      </c>
      <c r="P184" s="48">
        <f t="shared" si="145"/>
        <v>0</v>
      </c>
      <c r="Q184" s="55"/>
      <c r="R184" s="55"/>
      <c r="S184" s="55"/>
      <c r="T184" s="47">
        <f t="shared" si="149"/>
        <v>0</v>
      </c>
      <c r="U184" s="48">
        <f t="shared" si="146"/>
        <v>0</v>
      </c>
      <c r="V184" s="55"/>
      <c r="W184" s="55"/>
      <c r="X184" s="55"/>
      <c r="Y184" s="47">
        <f t="shared" si="150"/>
        <v>0</v>
      </c>
      <c r="Z184" s="48">
        <f t="shared" si="147"/>
        <v>0</v>
      </c>
      <c r="AA184" s="51"/>
    </row>
    <row r="185" spans="1:27">
      <c r="A185" s="6"/>
      <c r="B185" s="2"/>
      <c r="C185" s="6"/>
      <c r="D185" s="10"/>
      <c r="E185" s="33" t="s">
        <v>150</v>
      </c>
      <c r="F185" s="47">
        <f t="shared" si="144"/>
        <v>0</v>
      </c>
      <c r="G185" s="56"/>
      <c r="H185" s="55"/>
      <c r="I185" s="55"/>
      <c r="J185" s="55"/>
      <c r="K185" s="47">
        <f t="shared" si="155"/>
        <v>0</v>
      </c>
      <c r="L185" s="55"/>
      <c r="M185" s="55"/>
      <c r="N185" s="55"/>
      <c r="O185" s="47">
        <f t="shared" si="148"/>
        <v>0</v>
      </c>
      <c r="P185" s="48">
        <f t="shared" si="145"/>
        <v>0</v>
      </c>
      <c r="Q185" s="55"/>
      <c r="R185" s="55"/>
      <c r="S185" s="55"/>
      <c r="T185" s="47">
        <f t="shared" si="149"/>
        <v>0</v>
      </c>
      <c r="U185" s="48">
        <f t="shared" si="146"/>
        <v>0</v>
      </c>
      <c r="V185" s="55"/>
      <c r="W185" s="55"/>
      <c r="X185" s="55"/>
      <c r="Y185" s="47">
        <f t="shared" si="150"/>
        <v>0</v>
      </c>
      <c r="Z185" s="48">
        <f t="shared" si="147"/>
        <v>0</v>
      </c>
      <c r="AA185" s="51"/>
    </row>
    <row r="186" spans="1:27" ht="42">
      <c r="A186" s="27"/>
      <c r="B186" s="116" t="s">
        <v>118</v>
      </c>
      <c r="C186" s="27" t="s">
        <v>0</v>
      </c>
      <c r="D186" s="28"/>
      <c r="E186" s="31" t="s">
        <v>149</v>
      </c>
      <c r="F186" s="45">
        <f t="shared" si="144"/>
        <v>0</v>
      </c>
      <c r="G186" s="46"/>
      <c r="H186" s="45">
        <f t="shared" ref="H186:J187" si="156">SUM(H188,H194,H196,H202,H204,H206,H208)</f>
        <v>0</v>
      </c>
      <c r="I186" s="45">
        <f t="shared" si="156"/>
        <v>0</v>
      </c>
      <c r="J186" s="45">
        <f t="shared" si="156"/>
        <v>0</v>
      </c>
      <c r="K186" s="45">
        <f>SUM(H186:J186)</f>
        <v>0</v>
      </c>
      <c r="L186" s="45">
        <f t="shared" ref="L186:N187" si="157">SUM(L188,L194,L196,L202,L204,L206,L208)</f>
        <v>0</v>
      </c>
      <c r="M186" s="45">
        <f t="shared" si="157"/>
        <v>0</v>
      </c>
      <c r="N186" s="45">
        <f t="shared" si="157"/>
        <v>0</v>
      </c>
      <c r="O186" s="45">
        <f t="shared" si="148"/>
        <v>0</v>
      </c>
      <c r="P186" s="46">
        <f t="shared" si="145"/>
        <v>0</v>
      </c>
      <c r="Q186" s="45">
        <f t="shared" ref="Q186:S187" si="158">SUM(Q188,Q194,Q196,Q202,Q204,Q206,Q208)</f>
        <v>0</v>
      </c>
      <c r="R186" s="45">
        <f t="shared" si="158"/>
        <v>0</v>
      </c>
      <c r="S186" s="45">
        <f t="shared" si="158"/>
        <v>0</v>
      </c>
      <c r="T186" s="45">
        <f t="shared" si="149"/>
        <v>0</v>
      </c>
      <c r="U186" s="46">
        <f t="shared" si="146"/>
        <v>0</v>
      </c>
      <c r="V186" s="45">
        <f t="shared" ref="V186:X187" si="159">SUM(V188,V194,V196,V202,V204,V206,V208)</f>
        <v>0</v>
      </c>
      <c r="W186" s="45">
        <f t="shared" si="159"/>
        <v>0</v>
      </c>
      <c r="X186" s="45">
        <f t="shared" si="159"/>
        <v>0</v>
      </c>
      <c r="Y186" s="45">
        <f t="shared" si="150"/>
        <v>0</v>
      </c>
      <c r="Z186" s="46">
        <f t="shared" si="147"/>
        <v>0</v>
      </c>
      <c r="AA186" s="65"/>
    </row>
    <row r="187" spans="1:27">
      <c r="A187" s="135"/>
      <c r="B187" s="139"/>
      <c r="C187" s="27"/>
      <c r="D187" s="28"/>
      <c r="E187" s="31" t="s">
        <v>150</v>
      </c>
      <c r="F187" s="45">
        <f t="shared" si="144"/>
        <v>0</v>
      </c>
      <c r="G187" s="46"/>
      <c r="H187" s="45">
        <f t="shared" si="156"/>
        <v>0</v>
      </c>
      <c r="I187" s="45">
        <f t="shared" si="156"/>
        <v>0</v>
      </c>
      <c r="J187" s="45">
        <f t="shared" si="156"/>
        <v>0</v>
      </c>
      <c r="K187" s="45">
        <f>SUM(H187:J187)</f>
        <v>0</v>
      </c>
      <c r="L187" s="45">
        <f t="shared" si="157"/>
        <v>0</v>
      </c>
      <c r="M187" s="45">
        <f t="shared" si="157"/>
        <v>0</v>
      </c>
      <c r="N187" s="45">
        <f t="shared" si="157"/>
        <v>0</v>
      </c>
      <c r="O187" s="45">
        <f t="shared" si="148"/>
        <v>0</v>
      </c>
      <c r="P187" s="46">
        <f t="shared" si="145"/>
        <v>0</v>
      </c>
      <c r="Q187" s="45">
        <f t="shared" si="158"/>
        <v>0</v>
      </c>
      <c r="R187" s="45">
        <f t="shared" si="158"/>
        <v>0</v>
      </c>
      <c r="S187" s="45">
        <f t="shared" si="158"/>
        <v>0</v>
      </c>
      <c r="T187" s="45">
        <f t="shared" si="149"/>
        <v>0</v>
      </c>
      <c r="U187" s="46">
        <f t="shared" si="146"/>
        <v>0</v>
      </c>
      <c r="V187" s="45">
        <f t="shared" si="159"/>
        <v>0</v>
      </c>
      <c r="W187" s="45">
        <f t="shared" si="159"/>
        <v>0</v>
      </c>
      <c r="X187" s="45">
        <f t="shared" si="159"/>
        <v>0</v>
      </c>
      <c r="Y187" s="45">
        <f t="shared" si="150"/>
        <v>0</v>
      </c>
      <c r="Z187" s="46">
        <f t="shared" si="147"/>
        <v>0</v>
      </c>
      <c r="AA187" s="65"/>
    </row>
    <row r="188" spans="1:27">
      <c r="A188" s="71">
        <v>1</v>
      </c>
      <c r="B188" s="72" t="s">
        <v>53</v>
      </c>
      <c r="C188" s="71" t="s">
        <v>0</v>
      </c>
      <c r="D188" s="73">
        <f>D190+D192</f>
        <v>100</v>
      </c>
      <c r="E188" s="74" t="s">
        <v>149</v>
      </c>
      <c r="F188" s="75">
        <f t="shared" si="144"/>
        <v>0</v>
      </c>
      <c r="G188" s="76"/>
      <c r="H188" s="75">
        <f t="shared" ref="H188:J189" si="160">SUM(H190,H192)</f>
        <v>0</v>
      </c>
      <c r="I188" s="75">
        <f t="shared" si="160"/>
        <v>0</v>
      </c>
      <c r="J188" s="75">
        <f t="shared" si="160"/>
        <v>0</v>
      </c>
      <c r="K188" s="75">
        <f t="shared" ref="K188:K251" si="161">SUM(H188:J188)</f>
        <v>0</v>
      </c>
      <c r="L188" s="75">
        <f t="shared" ref="L188:N189" si="162">SUM(L190,L192)</f>
        <v>0</v>
      </c>
      <c r="M188" s="75">
        <f t="shared" si="162"/>
        <v>0</v>
      </c>
      <c r="N188" s="75">
        <f t="shared" si="162"/>
        <v>0</v>
      </c>
      <c r="O188" s="75">
        <f t="shared" si="148"/>
        <v>0</v>
      </c>
      <c r="P188" s="76">
        <f t="shared" si="145"/>
        <v>0</v>
      </c>
      <c r="Q188" s="75">
        <f t="shared" ref="Q188:S189" si="163">SUM(Q190,Q192)</f>
        <v>0</v>
      </c>
      <c r="R188" s="75">
        <f t="shared" si="163"/>
        <v>0</v>
      </c>
      <c r="S188" s="75">
        <f t="shared" si="163"/>
        <v>0</v>
      </c>
      <c r="T188" s="75">
        <f t="shared" si="149"/>
        <v>0</v>
      </c>
      <c r="U188" s="76">
        <f t="shared" si="146"/>
        <v>0</v>
      </c>
      <c r="V188" s="75">
        <f t="shared" ref="V188:X189" si="164">SUM(V190,V192)</f>
        <v>0</v>
      </c>
      <c r="W188" s="75">
        <f t="shared" si="164"/>
        <v>0</v>
      </c>
      <c r="X188" s="75">
        <f t="shared" si="164"/>
        <v>0</v>
      </c>
      <c r="Y188" s="75">
        <f t="shared" si="150"/>
        <v>0</v>
      </c>
      <c r="Z188" s="76">
        <f t="shared" si="147"/>
        <v>0</v>
      </c>
      <c r="AA188" s="51"/>
    </row>
    <row r="189" spans="1:27">
      <c r="A189" s="71"/>
      <c r="B189" s="72"/>
      <c r="C189" s="71"/>
      <c r="D189" s="73"/>
      <c r="E189" s="74" t="s">
        <v>150</v>
      </c>
      <c r="F189" s="75">
        <f t="shared" si="144"/>
        <v>0</v>
      </c>
      <c r="G189" s="76"/>
      <c r="H189" s="75">
        <f t="shared" si="160"/>
        <v>0</v>
      </c>
      <c r="I189" s="75">
        <f t="shared" si="160"/>
        <v>0</v>
      </c>
      <c r="J189" s="75">
        <f t="shared" si="160"/>
        <v>0</v>
      </c>
      <c r="K189" s="75">
        <f t="shared" si="161"/>
        <v>0</v>
      </c>
      <c r="L189" s="75">
        <f t="shared" si="162"/>
        <v>0</v>
      </c>
      <c r="M189" s="75">
        <f t="shared" si="162"/>
        <v>0</v>
      </c>
      <c r="N189" s="75">
        <f t="shared" si="162"/>
        <v>0</v>
      </c>
      <c r="O189" s="75">
        <f t="shared" si="148"/>
        <v>0</v>
      </c>
      <c r="P189" s="76">
        <f t="shared" si="145"/>
        <v>0</v>
      </c>
      <c r="Q189" s="75">
        <f t="shared" si="163"/>
        <v>0</v>
      </c>
      <c r="R189" s="75">
        <f t="shared" si="163"/>
        <v>0</v>
      </c>
      <c r="S189" s="75">
        <f t="shared" si="163"/>
        <v>0</v>
      </c>
      <c r="T189" s="75">
        <f t="shared" si="149"/>
        <v>0</v>
      </c>
      <c r="U189" s="76">
        <f t="shared" si="146"/>
        <v>0</v>
      </c>
      <c r="V189" s="75">
        <f t="shared" si="164"/>
        <v>0</v>
      </c>
      <c r="W189" s="75">
        <f t="shared" si="164"/>
        <v>0</v>
      </c>
      <c r="X189" s="75">
        <f t="shared" si="164"/>
        <v>0</v>
      </c>
      <c r="Y189" s="75">
        <f t="shared" si="150"/>
        <v>0</v>
      </c>
      <c r="Z189" s="76">
        <f t="shared" si="147"/>
        <v>0</v>
      </c>
      <c r="AA189" s="51"/>
    </row>
    <row r="190" spans="1:27">
      <c r="A190" s="17"/>
      <c r="B190" s="19" t="s">
        <v>9</v>
      </c>
      <c r="C190" s="17" t="s">
        <v>0</v>
      </c>
      <c r="D190" s="18">
        <v>60</v>
      </c>
      <c r="E190" s="32" t="s">
        <v>149</v>
      </c>
      <c r="F190" s="47">
        <f t="shared" si="144"/>
        <v>0</v>
      </c>
      <c r="G190" s="48"/>
      <c r="H190" s="47"/>
      <c r="I190" s="47"/>
      <c r="J190" s="47"/>
      <c r="K190" s="47">
        <f t="shared" si="161"/>
        <v>0</v>
      </c>
      <c r="L190" s="47"/>
      <c r="M190" s="47"/>
      <c r="N190" s="47"/>
      <c r="O190" s="47">
        <f t="shared" si="148"/>
        <v>0</v>
      </c>
      <c r="P190" s="48">
        <f t="shared" si="145"/>
        <v>0</v>
      </c>
      <c r="Q190" s="47"/>
      <c r="R190" s="47"/>
      <c r="S190" s="47"/>
      <c r="T190" s="47">
        <f t="shared" si="149"/>
        <v>0</v>
      </c>
      <c r="U190" s="48">
        <f t="shared" si="146"/>
        <v>0</v>
      </c>
      <c r="V190" s="47"/>
      <c r="W190" s="47"/>
      <c r="X190" s="47"/>
      <c r="Y190" s="47">
        <f t="shared" si="150"/>
        <v>0</v>
      </c>
      <c r="Z190" s="48">
        <f t="shared" si="147"/>
        <v>0</v>
      </c>
      <c r="AA190" s="51"/>
    </row>
    <row r="191" spans="1:27">
      <c r="A191" s="17"/>
      <c r="B191" s="19"/>
      <c r="C191" s="17"/>
      <c r="D191" s="18"/>
      <c r="E191" s="32" t="s">
        <v>150</v>
      </c>
      <c r="F191" s="47">
        <f t="shared" si="144"/>
        <v>0</v>
      </c>
      <c r="G191" s="48"/>
      <c r="H191" s="47"/>
      <c r="I191" s="47"/>
      <c r="J191" s="47"/>
      <c r="K191" s="47">
        <f t="shared" si="161"/>
        <v>0</v>
      </c>
      <c r="L191" s="47"/>
      <c r="M191" s="47"/>
      <c r="N191" s="47"/>
      <c r="O191" s="47">
        <f t="shared" si="148"/>
        <v>0</v>
      </c>
      <c r="P191" s="48">
        <f t="shared" si="145"/>
        <v>0</v>
      </c>
      <c r="Q191" s="47"/>
      <c r="R191" s="47"/>
      <c r="S191" s="47"/>
      <c r="T191" s="47">
        <f t="shared" si="149"/>
        <v>0</v>
      </c>
      <c r="U191" s="48">
        <f t="shared" si="146"/>
        <v>0</v>
      </c>
      <c r="V191" s="47"/>
      <c r="W191" s="47"/>
      <c r="X191" s="47"/>
      <c r="Y191" s="47">
        <f t="shared" si="150"/>
        <v>0</v>
      </c>
      <c r="Z191" s="48">
        <f t="shared" si="147"/>
        <v>0</v>
      </c>
      <c r="AA191" s="51"/>
    </row>
    <row r="192" spans="1:27">
      <c r="A192" s="17"/>
      <c r="B192" s="19" t="s">
        <v>10</v>
      </c>
      <c r="C192" s="17" t="s">
        <v>0</v>
      </c>
      <c r="D192" s="18">
        <v>40</v>
      </c>
      <c r="E192" s="32" t="s">
        <v>149</v>
      </c>
      <c r="F192" s="47">
        <f t="shared" si="144"/>
        <v>0</v>
      </c>
      <c r="G192" s="48"/>
      <c r="H192" s="47"/>
      <c r="I192" s="47"/>
      <c r="J192" s="47"/>
      <c r="K192" s="47">
        <f t="shared" si="161"/>
        <v>0</v>
      </c>
      <c r="L192" s="47"/>
      <c r="M192" s="47"/>
      <c r="N192" s="47"/>
      <c r="O192" s="47">
        <f t="shared" si="148"/>
        <v>0</v>
      </c>
      <c r="P192" s="48">
        <f t="shared" si="145"/>
        <v>0</v>
      </c>
      <c r="Q192" s="47"/>
      <c r="R192" s="47"/>
      <c r="S192" s="47"/>
      <c r="T192" s="47">
        <f t="shared" si="149"/>
        <v>0</v>
      </c>
      <c r="U192" s="48">
        <f t="shared" si="146"/>
        <v>0</v>
      </c>
      <c r="V192" s="47"/>
      <c r="W192" s="47"/>
      <c r="X192" s="47"/>
      <c r="Y192" s="47">
        <f t="shared" si="150"/>
        <v>0</v>
      </c>
      <c r="Z192" s="48">
        <f t="shared" si="147"/>
        <v>0</v>
      </c>
      <c r="AA192" s="51"/>
    </row>
    <row r="193" spans="1:27">
      <c r="A193" s="17"/>
      <c r="B193" s="19"/>
      <c r="C193" s="17"/>
      <c r="D193" s="18"/>
      <c r="E193" s="32" t="s">
        <v>150</v>
      </c>
      <c r="F193" s="47">
        <f t="shared" si="144"/>
        <v>0</v>
      </c>
      <c r="G193" s="48"/>
      <c r="H193" s="47"/>
      <c r="I193" s="47"/>
      <c r="J193" s="47"/>
      <c r="K193" s="47">
        <f t="shared" si="161"/>
        <v>0</v>
      </c>
      <c r="L193" s="47"/>
      <c r="M193" s="47"/>
      <c r="N193" s="47"/>
      <c r="O193" s="47">
        <f t="shared" si="148"/>
        <v>0</v>
      </c>
      <c r="P193" s="48">
        <f t="shared" si="145"/>
        <v>0</v>
      </c>
      <c r="Q193" s="47"/>
      <c r="R193" s="47"/>
      <c r="S193" s="47"/>
      <c r="T193" s="47">
        <f t="shared" si="149"/>
        <v>0</v>
      </c>
      <c r="U193" s="48">
        <f t="shared" si="146"/>
        <v>0</v>
      </c>
      <c r="V193" s="47"/>
      <c r="W193" s="47"/>
      <c r="X193" s="47"/>
      <c r="Y193" s="47">
        <f t="shared" si="150"/>
        <v>0</v>
      </c>
      <c r="Z193" s="48">
        <f t="shared" si="147"/>
        <v>0</v>
      </c>
      <c r="AA193" s="51"/>
    </row>
    <row r="194" spans="1:27">
      <c r="A194" s="71">
        <v>2</v>
      </c>
      <c r="B194" s="72" t="s">
        <v>55</v>
      </c>
      <c r="C194" s="71" t="s">
        <v>0</v>
      </c>
      <c r="D194" s="73">
        <v>5000</v>
      </c>
      <c r="E194" s="74" t="s">
        <v>149</v>
      </c>
      <c r="F194" s="75">
        <f t="shared" si="144"/>
        <v>0</v>
      </c>
      <c r="G194" s="76"/>
      <c r="H194" s="75"/>
      <c r="I194" s="75"/>
      <c r="J194" s="75"/>
      <c r="K194" s="75">
        <f t="shared" si="161"/>
        <v>0</v>
      </c>
      <c r="L194" s="75"/>
      <c r="M194" s="75"/>
      <c r="N194" s="75"/>
      <c r="O194" s="75">
        <f t="shared" si="148"/>
        <v>0</v>
      </c>
      <c r="P194" s="76">
        <f t="shared" si="145"/>
        <v>0</v>
      </c>
      <c r="Q194" s="75"/>
      <c r="R194" s="75"/>
      <c r="S194" s="75"/>
      <c r="T194" s="75">
        <f t="shared" si="149"/>
        <v>0</v>
      </c>
      <c r="U194" s="76">
        <f t="shared" si="146"/>
        <v>0</v>
      </c>
      <c r="V194" s="75"/>
      <c r="W194" s="75"/>
      <c r="X194" s="75"/>
      <c r="Y194" s="75">
        <f t="shared" si="150"/>
        <v>0</v>
      </c>
      <c r="Z194" s="76">
        <f t="shared" si="147"/>
        <v>0</v>
      </c>
      <c r="AA194" s="51"/>
    </row>
    <row r="195" spans="1:27">
      <c r="A195" s="71"/>
      <c r="B195" s="72"/>
      <c r="C195" s="71"/>
      <c r="D195" s="73"/>
      <c r="E195" s="74" t="s">
        <v>150</v>
      </c>
      <c r="F195" s="75">
        <f t="shared" si="144"/>
        <v>0</v>
      </c>
      <c r="G195" s="76"/>
      <c r="H195" s="75"/>
      <c r="I195" s="75"/>
      <c r="J195" s="75"/>
      <c r="K195" s="75">
        <f t="shared" si="161"/>
        <v>0</v>
      </c>
      <c r="L195" s="75"/>
      <c r="M195" s="75"/>
      <c r="N195" s="75"/>
      <c r="O195" s="75">
        <f t="shared" si="148"/>
        <v>0</v>
      </c>
      <c r="P195" s="76">
        <f t="shared" si="145"/>
        <v>0</v>
      </c>
      <c r="Q195" s="75"/>
      <c r="R195" s="75"/>
      <c r="S195" s="75"/>
      <c r="T195" s="75">
        <f t="shared" si="149"/>
        <v>0</v>
      </c>
      <c r="U195" s="76">
        <f t="shared" si="146"/>
        <v>0</v>
      </c>
      <c r="V195" s="75"/>
      <c r="W195" s="75"/>
      <c r="X195" s="75"/>
      <c r="Y195" s="75">
        <f t="shared" si="150"/>
        <v>0</v>
      </c>
      <c r="Z195" s="76">
        <f t="shared" si="147"/>
        <v>0</v>
      </c>
      <c r="AA195" s="51"/>
    </row>
    <row r="196" spans="1:27" ht="42">
      <c r="A196" s="71">
        <v>3</v>
      </c>
      <c r="B196" s="72" t="s">
        <v>56</v>
      </c>
      <c r="C196" s="71" t="s">
        <v>0</v>
      </c>
      <c r="D196" s="73">
        <f>SUM(D198)</f>
        <v>0</v>
      </c>
      <c r="E196" s="74" t="s">
        <v>149</v>
      </c>
      <c r="F196" s="75">
        <f t="shared" si="144"/>
        <v>0</v>
      </c>
      <c r="G196" s="76"/>
      <c r="H196" s="75">
        <f t="shared" ref="H196:J197" si="165">SUM(H198,H200)</f>
        <v>0</v>
      </c>
      <c r="I196" s="75">
        <f t="shared" si="165"/>
        <v>0</v>
      </c>
      <c r="J196" s="75">
        <f t="shared" si="165"/>
        <v>0</v>
      </c>
      <c r="K196" s="75">
        <f t="shared" si="161"/>
        <v>0</v>
      </c>
      <c r="L196" s="75">
        <f t="shared" ref="L196:N197" si="166">SUM(L198,L200)</f>
        <v>0</v>
      </c>
      <c r="M196" s="75">
        <f t="shared" si="166"/>
        <v>0</v>
      </c>
      <c r="N196" s="75">
        <f t="shared" si="166"/>
        <v>0</v>
      </c>
      <c r="O196" s="75">
        <f t="shared" si="148"/>
        <v>0</v>
      </c>
      <c r="P196" s="76">
        <f t="shared" ref="P196:P227" si="167">SUM(K196,O196)</f>
        <v>0</v>
      </c>
      <c r="Q196" s="75">
        <f t="shared" ref="Q196:S197" si="168">SUM(Q198,Q200)</f>
        <v>0</v>
      </c>
      <c r="R196" s="75">
        <f t="shared" si="168"/>
        <v>0</v>
      </c>
      <c r="S196" s="75">
        <f t="shared" si="168"/>
        <v>0</v>
      </c>
      <c r="T196" s="75">
        <f t="shared" si="149"/>
        <v>0</v>
      </c>
      <c r="U196" s="76">
        <f t="shared" ref="U196:U227" si="169">SUM(P196,T196)</f>
        <v>0</v>
      </c>
      <c r="V196" s="75">
        <f t="shared" ref="V196:X197" si="170">SUM(V198,V200)</f>
        <v>0</v>
      </c>
      <c r="W196" s="75">
        <f t="shared" si="170"/>
        <v>0</v>
      </c>
      <c r="X196" s="75">
        <f t="shared" si="170"/>
        <v>0</v>
      </c>
      <c r="Y196" s="75">
        <f t="shared" si="150"/>
        <v>0</v>
      </c>
      <c r="Z196" s="76">
        <f t="shared" ref="Z196:Z227" si="171">SUM(U196,Y196)</f>
        <v>0</v>
      </c>
      <c r="AA196" s="51"/>
    </row>
    <row r="197" spans="1:27">
      <c r="A197" s="71"/>
      <c r="B197" s="72"/>
      <c r="C197" s="71"/>
      <c r="D197" s="73"/>
      <c r="E197" s="74" t="s">
        <v>150</v>
      </c>
      <c r="F197" s="75">
        <f t="shared" si="144"/>
        <v>0</v>
      </c>
      <c r="G197" s="76"/>
      <c r="H197" s="75">
        <f t="shared" si="165"/>
        <v>0</v>
      </c>
      <c r="I197" s="75">
        <f t="shared" si="165"/>
        <v>0</v>
      </c>
      <c r="J197" s="75">
        <f t="shared" si="165"/>
        <v>0</v>
      </c>
      <c r="K197" s="75">
        <f t="shared" si="161"/>
        <v>0</v>
      </c>
      <c r="L197" s="75">
        <f t="shared" si="166"/>
        <v>0</v>
      </c>
      <c r="M197" s="75">
        <f t="shared" si="166"/>
        <v>0</v>
      </c>
      <c r="N197" s="75">
        <f t="shared" si="166"/>
        <v>0</v>
      </c>
      <c r="O197" s="75">
        <f t="shared" si="148"/>
        <v>0</v>
      </c>
      <c r="P197" s="76">
        <f t="shared" si="167"/>
        <v>0</v>
      </c>
      <c r="Q197" s="75">
        <f t="shared" si="168"/>
        <v>0</v>
      </c>
      <c r="R197" s="75">
        <f t="shared" si="168"/>
        <v>0</v>
      </c>
      <c r="S197" s="75">
        <f t="shared" si="168"/>
        <v>0</v>
      </c>
      <c r="T197" s="75">
        <f t="shared" si="149"/>
        <v>0</v>
      </c>
      <c r="U197" s="76">
        <f t="shared" si="169"/>
        <v>0</v>
      </c>
      <c r="V197" s="75">
        <f t="shared" si="170"/>
        <v>0</v>
      </c>
      <c r="W197" s="75">
        <f t="shared" si="170"/>
        <v>0</v>
      </c>
      <c r="X197" s="75">
        <f t="shared" si="170"/>
        <v>0</v>
      </c>
      <c r="Y197" s="75">
        <f t="shared" si="150"/>
        <v>0</v>
      </c>
      <c r="Z197" s="76">
        <f t="shared" si="171"/>
        <v>0</v>
      </c>
      <c r="AA197" s="51"/>
    </row>
    <row r="198" spans="1:27">
      <c r="A198" s="17"/>
      <c r="B198" s="19" t="s">
        <v>14</v>
      </c>
      <c r="C198" s="17" t="s">
        <v>0</v>
      </c>
      <c r="D198" s="18"/>
      <c r="E198" s="32" t="s">
        <v>149</v>
      </c>
      <c r="F198" s="47">
        <f t="shared" si="144"/>
        <v>0</v>
      </c>
      <c r="G198" s="48"/>
      <c r="H198" s="47"/>
      <c r="I198" s="47"/>
      <c r="J198" s="47"/>
      <c r="K198" s="47">
        <f t="shared" si="161"/>
        <v>0</v>
      </c>
      <c r="L198" s="47"/>
      <c r="M198" s="47"/>
      <c r="N198" s="47"/>
      <c r="O198" s="47">
        <f t="shared" si="148"/>
        <v>0</v>
      </c>
      <c r="P198" s="48">
        <f t="shared" si="167"/>
        <v>0</v>
      </c>
      <c r="Q198" s="47"/>
      <c r="R198" s="47"/>
      <c r="S198" s="47"/>
      <c r="T198" s="47">
        <f t="shared" si="149"/>
        <v>0</v>
      </c>
      <c r="U198" s="48">
        <f t="shared" si="169"/>
        <v>0</v>
      </c>
      <c r="V198" s="47"/>
      <c r="W198" s="47"/>
      <c r="X198" s="47"/>
      <c r="Y198" s="47">
        <f t="shared" si="150"/>
        <v>0</v>
      </c>
      <c r="Z198" s="48">
        <f t="shared" si="171"/>
        <v>0</v>
      </c>
      <c r="AA198" s="51"/>
    </row>
    <row r="199" spans="1:27">
      <c r="A199" s="17"/>
      <c r="B199" s="19"/>
      <c r="C199" s="17"/>
      <c r="D199" s="18"/>
      <c r="E199" s="32" t="s">
        <v>150</v>
      </c>
      <c r="F199" s="47">
        <f t="shared" si="144"/>
        <v>0</v>
      </c>
      <c r="G199" s="48"/>
      <c r="H199" s="47"/>
      <c r="I199" s="47"/>
      <c r="J199" s="47"/>
      <c r="K199" s="47">
        <f t="shared" si="161"/>
        <v>0</v>
      </c>
      <c r="L199" s="47"/>
      <c r="M199" s="47"/>
      <c r="N199" s="47"/>
      <c r="O199" s="47">
        <f t="shared" si="148"/>
        <v>0</v>
      </c>
      <c r="P199" s="48">
        <f t="shared" si="167"/>
        <v>0</v>
      </c>
      <c r="Q199" s="47"/>
      <c r="R199" s="47"/>
      <c r="S199" s="47"/>
      <c r="T199" s="47">
        <f t="shared" si="149"/>
        <v>0</v>
      </c>
      <c r="U199" s="48">
        <f t="shared" si="169"/>
        <v>0</v>
      </c>
      <c r="V199" s="47"/>
      <c r="W199" s="47"/>
      <c r="X199" s="47"/>
      <c r="Y199" s="47">
        <f t="shared" si="150"/>
        <v>0</v>
      </c>
      <c r="Z199" s="48">
        <f t="shared" si="171"/>
        <v>0</v>
      </c>
      <c r="AA199" s="51"/>
    </row>
    <row r="200" spans="1:27">
      <c r="A200" s="17"/>
      <c r="B200" s="19" t="s">
        <v>13</v>
      </c>
      <c r="C200" s="17" t="s">
        <v>11</v>
      </c>
      <c r="D200" s="18"/>
      <c r="E200" s="32" t="s">
        <v>149</v>
      </c>
      <c r="F200" s="47">
        <f t="shared" si="144"/>
        <v>0</v>
      </c>
      <c r="G200" s="48"/>
      <c r="H200" s="47"/>
      <c r="I200" s="47"/>
      <c r="J200" s="47"/>
      <c r="K200" s="47">
        <f t="shared" si="161"/>
        <v>0</v>
      </c>
      <c r="L200" s="47"/>
      <c r="M200" s="47"/>
      <c r="N200" s="47"/>
      <c r="O200" s="47">
        <f t="shared" si="148"/>
        <v>0</v>
      </c>
      <c r="P200" s="48">
        <f t="shared" si="167"/>
        <v>0</v>
      </c>
      <c r="Q200" s="47"/>
      <c r="R200" s="47"/>
      <c r="S200" s="47"/>
      <c r="T200" s="47">
        <f t="shared" si="149"/>
        <v>0</v>
      </c>
      <c r="U200" s="48">
        <f t="shared" si="169"/>
        <v>0</v>
      </c>
      <c r="V200" s="47"/>
      <c r="W200" s="47"/>
      <c r="X200" s="47"/>
      <c r="Y200" s="47">
        <f t="shared" si="150"/>
        <v>0</v>
      </c>
      <c r="Z200" s="48">
        <f t="shared" si="171"/>
        <v>0</v>
      </c>
      <c r="AA200" s="51"/>
    </row>
    <row r="201" spans="1:27">
      <c r="A201" s="16"/>
      <c r="B201" s="21"/>
      <c r="C201" s="17"/>
      <c r="D201" s="18"/>
      <c r="E201" s="32" t="s">
        <v>150</v>
      </c>
      <c r="F201" s="47">
        <f t="shared" si="144"/>
        <v>0</v>
      </c>
      <c r="G201" s="48"/>
      <c r="H201" s="47"/>
      <c r="I201" s="47"/>
      <c r="J201" s="47"/>
      <c r="K201" s="47">
        <f t="shared" si="161"/>
        <v>0</v>
      </c>
      <c r="L201" s="47"/>
      <c r="M201" s="47"/>
      <c r="N201" s="47"/>
      <c r="O201" s="47">
        <f t="shared" si="148"/>
        <v>0</v>
      </c>
      <c r="P201" s="48">
        <f t="shared" si="167"/>
        <v>0</v>
      </c>
      <c r="Q201" s="47"/>
      <c r="R201" s="47"/>
      <c r="S201" s="47"/>
      <c r="T201" s="47">
        <f t="shared" si="149"/>
        <v>0</v>
      </c>
      <c r="U201" s="48">
        <f t="shared" si="169"/>
        <v>0</v>
      </c>
      <c r="V201" s="47"/>
      <c r="W201" s="47"/>
      <c r="X201" s="47"/>
      <c r="Y201" s="47">
        <f t="shared" si="150"/>
        <v>0</v>
      </c>
      <c r="Z201" s="48">
        <f t="shared" si="171"/>
        <v>0</v>
      </c>
      <c r="AA201" s="51"/>
    </row>
    <row r="202" spans="1:27">
      <c r="A202" s="89">
        <v>4</v>
      </c>
      <c r="B202" s="94" t="s">
        <v>119</v>
      </c>
      <c r="C202" s="71" t="s">
        <v>0</v>
      </c>
      <c r="D202" s="73"/>
      <c r="E202" s="74" t="s">
        <v>149</v>
      </c>
      <c r="F202" s="75">
        <f t="shared" si="144"/>
        <v>0</v>
      </c>
      <c r="G202" s="76"/>
      <c r="H202" s="75"/>
      <c r="I202" s="75"/>
      <c r="J202" s="75"/>
      <c r="K202" s="75">
        <f t="shared" si="161"/>
        <v>0</v>
      </c>
      <c r="L202" s="75"/>
      <c r="M202" s="75"/>
      <c r="N202" s="75"/>
      <c r="O202" s="75">
        <f t="shared" si="148"/>
        <v>0</v>
      </c>
      <c r="P202" s="76">
        <f t="shared" si="167"/>
        <v>0</v>
      </c>
      <c r="Q202" s="75"/>
      <c r="R202" s="75"/>
      <c r="S202" s="75"/>
      <c r="T202" s="75">
        <f t="shared" si="149"/>
        <v>0</v>
      </c>
      <c r="U202" s="76">
        <f t="shared" si="169"/>
        <v>0</v>
      </c>
      <c r="V202" s="75"/>
      <c r="W202" s="75"/>
      <c r="X202" s="75"/>
      <c r="Y202" s="75">
        <f t="shared" si="150"/>
        <v>0</v>
      </c>
      <c r="Z202" s="76">
        <f t="shared" si="171"/>
        <v>0</v>
      </c>
      <c r="AA202" s="51"/>
    </row>
    <row r="203" spans="1:27">
      <c r="A203" s="89"/>
      <c r="B203" s="94"/>
      <c r="C203" s="71"/>
      <c r="D203" s="73"/>
      <c r="E203" s="74" t="s">
        <v>150</v>
      </c>
      <c r="F203" s="75">
        <f t="shared" si="144"/>
        <v>0</v>
      </c>
      <c r="G203" s="76"/>
      <c r="H203" s="75"/>
      <c r="I203" s="75"/>
      <c r="J203" s="75"/>
      <c r="K203" s="75">
        <f t="shared" si="161"/>
        <v>0</v>
      </c>
      <c r="L203" s="75"/>
      <c r="M203" s="75"/>
      <c r="N203" s="75"/>
      <c r="O203" s="75">
        <f t="shared" si="148"/>
        <v>0</v>
      </c>
      <c r="P203" s="76">
        <f t="shared" si="167"/>
        <v>0</v>
      </c>
      <c r="Q203" s="75"/>
      <c r="R203" s="75"/>
      <c r="S203" s="75"/>
      <c r="T203" s="75">
        <f t="shared" si="149"/>
        <v>0</v>
      </c>
      <c r="U203" s="76">
        <f t="shared" si="169"/>
        <v>0</v>
      </c>
      <c r="V203" s="75"/>
      <c r="W203" s="75"/>
      <c r="X203" s="75"/>
      <c r="Y203" s="75">
        <f t="shared" si="150"/>
        <v>0</v>
      </c>
      <c r="Z203" s="76">
        <f t="shared" si="171"/>
        <v>0</v>
      </c>
      <c r="AA203" s="51"/>
    </row>
    <row r="204" spans="1:27">
      <c r="A204" s="89">
        <v>5</v>
      </c>
      <c r="B204" s="94" t="s">
        <v>120</v>
      </c>
      <c r="C204" s="71" t="s">
        <v>0</v>
      </c>
      <c r="D204" s="73"/>
      <c r="E204" s="74" t="s">
        <v>149</v>
      </c>
      <c r="F204" s="75">
        <f t="shared" si="144"/>
        <v>0</v>
      </c>
      <c r="G204" s="76"/>
      <c r="H204" s="75"/>
      <c r="I204" s="75"/>
      <c r="J204" s="75"/>
      <c r="K204" s="75">
        <f t="shared" si="161"/>
        <v>0</v>
      </c>
      <c r="L204" s="75"/>
      <c r="M204" s="75"/>
      <c r="N204" s="75"/>
      <c r="O204" s="75">
        <f t="shared" si="148"/>
        <v>0</v>
      </c>
      <c r="P204" s="76">
        <f t="shared" si="167"/>
        <v>0</v>
      </c>
      <c r="Q204" s="75"/>
      <c r="R204" s="75"/>
      <c r="S204" s="75"/>
      <c r="T204" s="75">
        <f t="shared" si="149"/>
        <v>0</v>
      </c>
      <c r="U204" s="76">
        <f t="shared" si="169"/>
        <v>0</v>
      </c>
      <c r="V204" s="75"/>
      <c r="W204" s="75"/>
      <c r="X204" s="75"/>
      <c r="Y204" s="75">
        <f t="shared" si="150"/>
        <v>0</v>
      </c>
      <c r="Z204" s="76">
        <f t="shared" si="171"/>
        <v>0</v>
      </c>
      <c r="AA204" s="51"/>
    </row>
    <row r="205" spans="1:27">
      <c r="A205" s="89"/>
      <c r="B205" s="94"/>
      <c r="C205" s="71"/>
      <c r="D205" s="73"/>
      <c r="E205" s="74" t="s">
        <v>150</v>
      </c>
      <c r="F205" s="75">
        <f t="shared" si="144"/>
        <v>0</v>
      </c>
      <c r="G205" s="76"/>
      <c r="H205" s="75"/>
      <c r="I205" s="75"/>
      <c r="J205" s="75"/>
      <c r="K205" s="75">
        <f t="shared" si="161"/>
        <v>0</v>
      </c>
      <c r="L205" s="75"/>
      <c r="M205" s="75"/>
      <c r="N205" s="75"/>
      <c r="O205" s="75">
        <f t="shared" si="148"/>
        <v>0</v>
      </c>
      <c r="P205" s="76">
        <f t="shared" si="167"/>
        <v>0</v>
      </c>
      <c r="Q205" s="75"/>
      <c r="R205" s="75"/>
      <c r="S205" s="75"/>
      <c r="T205" s="75">
        <f t="shared" si="149"/>
        <v>0</v>
      </c>
      <c r="U205" s="76">
        <f t="shared" si="169"/>
        <v>0</v>
      </c>
      <c r="V205" s="75"/>
      <c r="W205" s="75"/>
      <c r="X205" s="75"/>
      <c r="Y205" s="75">
        <f t="shared" si="150"/>
        <v>0</v>
      </c>
      <c r="Z205" s="76">
        <f t="shared" si="171"/>
        <v>0</v>
      </c>
      <c r="AA205" s="51"/>
    </row>
    <row r="206" spans="1:27">
      <c r="A206" s="71">
        <v>6</v>
      </c>
      <c r="B206" s="72" t="s">
        <v>54</v>
      </c>
      <c r="C206" s="71" t="s">
        <v>0</v>
      </c>
      <c r="D206" s="73">
        <v>0</v>
      </c>
      <c r="E206" s="74" t="s">
        <v>149</v>
      </c>
      <c r="F206" s="75">
        <f t="shared" si="144"/>
        <v>0</v>
      </c>
      <c r="G206" s="76"/>
      <c r="H206" s="75"/>
      <c r="I206" s="75"/>
      <c r="J206" s="75"/>
      <c r="K206" s="75">
        <f t="shared" si="161"/>
        <v>0</v>
      </c>
      <c r="L206" s="75"/>
      <c r="M206" s="75"/>
      <c r="N206" s="75"/>
      <c r="O206" s="75">
        <f t="shared" si="148"/>
        <v>0</v>
      </c>
      <c r="P206" s="76">
        <f t="shared" si="167"/>
        <v>0</v>
      </c>
      <c r="Q206" s="75"/>
      <c r="R206" s="75"/>
      <c r="S206" s="75"/>
      <c r="T206" s="75">
        <f t="shared" si="149"/>
        <v>0</v>
      </c>
      <c r="U206" s="76">
        <f t="shared" si="169"/>
        <v>0</v>
      </c>
      <c r="V206" s="75"/>
      <c r="W206" s="75"/>
      <c r="X206" s="75"/>
      <c r="Y206" s="75">
        <f t="shared" si="150"/>
        <v>0</v>
      </c>
      <c r="Z206" s="76">
        <f t="shared" si="171"/>
        <v>0</v>
      </c>
      <c r="AA206" s="51"/>
    </row>
    <row r="207" spans="1:27">
      <c r="A207" s="71"/>
      <c r="B207" s="72"/>
      <c r="C207" s="71"/>
      <c r="D207" s="73"/>
      <c r="E207" s="74" t="s">
        <v>150</v>
      </c>
      <c r="F207" s="75">
        <f t="shared" si="144"/>
        <v>0</v>
      </c>
      <c r="G207" s="76"/>
      <c r="H207" s="75"/>
      <c r="I207" s="75"/>
      <c r="J207" s="75"/>
      <c r="K207" s="75">
        <f t="shared" si="161"/>
        <v>0</v>
      </c>
      <c r="L207" s="75"/>
      <c r="M207" s="75"/>
      <c r="N207" s="75"/>
      <c r="O207" s="75">
        <f t="shared" si="148"/>
        <v>0</v>
      </c>
      <c r="P207" s="76">
        <f t="shared" si="167"/>
        <v>0</v>
      </c>
      <c r="Q207" s="75"/>
      <c r="R207" s="75"/>
      <c r="S207" s="75"/>
      <c r="T207" s="75">
        <f t="shared" si="149"/>
        <v>0</v>
      </c>
      <c r="U207" s="76">
        <f t="shared" si="169"/>
        <v>0</v>
      </c>
      <c r="V207" s="75"/>
      <c r="W207" s="75"/>
      <c r="X207" s="75"/>
      <c r="Y207" s="75">
        <f t="shared" si="150"/>
        <v>0</v>
      </c>
      <c r="Z207" s="76">
        <f t="shared" si="171"/>
        <v>0</v>
      </c>
      <c r="AA207" s="51"/>
    </row>
    <row r="208" spans="1:27">
      <c r="A208" s="71">
        <v>7</v>
      </c>
      <c r="B208" s="72" t="s">
        <v>121</v>
      </c>
      <c r="C208" s="71" t="s">
        <v>0</v>
      </c>
      <c r="D208" s="73"/>
      <c r="E208" s="74" t="s">
        <v>149</v>
      </c>
      <c r="F208" s="75">
        <f t="shared" si="144"/>
        <v>0</v>
      </c>
      <c r="G208" s="76"/>
      <c r="H208" s="75"/>
      <c r="I208" s="75"/>
      <c r="J208" s="75"/>
      <c r="K208" s="75">
        <f t="shared" si="161"/>
        <v>0</v>
      </c>
      <c r="L208" s="75"/>
      <c r="M208" s="75"/>
      <c r="N208" s="75"/>
      <c r="O208" s="75">
        <f t="shared" si="148"/>
        <v>0</v>
      </c>
      <c r="P208" s="76">
        <f t="shared" si="167"/>
        <v>0</v>
      </c>
      <c r="Q208" s="75"/>
      <c r="R208" s="75"/>
      <c r="S208" s="75"/>
      <c r="T208" s="75">
        <f t="shared" si="149"/>
        <v>0</v>
      </c>
      <c r="U208" s="76">
        <f t="shared" si="169"/>
        <v>0</v>
      </c>
      <c r="V208" s="75"/>
      <c r="W208" s="75"/>
      <c r="X208" s="75"/>
      <c r="Y208" s="75">
        <f t="shared" si="150"/>
        <v>0</v>
      </c>
      <c r="Z208" s="76">
        <f t="shared" si="171"/>
        <v>0</v>
      </c>
      <c r="AA208" s="51"/>
    </row>
    <row r="209" spans="1:27" s="78" customFormat="1">
      <c r="A209" s="71"/>
      <c r="B209" s="72"/>
      <c r="C209" s="71"/>
      <c r="D209" s="73"/>
      <c r="E209" s="74" t="s">
        <v>150</v>
      </c>
      <c r="F209" s="75">
        <f t="shared" si="144"/>
        <v>0</v>
      </c>
      <c r="G209" s="76"/>
      <c r="H209" s="75"/>
      <c r="I209" s="75"/>
      <c r="J209" s="75"/>
      <c r="K209" s="75">
        <f t="shared" si="161"/>
        <v>0</v>
      </c>
      <c r="L209" s="75"/>
      <c r="M209" s="75"/>
      <c r="N209" s="75"/>
      <c r="O209" s="75">
        <f t="shared" si="148"/>
        <v>0</v>
      </c>
      <c r="P209" s="76">
        <f t="shared" si="167"/>
        <v>0</v>
      </c>
      <c r="Q209" s="75"/>
      <c r="R209" s="75"/>
      <c r="S209" s="75"/>
      <c r="T209" s="75">
        <f t="shared" si="149"/>
        <v>0</v>
      </c>
      <c r="U209" s="76">
        <f t="shared" si="169"/>
        <v>0</v>
      </c>
      <c r="V209" s="75"/>
      <c r="W209" s="75"/>
      <c r="X209" s="75"/>
      <c r="Y209" s="75">
        <f t="shared" si="150"/>
        <v>0</v>
      </c>
      <c r="Z209" s="76">
        <f t="shared" si="171"/>
        <v>0</v>
      </c>
      <c r="AA209" s="12"/>
    </row>
    <row r="210" spans="1:27" s="78" customFormat="1" ht="21" customHeight="1">
      <c r="A210" s="97"/>
      <c r="B210" s="136" t="s">
        <v>58</v>
      </c>
      <c r="C210" s="97"/>
      <c r="D210" s="130"/>
      <c r="E210" s="131" t="s">
        <v>149</v>
      </c>
      <c r="F210" s="98">
        <f t="shared" si="144"/>
        <v>0</v>
      </c>
      <c r="G210" s="99"/>
      <c r="H210" s="98">
        <f t="shared" ref="H210:J211" si="172">H212</f>
        <v>0</v>
      </c>
      <c r="I210" s="98">
        <f t="shared" si="172"/>
        <v>0</v>
      </c>
      <c r="J210" s="98">
        <f t="shared" si="172"/>
        <v>0</v>
      </c>
      <c r="K210" s="98">
        <f t="shared" si="161"/>
        <v>0</v>
      </c>
      <c r="L210" s="98">
        <f t="shared" ref="L210:N211" si="173">L212</f>
        <v>0</v>
      </c>
      <c r="M210" s="98">
        <f t="shared" si="173"/>
        <v>0</v>
      </c>
      <c r="N210" s="98">
        <f t="shared" si="173"/>
        <v>0</v>
      </c>
      <c r="O210" s="98">
        <f t="shared" si="148"/>
        <v>0</v>
      </c>
      <c r="P210" s="99">
        <f t="shared" si="167"/>
        <v>0</v>
      </c>
      <c r="Q210" s="98">
        <f t="shared" ref="Q210:S211" si="174">Q212</f>
        <v>0</v>
      </c>
      <c r="R210" s="98">
        <f t="shared" si="174"/>
        <v>0</v>
      </c>
      <c r="S210" s="98">
        <f t="shared" si="174"/>
        <v>0</v>
      </c>
      <c r="T210" s="98">
        <f t="shared" si="149"/>
        <v>0</v>
      </c>
      <c r="U210" s="99">
        <f t="shared" si="169"/>
        <v>0</v>
      </c>
      <c r="V210" s="98">
        <f t="shared" ref="V210:X211" si="175">V212</f>
        <v>0</v>
      </c>
      <c r="W210" s="98">
        <f t="shared" si="175"/>
        <v>0</v>
      </c>
      <c r="X210" s="98">
        <f t="shared" si="175"/>
        <v>0</v>
      </c>
      <c r="Y210" s="98">
        <f t="shared" si="150"/>
        <v>0</v>
      </c>
      <c r="Z210" s="99">
        <f t="shared" si="171"/>
        <v>0</v>
      </c>
      <c r="AA210" s="12"/>
    </row>
    <row r="211" spans="1:27" s="78" customFormat="1" ht="21" customHeight="1">
      <c r="A211" s="97"/>
      <c r="B211" s="136"/>
      <c r="C211" s="97"/>
      <c r="D211" s="130"/>
      <c r="E211" s="131" t="s">
        <v>150</v>
      </c>
      <c r="F211" s="98">
        <f t="shared" si="144"/>
        <v>0</v>
      </c>
      <c r="G211" s="99"/>
      <c r="H211" s="98">
        <f t="shared" si="172"/>
        <v>0</v>
      </c>
      <c r="I211" s="98">
        <f t="shared" si="172"/>
        <v>0</v>
      </c>
      <c r="J211" s="98">
        <f t="shared" si="172"/>
        <v>0</v>
      </c>
      <c r="K211" s="98">
        <f t="shared" si="161"/>
        <v>0</v>
      </c>
      <c r="L211" s="98">
        <f t="shared" si="173"/>
        <v>0</v>
      </c>
      <c r="M211" s="98">
        <f t="shared" si="173"/>
        <v>0</v>
      </c>
      <c r="N211" s="98">
        <f t="shared" si="173"/>
        <v>0</v>
      </c>
      <c r="O211" s="98">
        <f t="shared" si="148"/>
        <v>0</v>
      </c>
      <c r="P211" s="99">
        <f t="shared" si="167"/>
        <v>0</v>
      </c>
      <c r="Q211" s="98">
        <f t="shared" si="174"/>
        <v>0</v>
      </c>
      <c r="R211" s="98">
        <f t="shared" si="174"/>
        <v>0</v>
      </c>
      <c r="S211" s="98">
        <f t="shared" si="174"/>
        <v>0</v>
      </c>
      <c r="T211" s="98">
        <f t="shared" si="149"/>
        <v>0</v>
      </c>
      <c r="U211" s="99">
        <f t="shared" si="169"/>
        <v>0</v>
      </c>
      <c r="V211" s="98">
        <f t="shared" si="175"/>
        <v>0</v>
      </c>
      <c r="W211" s="98">
        <f t="shared" si="175"/>
        <v>0</v>
      </c>
      <c r="X211" s="98">
        <f t="shared" si="175"/>
        <v>0</v>
      </c>
      <c r="Y211" s="98">
        <f t="shared" si="150"/>
        <v>0</v>
      </c>
      <c r="Z211" s="99">
        <f t="shared" si="171"/>
        <v>0</v>
      </c>
      <c r="AA211" s="12"/>
    </row>
    <row r="212" spans="1:27" ht="21" customHeight="1">
      <c r="A212" s="27"/>
      <c r="B212" s="116" t="s">
        <v>122</v>
      </c>
      <c r="C212" s="27" t="s">
        <v>0</v>
      </c>
      <c r="D212" s="28"/>
      <c r="E212" s="31" t="s">
        <v>149</v>
      </c>
      <c r="F212" s="45">
        <f t="shared" si="144"/>
        <v>0</v>
      </c>
      <c r="G212" s="46"/>
      <c r="H212" s="45">
        <f>SUM(H214)</f>
        <v>0</v>
      </c>
      <c r="I212" s="45">
        <f>SUM(I214)</f>
        <v>0</v>
      </c>
      <c r="J212" s="45">
        <f>SUM(J214)</f>
        <v>0</v>
      </c>
      <c r="K212" s="45">
        <f t="shared" si="161"/>
        <v>0</v>
      </c>
      <c r="L212" s="45">
        <f>SUM(L214)</f>
        <v>0</v>
      </c>
      <c r="M212" s="45">
        <f>SUM(M214)</f>
        <v>0</v>
      </c>
      <c r="N212" s="45">
        <f>SUM(N214)</f>
        <v>0</v>
      </c>
      <c r="O212" s="45">
        <f t="shared" si="148"/>
        <v>0</v>
      </c>
      <c r="P212" s="46">
        <f t="shared" si="167"/>
        <v>0</v>
      </c>
      <c r="Q212" s="45">
        <f>SUM(Q214)</f>
        <v>0</v>
      </c>
      <c r="R212" s="45">
        <f>SUM(R214)</f>
        <v>0</v>
      </c>
      <c r="S212" s="45">
        <f>SUM(S214)</f>
        <v>0</v>
      </c>
      <c r="T212" s="45">
        <f t="shared" si="149"/>
        <v>0</v>
      </c>
      <c r="U212" s="46">
        <f t="shared" si="169"/>
        <v>0</v>
      </c>
      <c r="V212" s="45">
        <f>SUM(V214)</f>
        <v>0</v>
      </c>
      <c r="W212" s="45">
        <f>SUM(W214)</f>
        <v>0</v>
      </c>
      <c r="X212" s="45">
        <f>SUM(X214)</f>
        <v>0</v>
      </c>
      <c r="Y212" s="45">
        <f t="shared" si="150"/>
        <v>0</v>
      </c>
      <c r="Z212" s="46">
        <f t="shared" si="171"/>
        <v>0</v>
      </c>
      <c r="AA212" s="51"/>
    </row>
    <row r="213" spans="1:27" ht="21" customHeight="1">
      <c r="A213" s="27"/>
      <c r="B213" s="116"/>
      <c r="C213" s="27"/>
      <c r="D213" s="28"/>
      <c r="E213" s="31" t="s">
        <v>150</v>
      </c>
      <c r="F213" s="45">
        <f t="shared" si="144"/>
        <v>0</v>
      </c>
      <c r="G213" s="46"/>
      <c r="H213" s="45">
        <f>SUM(H216)</f>
        <v>0</v>
      </c>
      <c r="I213" s="45">
        <f>SUM(I216)</f>
        <v>0</v>
      </c>
      <c r="J213" s="45">
        <f>SUM(J216)</f>
        <v>0</v>
      </c>
      <c r="K213" s="45">
        <f t="shared" si="161"/>
        <v>0</v>
      </c>
      <c r="L213" s="45">
        <f>SUM(L216)</f>
        <v>0</v>
      </c>
      <c r="M213" s="45">
        <f>SUM(M216)</f>
        <v>0</v>
      </c>
      <c r="N213" s="45">
        <f>SUM(N216)</f>
        <v>0</v>
      </c>
      <c r="O213" s="45">
        <f t="shared" si="148"/>
        <v>0</v>
      </c>
      <c r="P213" s="46">
        <f t="shared" si="167"/>
        <v>0</v>
      </c>
      <c r="Q213" s="45">
        <f>SUM(Q216)</f>
        <v>0</v>
      </c>
      <c r="R213" s="45">
        <f>SUM(R216)</f>
        <v>0</v>
      </c>
      <c r="S213" s="45">
        <f>SUM(S216)</f>
        <v>0</v>
      </c>
      <c r="T213" s="45">
        <f t="shared" si="149"/>
        <v>0</v>
      </c>
      <c r="U213" s="46">
        <f t="shared" si="169"/>
        <v>0</v>
      </c>
      <c r="V213" s="45">
        <f>SUM(V216)</f>
        <v>0</v>
      </c>
      <c r="W213" s="45">
        <f>SUM(W216)</f>
        <v>0</v>
      </c>
      <c r="X213" s="45">
        <f>SUM(X216)</f>
        <v>0</v>
      </c>
      <c r="Y213" s="45">
        <f t="shared" si="150"/>
        <v>0</v>
      </c>
      <c r="Z213" s="46">
        <f t="shared" si="171"/>
        <v>0</v>
      </c>
      <c r="AA213" s="51"/>
    </row>
    <row r="214" spans="1:27">
      <c r="A214" s="6">
        <v>1</v>
      </c>
      <c r="B214" s="2" t="s">
        <v>59</v>
      </c>
      <c r="C214" s="6" t="s">
        <v>0</v>
      </c>
      <c r="D214" s="15">
        <v>3793</v>
      </c>
      <c r="E214" s="34" t="s">
        <v>149</v>
      </c>
      <c r="F214" s="47">
        <f t="shared" si="144"/>
        <v>0</v>
      </c>
      <c r="G214" s="63"/>
      <c r="H214" s="62"/>
      <c r="I214" s="62"/>
      <c r="J214" s="62"/>
      <c r="K214" s="47">
        <f t="shared" si="161"/>
        <v>0</v>
      </c>
      <c r="L214" s="62"/>
      <c r="M214" s="62"/>
      <c r="N214" s="62"/>
      <c r="O214" s="47">
        <f t="shared" si="148"/>
        <v>0</v>
      </c>
      <c r="P214" s="48">
        <f t="shared" si="167"/>
        <v>0</v>
      </c>
      <c r="Q214" s="62"/>
      <c r="R214" s="62"/>
      <c r="S214" s="62"/>
      <c r="T214" s="47">
        <f t="shared" si="149"/>
        <v>0</v>
      </c>
      <c r="U214" s="48">
        <f t="shared" si="169"/>
        <v>0</v>
      </c>
      <c r="V214" s="62"/>
      <c r="W214" s="62"/>
      <c r="X214" s="62"/>
      <c r="Y214" s="47">
        <f t="shared" si="150"/>
        <v>0</v>
      </c>
      <c r="Z214" s="48">
        <f t="shared" si="171"/>
        <v>0</v>
      </c>
      <c r="AA214" s="51"/>
    </row>
    <row r="215" spans="1:27">
      <c r="A215" s="6"/>
      <c r="B215" s="2"/>
      <c r="C215" s="6"/>
      <c r="D215" s="15"/>
      <c r="E215" s="34" t="s">
        <v>149</v>
      </c>
      <c r="F215" s="47">
        <f t="shared" si="144"/>
        <v>0</v>
      </c>
      <c r="G215" s="63"/>
      <c r="H215" s="62"/>
      <c r="I215" s="62"/>
      <c r="J215" s="62"/>
      <c r="K215" s="47">
        <f t="shared" si="161"/>
        <v>0</v>
      </c>
      <c r="L215" s="62"/>
      <c r="M215" s="62"/>
      <c r="N215" s="62"/>
      <c r="O215" s="47">
        <f t="shared" si="148"/>
        <v>0</v>
      </c>
      <c r="P215" s="48">
        <f t="shared" si="167"/>
        <v>0</v>
      </c>
      <c r="Q215" s="62"/>
      <c r="R215" s="62"/>
      <c r="S215" s="62"/>
      <c r="T215" s="47">
        <f t="shared" si="149"/>
        <v>0</v>
      </c>
      <c r="U215" s="48">
        <f t="shared" si="169"/>
        <v>0</v>
      </c>
      <c r="V215" s="62"/>
      <c r="W215" s="62"/>
      <c r="X215" s="62"/>
      <c r="Y215" s="47">
        <f t="shared" si="150"/>
        <v>0</v>
      </c>
      <c r="Z215" s="48">
        <f t="shared" si="171"/>
        <v>0</v>
      </c>
      <c r="AA215" s="51"/>
    </row>
    <row r="216" spans="1:27">
      <c r="A216" s="6"/>
      <c r="B216" s="2"/>
      <c r="C216" s="6"/>
      <c r="D216" s="15"/>
      <c r="E216" s="34" t="s">
        <v>150</v>
      </c>
      <c r="F216" s="47">
        <f t="shared" si="144"/>
        <v>0</v>
      </c>
      <c r="G216" s="63"/>
      <c r="H216" s="62"/>
      <c r="I216" s="62"/>
      <c r="J216" s="62"/>
      <c r="K216" s="47">
        <f t="shared" si="161"/>
        <v>0</v>
      </c>
      <c r="L216" s="62"/>
      <c r="M216" s="62"/>
      <c r="N216" s="62"/>
      <c r="O216" s="47">
        <f t="shared" si="148"/>
        <v>0</v>
      </c>
      <c r="P216" s="48">
        <f t="shared" si="167"/>
        <v>0</v>
      </c>
      <c r="Q216" s="62"/>
      <c r="R216" s="62"/>
      <c r="S216" s="62"/>
      <c r="T216" s="47">
        <f t="shared" si="149"/>
        <v>0</v>
      </c>
      <c r="U216" s="48">
        <f t="shared" si="169"/>
        <v>0</v>
      </c>
      <c r="V216" s="62"/>
      <c r="W216" s="62"/>
      <c r="X216" s="62"/>
      <c r="Y216" s="47">
        <f t="shared" si="150"/>
        <v>0</v>
      </c>
      <c r="Z216" s="48">
        <f t="shared" si="171"/>
        <v>0</v>
      </c>
      <c r="AA216" s="51"/>
    </row>
    <row r="217" spans="1:27">
      <c r="A217" s="6"/>
      <c r="B217" s="2"/>
      <c r="C217" s="6" t="s">
        <v>2</v>
      </c>
      <c r="D217" s="15">
        <v>3793</v>
      </c>
      <c r="E217" s="34" t="s">
        <v>150</v>
      </c>
      <c r="F217" s="47">
        <f t="shared" si="144"/>
        <v>0</v>
      </c>
      <c r="G217" s="63"/>
      <c r="H217" s="62"/>
      <c r="I217" s="62"/>
      <c r="J217" s="62"/>
      <c r="K217" s="47">
        <f t="shared" si="161"/>
        <v>0</v>
      </c>
      <c r="L217" s="62"/>
      <c r="M217" s="62"/>
      <c r="N217" s="62"/>
      <c r="O217" s="47">
        <f t="shared" si="148"/>
        <v>0</v>
      </c>
      <c r="P217" s="48">
        <f t="shared" si="167"/>
        <v>0</v>
      </c>
      <c r="Q217" s="62"/>
      <c r="R217" s="62"/>
      <c r="S217" s="62"/>
      <c r="T217" s="47">
        <f t="shared" si="149"/>
        <v>0</v>
      </c>
      <c r="U217" s="48">
        <f t="shared" si="169"/>
        <v>0</v>
      </c>
      <c r="V217" s="62"/>
      <c r="W217" s="62"/>
      <c r="X217" s="62"/>
      <c r="Y217" s="47">
        <f t="shared" si="150"/>
        <v>0</v>
      </c>
      <c r="Z217" s="48">
        <f t="shared" si="171"/>
        <v>0</v>
      </c>
      <c r="AA217" s="66"/>
    </row>
    <row r="218" spans="1:27" s="78" customFormat="1">
      <c r="A218" s="24"/>
      <c r="B218" s="113" t="s">
        <v>123</v>
      </c>
      <c r="C218" s="24"/>
      <c r="D218" s="118"/>
      <c r="E218" s="119" t="s">
        <v>149</v>
      </c>
      <c r="F218" s="85">
        <f t="shared" si="144"/>
        <v>0</v>
      </c>
      <c r="G218" s="123"/>
      <c r="H218" s="85">
        <f t="shared" ref="H218:J223" si="176">H220</f>
        <v>0</v>
      </c>
      <c r="I218" s="85">
        <f t="shared" si="176"/>
        <v>0</v>
      </c>
      <c r="J218" s="85">
        <f t="shared" si="176"/>
        <v>0</v>
      </c>
      <c r="K218" s="85">
        <f t="shared" si="161"/>
        <v>0</v>
      </c>
      <c r="L218" s="85">
        <f t="shared" ref="L218:N223" si="177">L220</f>
        <v>0</v>
      </c>
      <c r="M218" s="85">
        <f t="shared" si="177"/>
        <v>0</v>
      </c>
      <c r="N218" s="85">
        <f t="shared" si="177"/>
        <v>0</v>
      </c>
      <c r="O218" s="85">
        <f t="shared" si="148"/>
        <v>0</v>
      </c>
      <c r="P218" s="123">
        <f t="shared" si="167"/>
        <v>0</v>
      </c>
      <c r="Q218" s="85">
        <f t="shared" ref="Q218:S223" si="178">Q220</f>
        <v>0</v>
      </c>
      <c r="R218" s="85">
        <f t="shared" si="178"/>
        <v>0</v>
      </c>
      <c r="S218" s="85">
        <f t="shared" si="178"/>
        <v>0</v>
      </c>
      <c r="T218" s="85">
        <f t="shared" si="149"/>
        <v>0</v>
      </c>
      <c r="U218" s="123">
        <f t="shared" si="169"/>
        <v>0</v>
      </c>
      <c r="V218" s="85">
        <f t="shared" ref="V218:X223" si="179">V220</f>
        <v>0</v>
      </c>
      <c r="W218" s="85">
        <f t="shared" si="179"/>
        <v>0</v>
      </c>
      <c r="X218" s="85">
        <f t="shared" si="179"/>
        <v>0</v>
      </c>
      <c r="Y218" s="85">
        <f t="shared" si="150"/>
        <v>0</v>
      </c>
      <c r="Z218" s="123">
        <f t="shared" si="171"/>
        <v>0</v>
      </c>
      <c r="AA218" s="141"/>
    </row>
    <row r="219" spans="1:27" s="78" customFormat="1">
      <c r="A219" s="24"/>
      <c r="B219" s="113"/>
      <c r="C219" s="24"/>
      <c r="D219" s="118"/>
      <c r="E219" s="119" t="s">
        <v>150</v>
      </c>
      <c r="F219" s="85">
        <f t="shared" si="144"/>
        <v>0</v>
      </c>
      <c r="G219" s="123"/>
      <c r="H219" s="85">
        <f t="shared" si="176"/>
        <v>0</v>
      </c>
      <c r="I219" s="85">
        <f t="shared" si="176"/>
        <v>0</v>
      </c>
      <c r="J219" s="85">
        <f t="shared" si="176"/>
        <v>0</v>
      </c>
      <c r="K219" s="85">
        <f t="shared" si="161"/>
        <v>0</v>
      </c>
      <c r="L219" s="85">
        <f t="shared" si="177"/>
        <v>0</v>
      </c>
      <c r="M219" s="85">
        <f t="shared" si="177"/>
        <v>0</v>
      </c>
      <c r="N219" s="85">
        <f t="shared" si="177"/>
        <v>0</v>
      </c>
      <c r="O219" s="85">
        <f t="shared" si="148"/>
        <v>0</v>
      </c>
      <c r="P219" s="123">
        <f t="shared" si="167"/>
        <v>0</v>
      </c>
      <c r="Q219" s="85">
        <f t="shared" si="178"/>
        <v>0</v>
      </c>
      <c r="R219" s="85">
        <f t="shared" si="178"/>
        <v>0</v>
      </c>
      <c r="S219" s="85">
        <f t="shared" si="178"/>
        <v>0</v>
      </c>
      <c r="T219" s="85">
        <f t="shared" si="149"/>
        <v>0</v>
      </c>
      <c r="U219" s="123">
        <f t="shared" si="169"/>
        <v>0</v>
      </c>
      <c r="V219" s="85">
        <f t="shared" si="179"/>
        <v>0</v>
      </c>
      <c r="W219" s="85">
        <f t="shared" si="179"/>
        <v>0</v>
      </c>
      <c r="X219" s="85">
        <f t="shared" si="179"/>
        <v>0</v>
      </c>
      <c r="Y219" s="85">
        <f t="shared" si="150"/>
        <v>0</v>
      </c>
      <c r="Z219" s="123">
        <f t="shared" si="171"/>
        <v>0</v>
      </c>
      <c r="AA219" s="141"/>
    </row>
    <row r="220" spans="1:27" ht="42">
      <c r="A220" s="71"/>
      <c r="B220" s="72" t="s">
        <v>124</v>
      </c>
      <c r="C220" s="71"/>
      <c r="D220" s="73"/>
      <c r="E220" s="74" t="s">
        <v>149</v>
      </c>
      <c r="F220" s="75">
        <f t="shared" si="144"/>
        <v>0</v>
      </c>
      <c r="G220" s="76"/>
      <c r="H220" s="75">
        <f t="shared" si="176"/>
        <v>0</v>
      </c>
      <c r="I220" s="75">
        <f t="shared" si="176"/>
        <v>0</v>
      </c>
      <c r="J220" s="75">
        <f t="shared" si="176"/>
        <v>0</v>
      </c>
      <c r="K220" s="75">
        <f t="shared" si="161"/>
        <v>0</v>
      </c>
      <c r="L220" s="75">
        <f t="shared" si="177"/>
        <v>0</v>
      </c>
      <c r="M220" s="75">
        <f t="shared" si="177"/>
        <v>0</v>
      </c>
      <c r="N220" s="75">
        <f t="shared" si="177"/>
        <v>0</v>
      </c>
      <c r="O220" s="75">
        <f t="shared" ref="O220:O225" si="180">SUM(L220:N220)</f>
        <v>0</v>
      </c>
      <c r="P220" s="76">
        <f t="shared" si="167"/>
        <v>0</v>
      </c>
      <c r="Q220" s="75">
        <f t="shared" si="178"/>
        <v>0</v>
      </c>
      <c r="R220" s="75">
        <f t="shared" si="178"/>
        <v>0</v>
      </c>
      <c r="S220" s="75">
        <f t="shared" si="178"/>
        <v>0</v>
      </c>
      <c r="T220" s="75">
        <f t="shared" ref="T220:T225" si="181">SUM(Q220:S220)</f>
        <v>0</v>
      </c>
      <c r="U220" s="76">
        <f t="shared" si="169"/>
        <v>0</v>
      </c>
      <c r="V220" s="75">
        <f t="shared" si="179"/>
        <v>0</v>
      </c>
      <c r="W220" s="75">
        <f t="shared" si="179"/>
        <v>0</v>
      </c>
      <c r="X220" s="75">
        <f t="shared" si="179"/>
        <v>0</v>
      </c>
      <c r="Y220" s="75">
        <f t="shared" ref="Y220:Y225" si="182">SUM(V220:X220)</f>
        <v>0</v>
      </c>
      <c r="Z220" s="76">
        <f t="shared" si="171"/>
        <v>0</v>
      </c>
      <c r="AA220" s="51"/>
    </row>
    <row r="221" spans="1:27">
      <c r="A221" s="71"/>
      <c r="B221" s="72"/>
      <c r="C221" s="71"/>
      <c r="D221" s="73"/>
      <c r="E221" s="74" t="s">
        <v>150</v>
      </c>
      <c r="F221" s="75">
        <f t="shared" si="144"/>
        <v>0</v>
      </c>
      <c r="G221" s="76"/>
      <c r="H221" s="75">
        <f t="shared" si="176"/>
        <v>0</v>
      </c>
      <c r="I221" s="75">
        <f t="shared" si="176"/>
        <v>0</v>
      </c>
      <c r="J221" s="75">
        <f t="shared" si="176"/>
        <v>0</v>
      </c>
      <c r="K221" s="75">
        <f t="shared" si="161"/>
        <v>0</v>
      </c>
      <c r="L221" s="75">
        <f t="shared" si="177"/>
        <v>0</v>
      </c>
      <c r="M221" s="75">
        <f t="shared" si="177"/>
        <v>0</v>
      </c>
      <c r="N221" s="75">
        <f t="shared" si="177"/>
        <v>0</v>
      </c>
      <c r="O221" s="75">
        <f t="shared" si="180"/>
        <v>0</v>
      </c>
      <c r="P221" s="76">
        <f t="shared" si="167"/>
        <v>0</v>
      </c>
      <c r="Q221" s="75">
        <f t="shared" si="178"/>
        <v>0</v>
      </c>
      <c r="R221" s="75">
        <f t="shared" si="178"/>
        <v>0</v>
      </c>
      <c r="S221" s="75">
        <f t="shared" si="178"/>
        <v>0</v>
      </c>
      <c r="T221" s="75">
        <f t="shared" si="181"/>
        <v>0</v>
      </c>
      <c r="U221" s="76">
        <f t="shared" si="169"/>
        <v>0</v>
      </c>
      <c r="V221" s="75">
        <f t="shared" si="179"/>
        <v>0</v>
      </c>
      <c r="W221" s="75">
        <f t="shared" si="179"/>
        <v>0</v>
      </c>
      <c r="X221" s="75">
        <f t="shared" si="179"/>
        <v>0</v>
      </c>
      <c r="Y221" s="75">
        <f t="shared" si="182"/>
        <v>0</v>
      </c>
      <c r="Z221" s="76">
        <f t="shared" si="171"/>
        <v>0</v>
      </c>
      <c r="AA221" s="51"/>
    </row>
    <row r="222" spans="1:27" ht="21" customHeight="1">
      <c r="A222" s="27"/>
      <c r="B222" s="116" t="s">
        <v>126</v>
      </c>
      <c r="C222" s="27" t="s">
        <v>0</v>
      </c>
      <c r="D222" s="28"/>
      <c r="E222" s="31" t="s">
        <v>149</v>
      </c>
      <c r="F222" s="45">
        <f t="shared" si="144"/>
        <v>0</v>
      </c>
      <c r="G222" s="46"/>
      <c r="H222" s="45">
        <f t="shared" si="176"/>
        <v>0</v>
      </c>
      <c r="I222" s="45">
        <f t="shared" si="176"/>
        <v>0</v>
      </c>
      <c r="J222" s="45">
        <f t="shared" si="176"/>
        <v>0</v>
      </c>
      <c r="K222" s="45">
        <f t="shared" si="161"/>
        <v>0</v>
      </c>
      <c r="L222" s="45">
        <f t="shared" si="177"/>
        <v>0</v>
      </c>
      <c r="M222" s="45">
        <f t="shared" si="177"/>
        <v>0</v>
      </c>
      <c r="N222" s="45">
        <f t="shared" si="177"/>
        <v>0</v>
      </c>
      <c r="O222" s="45">
        <f t="shared" si="180"/>
        <v>0</v>
      </c>
      <c r="P222" s="46">
        <f t="shared" si="167"/>
        <v>0</v>
      </c>
      <c r="Q222" s="45">
        <f t="shared" si="178"/>
        <v>0</v>
      </c>
      <c r="R222" s="45">
        <f t="shared" si="178"/>
        <v>0</v>
      </c>
      <c r="S222" s="45">
        <f t="shared" si="178"/>
        <v>0</v>
      </c>
      <c r="T222" s="45">
        <f t="shared" si="181"/>
        <v>0</v>
      </c>
      <c r="U222" s="46">
        <f t="shared" si="169"/>
        <v>0</v>
      </c>
      <c r="V222" s="45">
        <f t="shared" si="179"/>
        <v>0</v>
      </c>
      <c r="W222" s="45">
        <f t="shared" si="179"/>
        <v>0</v>
      </c>
      <c r="X222" s="45">
        <f t="shared" si="179"/>
        <v>0</v>
      </c>
      <c r="Y222" s="45">
        <f t="shared" si="182"/>
        <v>0</v>
      </c>
      <c r="Z222" s="46">
        <f t="shared" si="171"/>
        <v>0</v>
      </c>
      <c r="AA222" s="51"/>
    </row>
    <row r="223" spans="1:27" ht="21" customHeight="1">
      <c r="A223" s="135"/>
      <c r="B223" s="116"/>
      <c r="C223" s="27"/>
      <c r="D223" s="28"/>
      <c r="E223" s="31" t="s">
        <v>150</v>
      </c>
      <c r="F223" s="45">
        <f t="shared" si="144"/>
        <v>0</v>
      </c>
      <c r="G223" s="46"/>
      <c r="H223" s="45">
        <f t="shared" si="176"/>
        <v>0</v>
      </c>
      <c r="I223" s="45">
        <f t="shared" si="176"/>
        <v>0</v>
      </c>
      <c r="J223" s="45">
        <f t="shared" si="176"/>
        <v>0</v>
      </c>
      <c r="K223" s="45">
        <f t="shared" si="161"/>
        <v>0</v>
      </c>
      <c r="L223" s="45">
        <f t="shared" si="177"/>
        <v>0</v>
      </c>
      <c r="M223" s="45">
        <f t="shared" si="177"/>
        <v>0</v>
      </c>
      <c r="N223" s="45">
        <f t="shared" si="177"/>
        <v>0</v>
      </c>
      <c r="O223" s="45">
        <f t="shared" si="180"/>
        <v>0</v>
      </c>
      <c r="P223" s="46">
        <f t="shared" si="167"/>
        <v>0</v>
      </c>
      <c r="Q223" s="45">
        <f t="shared" si="178"/>
        <v>0</v>
      </c>
      <c r="R223" s="45">
        <f t="shared" si="178"/>
        <v>0</v>
      </c>
      <c r="S223" s="45">
        <f t="shared" si="178"/>
        <v>0</v>
      </c>
      <c r="T223" s="45">
        <f t="shared" si="181"/>
        <v>0</v>
      </c>
      <c r="U223" s="46">
        <f t="shared" si="169"/>
        <v>0</v>
      </c>
      <c r="V223" s="45">
        <f t="shared" si="179"/>
        <v>0</v>
      </c>
      <c r="W223" s="45">
        <f t="shared" si="179"/>
        <v>0</v>
      </c>
      <c r="X223" s="45">
        <f t="shared" si="179"/>
        <v>0</v>
      </c>
      <c r="Y223" s="45">
        <f t="shared" si="182"/>
        <v>0</v>
      </c>
      <c r="Z223" s="46">
        <f t="shared" si="171"/>
        <v>0</v>
      </c>
      <c r="AA223" s="51"/>
    </row>
    <row r="224" spans="1:27" ht="42">
      <c r="A224" s="17">
        <v>1</v>
      </c>
      <c r="B224" s="19" t="s">
        <v>125</v>
      </c>
      <c r="C224" s="17" t="s">
        <v>0</v>
      </c>
      <c r="D224" s="18"/>
      <c r="E224" s="32" t="s">
        <v>149</v>
      </c>
      <c r="F224" s="47">
        <f t="shared" si="144"/>
        <v>0</v>
      </c>
      <c r="G224" s="48"/>
      <c r="H224" s="47"/>
      <c r="I224" s="47"/>
      <c r="J224" s="47"/>
      <c r="K224" s="47">
        <f t="shared" si="161"/>
        <v>0</v>
      </c>
      <c r="L224" s="47"/>
      <c r="M224" s="47"/>
      <c r="N224" s="47"/>
      <c r="O224" s="47">
        <f t="shared" si="180"/>
        <v>0</v>
      </c>
      <c r="P224" s="48">
        <f t="shared" si="167"/>
        <v>0</v>
      </c>
      <c r="Q224" s="47"/>
      <c r="R224" s="47"/>
      <c r="S224" s="47"/>
      <c r="T224" s="47">
        <f t="shared" si="181"/>
        <v>0</v>
      </c>
      <c r="U224" s="48">
        <f t="shared" si="169"/>
        <v>0</v>
      </c>
      <c r="V224" s="47"/>
      <c r="W224" s="47"/>
      <c r="X224" s="47"/>
      <c r="Y224" s="47">
        <f t="shared" si="182"/>
        <v>0</v>
      </c>
      <c r="Z224" s="48">
        <f t="shared" si="171"/>
        <v>0</v>
      </c>
      <c r="AA224" s="51"/>
    </row>
    <row r="225" spans="1:27" ht="21" customHeight="1">
      <c r="A225" s="17"/>
      <c r="B225" s="19"/>
      <c r="C225" s="17"/>
      <c r="D225" s="18"/>
      <c r="E225" s="35" t="s">
        <v>150</v>
      </c>
      <c r="F225" s="47">
        <f t="shared" si="144"/>
        <v>0</v>
      </c>
      <c r="G225" s="56"/>
      <c r="H225" s="55"/>
      <c r="I225" s="55"/>
      <c r="J225" s="55"/>
      <c r="K225" s="47">
        <f t="shared" si="161"/>
        <v>0</v>
      </c>
      <c r="L225" s="55"/>
      <c r="M225" s="55"/>
      <c r="N225" s="55"/>
      <c r="O225" s="47">
        <f t="shared" si="180"/>
        <v>0</v>
      </c>
      <c r="P225" s="48">
        <f t="shared" si="167"/>
        <v>0</v>
      </c>
      <c r="Q225" s="55"/>
      <c r="R225" s="55"/>
      <c r="S225" s="55"/>
      <c r="T225" s="47">
        <f t="shared" si="181"/>
        <v>0</v>
      </c>
      <c r="U225" s="48">
        <f t="shared" si="169"/>
        <v>0</v>
      </c>
      <c r="V225" s="55"/>
      <c r="W225" s="55"/>
      <c r="X225" s="55"/>
      <c r="Y225" s="47">
        <f t="shared" si="182"/>
        <v>0</v>
      </c>
      <c r="Z225" s="48">
        <f t="shared" si="171"/>
        <v>0</v>
      </c>
      <c r="AA225" s="54"/>
    </row>
    <row r="226" spans="1:27" s="78" customFormat="1">
      <c r="A226" s="24"/>
      <c r="B226" s="117" t="s">
        <v>18</v>
      </c>
      <c r="C226" s="24"/>
      <c r="D226" s="118"/>
      <c r="E226" s="119" t="s">
        <v>149</v>
      </c>
      <c r="F226" s="85">
        <f t="shared" si="144"/>
        <v>0</v>
      </c>
      <c r="G226" s="123"/>
      <c r="H226" s="85"/>
      <c r="I226" s="85"/>
      <c r="J226" s="85"/>
      <c r="K226" s="85">
        <f t="shared" si="161"/>
        <v>0</v>
      </c>
      <c r="L226" s="85"/>
      <c r="M226" s="85"/>
      <c r="N226" s="85"/>
      <c r="O226" s="85"/>
      <c r="P226" s="123">
        <f t="shared" si="167"/>
        <v>0</v>
      </c>
      <c r="Q226" s="85"/>
      <c r="R226" s="85"/>
      <c r="S226" s="85"/>
      <c r="T226" s="85"/>
      <c r="U226" s="123">
        <f t="shared" si="169"/>
        <v>0</v>
      </c>
      <c r="V226" s="85"/>
      <c r="W226" s="85"/>
      <c r="X226" s="85"/>
      <c r="Y226" s="85"/>
      <c r="Z226" s="123">
        <f t="shared" si="171"/>
        <v>0</v>
      </c>
      <c r="AA226" s="141"/>
    </row>
    <row r="227" spans="1:27" s="78" customFormat="1">
      <c r="A227" s="24"/>
      <c r="B227" s="114"/>
      <c r="C227" s="24"/>
      <c r="D227" s="118"/>
      <c r="E227" s="119" t="s">
        <v>150</v>
      </c>
      <c r="F227" s="85">
        <f t="shared" ref="F227:F271" si="183">Z227</f>
        <v>0</v>
      </c>
      <c r="G227" s="123"/>
      <c r="H227" s="85"/>
      <c r="I227" s="85"/>
      <c r="J227" s="85"/>
      <c r="K227" s="85">
        <f t="shared" si="161"/>
        <v>0</v>
      </c>
      <c r="L227" s="85"/>
      <c r="M227" s="85"/>
      <c r="N227" s="85"/>
      <c r="O227" s="85"/>
      <c r="P227" s="123">
        <f t="shared" si="167"/>
        <v>0</v>
      </c>
      <c r="Q227" s="85"/>
      <c r="R227" s="85"/>
      <c r="S227" s="85"/>
      <c r="T227" s="85"/>
      <c r="U227" s="123">
        <f t="shared" si="169"/>
        <v>0</v>
      </c>
      <c r="V227" s="85"/>
      <c r="W227" s="85"/>
      <c r="X227" s="85"/>
      <c r="Y227" s="85"/>
      <c r="Z227" s="123">
        <f t="shared" si="171"/>
        <v>0</v>
      </c>
      <c r="AA227" s="141"/>
    </row>
    <row r="228" spans="1:27">
      <c r="A228" s="71"/>
      <c r="B228" s="94" t="s">
        <v>127</v>
      </c>
      <c r="C228" s="71"/>
      <c r="D228" s="73"/>
      <c r="E228" s="74" t="s">
        <v>149</v>
      </c>
      <c r="F228" s="75">
        <f t="shared" si="183"/>
        <v>0</v>
      </c>
      <c r="G228" s="76"/>
      <c r="H228" s="75">
        <f t="shared" ref="H228:J229" si="184">SUM(H230,H234,H238)</f>
        <v>0</v>
      </c>
      <c r="I228" s="75">
        <f t="shared" si="184"/>
        <v>0</v>
      </c>
      <c r="J228" s="75">
        <f t="shared" si="184"/>
        <v>0</v>
      </c>
      <c r="K228" s="75">
        <f t="shared" si="161"/>
        <v>0</v>
      </c>
      <c r="L228" s="75">
        <f t="shared" ref="L228:N229" si="185">SUM(L230,L234,L238)</f>
        <v>0</v>
      </c>
      <c r="M228" s="75">
        <f t="shared" si="185"/>
        <v>0</v>
      </c>
      <c r="N228" s="75">
        <f t="shared" si="185"/>
        <v>0</v>
      </c>
      <c r="O228" s="75">
        <f t="shared" ref="O228:O263" si="186">SUM(L228:N228)</f>
        <v>0</v>
      </c>
      <c r="P228" s="76">
        <f t="shared" ref="P228:P259" si="187">SUM(K228,O228)</f>
        <v>0</v>
      </c>
      <c r="Q228" s="75">
        <f t="shared" ref="Q228:S229" si="188">SUM(Q230,Q234,Q238)</f>
        <v>0</v>
      </c>
      <c r="R228" s="75">
        <f t="shared" si="188"/>
        <v>0</v>
      </c>
      <c r="S228" s="75">
        <f t="shared" si="188"/>
        <v>0</v>
      </c>
      <c r="T228" s="75">
        <f t="shared" ref="T228:T263" si="189">SUM(Q228:S228)</f>
        <v>0</v>
      </c>
      <c r="U228" s="76">
        <f t="shared" ref="U228:U259" si="190">SUM(P228,T228)</f>
        <v>0</v>
      </c>
      <c r="V228" s="75">
        <f t="shared" ref="V228:X229" si="191">SUM(V230,V234,V238)</f>
        <v>0</v>
      </c>
      <c r="W228" s="75">
        <f t="shared" si="191"/>
        <v>0</v>
      </c>
      <c r="X228" s="75">
        <f t="shared" si="191"/>
        <v>0</v>
      </c>
      <c r="Y228" s="75">
        <f t="shared" ref="Y228:Y263" si="192">SUM(V228:X228)</f>
        <v>0</v>
      </c>
      <c r="Z228" s="76">
        <f t="shared" ref="Z228:Z259" si="193">SUM(U228,Y228)</f>
        <v>0</v>
      </c>
      <c r="AA228" s="51"/>
    </row>
    <row r="229" spans="1:27">
      <c r="A229" s="89"/>
      <c r="B229" s="94"/>
      <c r="C229" s="71"/>
      <c r="D229" s="73"/>
      <c r="E229" s="74" t="s">
        <v>150</v>
      </c>
      <c r="F229" s="75">
        <f t="shared" si="183"/>
        <v>0</v>
      </c>
      <c r="G229" s="76"/>
      <c r="H229" s="75">
        <f t="shared" si="184"/>
        <v>0</v>
      </c>
      <c r="I229" s="75">
        <f t="shared" si="184"/>
        <v>0</v>
      </c>
      <c r="J229" s="75">
        <f t="shared" si="184"/>
        <v>0</v>
      </c>
      <c r="K229" s="75">
        <f t="shared" si="161"/>
        <v>0</v>
      </c>
      <c r="L229" s="75">
        <f t="shared" si="185"/>
        <v>0</v>
      </c>
      <c r="M229" s="75">
        <f t="shared" si="185"/>
        <v>0</v>
      </c>
      <c r="N229" s="75">
        <f t="shared" si="185"/>
        <v>0</v>
      </c>
      <c r="O229" s="75">
        <f t="shared" si="186"/>
        <v>0</v>
      </c>
      <c r="P229" s="76">
        <f t="shared" si="187"/>
        <v>0</v>
      </c>
      <c r="Q229" s="75">
        <f t="shared" si="188"/>
        <v>0</v>
      </c>
      <c r="R229" s="75">
        <f t="shared" si="188"/>
        <v>0</v>
      </c>
      <c r="S229" s="75">
        <f t="shared" si="188"/>
        <v>0</v>
      </c>
      <c r="T229" s="75">
        <f t="shared" si="189"/>
        <v>0</v>
      </c>
      <c r="U229" s="76">
        <f t="shared" si="190"/>
        <v>0</v>
      </c>
      <c r="V229" s="75">
        <f t="shared" si="191"/>
        <v>0</v>
      </c>
      <c r="W229" s="75">
        <f t="shared" si="191"/>
        <v>0</v>
      </c>
      <c r="X229" s="75">
        <f t="shared" si="191"/>
        <v>0</v>
      </c>
      <c r="Y229" s="75">
        <f t="shared" si="192"/>
        <v>0</v>
      </c>
      <c r="Z229" s="76">
        <f t="shared" si="193"/>
        <v>0</v>
      </c>
      <c r="AA229" s="51"/>
    </row>
    <row r="230" spans="1:27">
      <c r="A230" s="88"/>
      <c r="B230" s="140" t="s">
        <v>133</v>
      </c>
      <c r="C230" s="27" t="s">
        <v>0</v>
      </c>
      <c r="D230" s="28"/>
      <c r="E230" s="31" t="s">
        <v>149</v>
      </c>
      <c r="F230" s="45">
        <f t="shared" si="183"/>
        <v>0</v>
      </c>
      <c r="G230" s="46"/>
      <c r="H230" s="45">
        <f t="shared" ref="H230:J231" si="194">H232</f>
        <v>0</v>
      </c>
      <c r="I230" s="45">
        <f t="shared" si="194"/>
        <v>0</v>
      </c>
      <c r="J230" s="45">
        <f t="shared" si="194"/>
        <v>0</v>
      </c>
      <c r="K230" s="45">
        <f t="shared" si="161"/>
        <v>0</v>
      </c>
      <c r="L230" s="45">
        <f t="shared" ref="L230:N231" si="195">L232</f>
        <v>0</v>
      </c>
      <c r="M230" s="45">
        <f t="shared" si="195"/>
        <v>0</v>
      </c>
      <c r="N230" s="45">
        <f t="shared" si="195"/>
        <v>0</v>
      </c>
      <c r="O230" s="45">
        <f t="shared" si="186"/>
        <v>0</v>
      </c>
      <c r="P230" s="46">
        <f t="shared" si="187"/>
        <v>0</v>
      </c>
      <c r="Q230" s="45">
        <f t="shared" ref="Q230:S231" si="196">Q232</f>
        <v>0</v>
      </c>
      <c r="R230" s="45">
        <f t="shared" si="196"/>
        <v>0</v>
      </c>
      <c r="S230" s="45">
        <f t="shared" si="196"/>
        <v>0</v>
      </c>
      <c r="T230" s="45">
        <f t="shared" si="189"/>
        <v>0</v>
      </c>
      <c r="U230" s="46">
        <f t="shared" si="190"/>
        <v>0</v>
      </c>
      <c r="V230" s="45">
        <f t="shared" ref="V230:X231" si="197">V232</f>
        <v>0</v>
      </c>
      <c r="W230" s="45">
        <f t="shared" si="197"/>
        <v>0</v>
      </c>
      <c r="X230" s="45">
        <f t="shared" si="197"/>
        <v>0</v>
      </c>
      <c r="Y230" s="45">
        <f t="shared" si="192"/>
        <v>0</v>
      </c>
      <c r="Z230" s="46">
        <f t="shared" si="193"/>
        <v>0</v>
      </c>
      <c r="AA230" s="67"/>
    </row>
    <row r="231" spans="1:27">
      <c r="A231" s="88"/>
      <c r="B231" s="140"/>
      <c r="C231" s="27"/>
      <c r="D231" s="28"/>
      <c r="E231" s="31" t="s">
        <v>150</v>
      </c>
      <c r="F231" s="45">
        <f t="shared" si="183"/>
        <v>0</v>
      </c>
      <c r="G231" s="46"/>
      <c r="H231" s="45">
        <f t="shared" si="194"/>
        <v>0</v>
      </c>
      <c r="I231" s="45">
        <f t="shared" si="194"/>
        <v>0</v>
      </c>
      <c r="J231" s="45">
        <f t="shared" si="194"/>
        <v>0</v>
      </c>
      <c r="K231" s="45">
        <f t="shared" si="161"/>
        <v>0</v>
      </c>
      <c r="L231" s="45">
        <f t="shared" si="195"/>
        <v>0</v>
      </c>
      <c r="M231" s="45">
        <f t="shared" si="195"/>
        <v>0</v>
      </c>
      <c r="N231" s="45">
        <f t="shared" si="195"/>
        <v>0</v>
      </c>
      <c r="O231" s="45">
        <f t="shared" si="186"/>
        <v>0</v>
      </c>
      <c r="P231" s="46">
        <f t="shared" si="187"/>
        <v>0</v>
      </c>
      <c r="Q231" s="45">
        <f t="shared" si="196"/>
        <v>0</v>
      </c>
      <c r="R231" s="45">
        <f t="shared" si="196"/>
        <v>0</v>
      </c>
      <c r="S231" s="45">
        <f t="shared" si="196"/>
        <v>0</v>
      </c>
      <c r="T231" s="45">
        <f t="shared" si="189"/>
        <v>0</v>
      </c>
      <c r="U231" s="46">
        <f t="shared" si="190"/>
        <v>0</v>
      </c>
      <c r="V231" s="45">
        <f t="shared" si="197"/>
        <v>0</v>
      </c>
      <c r="W231" s="45">
        <f t="shared" si="197"/>
        <v>0</v>
      </c>
      <c r="X231" s="45">
        <f t="shared" si="197"/>
        <v>0</v>
      </c>
      <c r="Y231" s="45">
        <f t="shared" si="192"/>
        <v>0</v>
      </c>
      <c r="Z231" s="46">
        <f t="shared" si="193"/>
        <v>0</v>
      </c>
      <c r="AA231" s="67"/>
    </row>
    <row r="232" spans="1:27">
      <c r="A232" s="16">
        <v>1</v>
      </c>
      <c r="B232" s="21" t="s">
        <v>128</v>
      </c>
      <c r="C232" s="17" t="s">
        <v>0</v>
      </c>
      <c r="D232" s="18">
        <v>200</v>
      </c>
      <c r="E232" s="32" t="s">
        <v>149</v>
      </c>
      <c r="F232" s="47">
        <f t="shared" si="183"/>
        <v>0</v>
      </c>
      <c r="G232" s="48"/>
      <c r="H232" s="47"/>
      <c r="I232" s="47"/>
      <c r="J232" s="47"/>
      <c r="K232" s="47">
        <f t="shared" si="161"/>
        <v>0</v>
      </c>
      <c r="L232" s="47"/>
      <c r="M232" s="47"/>
      <c r="N232" s="47"/>
      <c r="O232" s="47">
        <f t="shared" si="186"/>
        <v>0</v>
      </c>
      <c r="P232" s="48">
        <f t="shared" si="187"/>
        <v>0</v>
      </c>
      <c r="Q232" s="47"/>
      <c r="R232" s="47"/>
      <c r="S232" s="47"/>
      <c r="T232" s="47">
        <f t="shared" si="189"/>
        <v>0</v>
      </c>
      <c r="U232" s="48">
        <f t="shared" si="190"/>
        <v>0</v>
      </c>
      <c r="V232" s="47"/>
      <c r="W232" s="47"/>
      <c r="X232" s="47"/>
      <c r="Y232" s="47">
        <f t="shared" si="192"/>
        <v>0</v>
      </c>
      <c r="Z232" s="48">
        <f t="shared" si="193"/>
        <v>0</v>
      </c>
      <c r="AA232" s="67"/>
    </row>
    <row r="233" spans="1:27">
      <c r="A233" s="16"/>
      <c r="B233" s="21"/>
      <c r="C233" s="17"/>
      <c r="D233" s="18"/>
      <c r="E233" s="32" t="s">
        <v>150</v>
      </c>
      <c r="F233" s="47">
        <f t="shared" si="183"/>
        <v>0</v>
      </c>
      <c r="G233" s="48"/>
      <c r="H233" s="47"/>
      <c r="I233" s="47"/>
      <c r="J233" s="47"/>
      <c r="K233" s="47">
        <f t="shared" si="161"/>
        <v>0</v>
      </c>
      <c r="L233" s="47"/>
      <c r="M233" s="47"/>
      <c r="N233" s="47"/>
      <c r="O233" s="47">
        <f t="shared" si="186"/>
        <v>0</v>
      </c>
      <c r="P233" s="48">
        <f t="shared" si="187"/>
        <v>0</v>
      </c>
      <c r="Q233" s="47"/>
      <c r="R233" s="47"/>
      <c r="S233" s="47"/>
      <c r="T233" s="47">
        <f t="shared" si="189"/>
        <v>0</v>
      </c>
      <c r="U233" s="48">
        <f t="shared" si="190"/>
        <v>0</v>
      </c>
      <c r="V233" s="47"/>
      <c r="W233" s="47"/>
      <c r="X233" s="47"/>
      <c r="Y233" s="47">
        <f t="shared" si="192"/>
        <v>0</v>
      </c>
      <c r="Z233" s="48">
        <f t="shared" si="193"/>
        <v>0</v>
      </c>
      <c r="AA233" s="67"/>
    </row>
    <row r="234" spans="1:27">
      <c r="A234" s="88"/>
      <c r="B234" s="140" t="s">
        <v>129</v>
      </c>
      <c r="C234" s="27" t="s">
        <v>0</v>
      </c>
      <c r="D234" s="28"/>
      <c r="E234" s="31" t="s">
        <v>149</v>
      </c>
      <c r="F234" s="45">
        <f t="shared" si="183"/>
        <v>0</v>
      </c>
      <c r="G234" s="46"/>
      <c r="H234" s="45">
        <f t="shared" ref="H234:J235" si="198">H236</f>
        <v>0</v>
      </c>
      <c r="I234" s="45">
        <f t="shared" si="198"/>
        <v>0</v>
      </c>
      <c r="J234" s="45">
        <f t="shared" si="198"/>
        <v>0</v>
      </c>
      <c r="K234" s="45">
        <f t="shared" si="161"/>
        <v>0</v>
      </c>
      <c r="L234" s="45">
        <f t="shared" ref="L234:N235" si="199">L236</f>
        <v>0</v>
      </c>
      <c r="M234" s="45">
        <f t="shared" si="199"/>
        <v>0</v>
      </c>
      <c r="N234" s="45">
        <f t="shared" si="199"/>
        <v>0</v>
      </c>
      <c r="O234" s="45">
        <f t="shared" si="186"/>
        <v>0</v>
      </c>
      <c r="P234" s="46">
        <f t="shared" si="187"/>
        <v>0</v>
      </c>
      <c r="Q234" s="45">
        <f t="shared" ref="Q234:S235" si="200">Q236</f>
        <v>0</v>
      </c>
      <c r="R234" s="45">
        <f t="shared" si="200"/>
        <v>0</v>
      </c>
      <c r="S234" s="45">
        <f t="shared" si="200"/>
        <v>0</v>
      </c>
      <c r="T234" s="45">
        <f t="shared" si="189"/>
        <v>0</v>
      </c>
      <c r="U234" s="46">
        <f t="shared" si="190"/>
        <v>0</v>
      </c>
      <c r="V234" s="45">
        <f t="shared" ref="V234:X235" si="201">V236</f>
        <v>0</v>
      </c>
      <c r="W234" s="45">
        <f t="shared" si="201"/>
        <v>0</v>
      </c>
      <c r="X234" s="45">
        <f t="shared" si="201"/>
        <v>0</v>
      </c>
      <c r="Y234" s="45">
        <f t="shared" si="192"/>
        <v>0</v>
      </c>
      <c r="Z234" s="46">
        <f t="shared" si="193"/>
        <v>0</v>
      </c>
      <c r="AA234" s="67"/>
    </row>
    <row r="235" spans="1:27">
      <c r="A235" s="88"/>
      <c r="B235" s="140"/>
      <c r="C235" s="27"/>
      <c r="D235" s="28"/>
      <c r="E235" s="31" t="s">
        <v>150</v>
      </c>
      <c r="F235" s="45">
        <f t="shared" si="183"/>
        <v>0</v>
      </c>
      <c r="G235" s="46"/>
      <c r="H235" s="45">
        <f t="shared" si="198"/>
        <v>0</v>
      </c>
      <c r="I235" s="45">
        <f t="shared" si="198"/>
        <v>0</v>
      </c>
      <c r="J235" s="45">
        <f t="shared" si="198"/>
        <v>0</v>
      </c>
      <c r="K235" s="45">
        <f t="shared" si="161"/>
        <v>0</v>
      </c>
      <c r="L235" s="45">
        <f t="shared" si="199"/>
        <v>0</v>
      </c>
      <c r="M235" s="45">
        <f t="shared" si="199"/>
        <v>0</v>
      </c>
      <c r="N235" s="45">
        <f t="shared" si="199"/>
        <v>0</v>
      </c>
      <c r="O235" s="45">
        <f t="shared" si="186"/>
        <v>0</v>
      </c>
      <c r="P235" s="46">
        <f t="shared" si="187"/>
        <v>0</v>
      </c>
      <c r="Q235" s="45">
        <f t="shared" si="200"/>
        <v>0</v>
      </c>
      <c r="R235" s="45">
        <f t="shared" si="200"/>
        <v>0</v>
      </c>
      <c r="S235" s="45">
        <f t="shared" si="200"/>
        <v>0</v>
      </c>
      <c r="T235" s="45">
        <f t="shared" si="189"/>
        <v>0</v>
      </c>
      <c r="U235" s="46">
        <f t="shared" si="190"/>
        <v>0</v>
      </c>
      <c r="V235" s="45">
        <f t="shared" si="201"/>
        <v>0</v>
      </c>
      <c r="W235" s="45">
        <f t="shared" si="201"/>
        <v>0</v>
      </c>
      <c r="X235" s="45">
        <f t="shared" si="201"/>
        <v>0</v>
      </c>
      <c r="Y235" s="45">
        <f t="shared" si="192"/>
        <v>0</v>
      </c>
      <c r="Z235" s="46">
        <f t="shared" si="193"/>
        <v>0</v>
      </c>
      <c r="AA235" s="67"/>
    </row>
    <row r="236" spans="1:27">
      <c r="A236" s="16">
        <v>1</v>
      </c>
      <c r="B236" s="21" t="s">
        <v>130</v>
      </c>
      <c r="C236" s="17" t="s">
        <v>0</v>
      </c>
      <c r="D236" s="18">
        <v>20</v>
      </c>
      <c r="E236" s="32" t="s">
        <v>149</v>
      </c>
      <c r="F236" s="47">
        <f t="shared" si="183"/>
        <v>0</v>
      </c>
      <c r="G236" s="48"/>
      <c r="H236" s="47"/>
      <c r="I236" s="47"/>
      <c r="J236" s="47"/>
      <c r="K236" s="47">
        <f t="shared" si="161"/>
        <v>0</v>
      </c>
      <c r="L236" s="47"/>
      <c r="M236" s="47"/>
      <c r="N236" s="47"/>
      <c r="O236" s="47">
        <f t="shared" si="186"/>
        <v>0</v>
      </c>
      <c r="P236" s="48">
        <f t="shared" si="187"/>
        <v>0</v>
      </c>
      <c r="Q236" s="47"/>
      <c r="R236" s="47"/>
      <c r="S236" s="47"/>
      <c r="T236" s="47">
        <f t="shared" si="189"/>
        <v>0</v>
      </c>
      <c r="U236" s="48">
        <f t="shared" si="190"/>
        <v>0</v>
      </c>
      <c r="V236" s="47"/>
      <c r="W236" s="47"/>
      <c r="X236" s="47"/>
      <c r="Y236" s="47">
        <f t="shared" si="192"/>
        <v>0</v>
      </c>
      <c r="Z236" s="48">
        <f t="shared" si="193"/>
        <v>0</v>
      </c>
      <c r="AA236" s="67"/>
    </row>
    <row r="237" spans="1:27">
      <c r="A237" s="16"/>
      <c r="B237" s="21"/>
      <c r="C237" s="17"/>
      <c r="D237" s="18"/>
      <c r="E237" s="32" t="s">
        <v>150</v>
      </c>
      <c r="F237" s="47">
        <f t="shared" si="183"/>
        <v>0</v>
      </c>
      <c r="G237" s="48"/>
      <c r="H237" s="47"/>
      <c r="I237" s="47"/>
      <c r="J237" s="47"/>
      <c r="K237" s="47">
        <f t="shared" si="161"/>
        <v>0</v>
      </c>
      <c r="L237" s="47"/>
      <c r="M237" s="47"/>
      <c r="N237" s="47"/>
      <c r="O237" s="47">
        <f t="shared" si="186"/>
        <v>0</v>
      </c>
      <c r="P237" s="48">
        <f t="shared" si="187"/>
        <v>0</v>
      </c>
      <c r="Q237" s="47"/>
      <c r="R237" s="47"/>
      <c r="S237" s="47"/>
      <c r="T237" s="47">
        <f t="shared" si="189"/>
        <v>0</v>
      </c>
      <c r="U237" s="48">
        <f t="shared" si="190"/>
        <v>0</v>
      </c>
      <c r="V237" s="47"/>
      <c r="W237" s="47"/>
      <c r="X237" s="47"/>
      <c r="Y237" s="47">
        <f t="shared" si="192"/>
        <v>0</v>
      </c>
      <c r="Z237" s="48">
        <f t="shared" si="193"/>
        <v>0</v>
      </c>
      <c r="AA237" s="67"/>
    </row>
    <row r="238" spans="1:27">
      <c r="A238" s="88"/>
      <c r="B238" s="140" t="s">
        <v>131</v>
      </c>
      <c r="C238" s="27" t="s">
        <v>0</v>
      </c>
      <c r="D238" s="28"/>
      <c r="E238" s="31" t="s">
        <v>149</v>
      </c>
      <c r="F238" s="45">
        <f t="shared" si="183"/>
        <v>0</v>
      </c>
      <c r="G238" s="46"/>
      <c r="H238" s="45">
        <f t="shared" ref="H238:J239" si="202">H240</f>
        <v>0</v>
      </c>
      <c r="I238" s="45">
        <f t="shared" si="202"/>
        <v>0</v>
      </c>
      <c r="J238" s="45">
        <f t="shared" si="202"/>
        <v>0</v>
      </c>
      <c r="K238" s="45">
        <f t="shared" si="161"/>
        <v>0</v>
      </c>
      <c r="L238" s="45">
        <f t="shared" ref="L238:N239" si="203">L240</f>
        <v>0</v>
      </c>
      <c r="M238" s="45">
        <f t="shared" si="203"/>
        <v>0</v>
      </c>
      <c r="N238" s="45">
        <f t="shared" si="203"/>
        <v>0</v>
      </c>
      <c r="O238" s="45">
        <f t="shared" si="186"/>
        <v>0</v>
      </c>
      <c r="P238" s="46">
        <f t="shared" si="187"/>
        <v>0</v>
      </c>
      <c r="Q238" s="45">
        <f t="shared" ref="Q238:S239" si="204">Q240</f>
        <v>0</v>
      </c>
      <c r="R238" s="45">
        <f t="shared" si="204"/>
        <v>0</v>
      </c>
      <c r="S238" s="45">
        <f t="shared" si="204"/>
        <v>0</v>
      </c>
      <c r="T238" s="45">
        <f t="shared" si="189"/>
        <v>0</v>
      </c>
      <c r="U238" s="46">
        <f t="shared" si="190"/>
        <v>0</v>
      </c>
      <c r="V238" s="45">
        <f t="shared" ref="V238:X239" si="205">V240</f>
        <v>0</v>
      </c>
      <c r="W238" s="45">
        <f t="shared" si="205"/>
        <v>0</v>
      </c>
      <c r="X238" s="45">
        <f t="shared" si="205"/>
        <v>0</v>
      </c>
      <c r="Y238" s="45">
        <f t="shared" si="192"/>
        <v>0</v>
      </c>
      <c r="Z238" s="46">
        <f t="shared" si="193"/>
        <v>0</v>
      </c>
      <c r="AA238" s="67"/>
    </row>
    <row r="239" spans="1:27">
      <c r="A239" s="88"/>
      <c r="B239" s="140"/>
      <c r="C239" s="27"/>
      <c r="D239" s="28"/>
      <c r="E239" s="31" t="s">
        <v>150</v>
      </c>
      <c r="F239" s="45">
        <f t="shared" si="183"/>
        <v>0</v>
      </c>
      <c r="G239" s="46"/>
      <c r="H239" s="45">
        <f t="shared" si="202"/>
        <v>0</v>
      </c>
      <c r="I239" s="45">
        <f t="shared" si="202"/>
        <v>0</v>
      </c>
      <c r="J239" s="45">
        <f t="shared" si="202"/>
        <v>0</v>
      </c>
      <c r="K239" s="45">
        <f t="shared" si="161"/>
        <v>0</v>
      </c>
      <c r="L239" s="45">
        <f t="shared" si="203"/>
        <v>0</v>
      </c>
      <c r="M239" s="45">
        <f t="shared" si="203"/>
        <v>0</v>
      </c>
      <c r="N239" s="45">
        <f t="shared" si="203"/>
        <v>0</v>
      </c>
      <c r="O239" s="45">
        <f t="shared" si="186"/>
        <v>0</v>
      </c>
      <c r="P239" s="46">
        <f t="shared" si="187"/>
        <v>0</v>
      </c>
      <c r="Q239" s="45">
        <f t="shared" si="204"/>
        <v>0</v>
      </c>
      <c r="R239" s="45">
        <f t="shared" si="204"/>
        <v>0</v>
      </c>
      <c r="S239" s="45">
        <f t="shared" si="204"/>
        <v>0</v>
      </c>
      <c r="T239" s="45">
        <f t="shared" si="189"/>
        <v>0</v>
      </c>
      <c r="U239" s="46">
        <f t="shared" si="190"/>
        <v>0</v>
      </c>
      <c r="V239" s="45">
        <f t="shared" si="205"/>
        <v>0</v>
      </c>
      <c r="W239" s="45">
        <f t="shared" si="205"/>
        <v>0</v>
      </c>
      <c r="X239" s="45">
        <f t="shared" si="205"/>
        <v>0</v>
      </c>
      <c r="Y239" s="45">
        <f t="shared" si="192"/>
        <v>0</v>
      </c>
      <c r="Z239" s="46">
        <f t="shared" si="193"/>
        <v>0</v>
      </c>
      <c r="AA239" s="67"/>
    </row>
    <row r="240" spans="1:27">
      <c r="A240" s="17">
        <v>1</v>
      </c>
      <c r="B240" s="19" t="s">
        <v>132</v>
      </c>
      <c r="C240" s="17" t="s">
        <v>181</v>
      </c>
      <c r="D240" s="18">
        <v>1</v>
      </c>
      <c r="E240" s="32" t="s">
        <v>149</v>
      </c>
      <c r="F240" s="47">
        <f t="shared" si="183"/>
        <v>0</v>
      </c>
      <c r="G240" s="48"/>
      <c r="H240" s="47"/>
      <c r="I240" s="47"/>
      <c r="J240" s="47"/>
      <c r="K240" s="47">
        <f t="shared" si="161"/>
        <v>0</v>
      </c>
      <c r="L240" s="47"/>
      <c r="M240" s="47"/>
      <c r="N240" s="47"/>
      <c r="O240" s="47">
        <f t="shared" si="186"/>
        <v>0</v>
      </c>
      <c r="P240" s="48">
        <f t="shared" si="187"/>
        <v>0</v>
      </c>
      <c r="Q240" s="47"/>
      <c r="R240" s="47"/>
      <c r="S240" s="47"/>
      <c r="T240" s="47">
        <f t="shared" si="189"/>
        <v>0</v>
      </c>
      <c r="U240" s="48">
        <f t="shared" si="190"/>
        <v>0</v>
      </c>
      <c r="V240" s="47"/>
      <c r="W240" s="47"/>
      <c r="X240" s="47"/>
      <c r="Y240" s="47">
        <f t="shared" si="192"/>
        <v>0</v>
      </c>
      <c r="Z240" s="48">
        <f t="shared" si="193"/>
        <v>0</v>
      </c>
      <c r="AA240" s="67"/>
    </row>
    <row r="241" spans="1:27">
      <c r="A241" s="17"/>
      <c r="B241" s="19"/>
      <c r="C241" s="17" t="s">
        <v>0</v>
      </c>
      <c r="D241" s="18">
        <v>10</v>
      </c>
      <c r="E241" s="32" t="s">
        <v>150</v>
      </c>
      <c r="F241" s="47">
        <f t="shared" si="183"/>
        <v>0</v>
      </c>
      <c r="G241" s="48"/>
      <c r="H241" s="47"/>
      <c r="I241" s="47"/>
      <c r="J241" s="47"/>
      <c r="K241" s="47">
        <f t="shared" si="161"/>
        <v>0</v>
      </c>
      <c r="L241" s="47"/>
      <c r="M241" s="47"/>
      <c r="N241" s="47"/>
      <c r="O241" s="47">
        <f t="shared" si="186"/>
        <v>0</v>
      </c>
      <c r="P241" s="48">
        <f t="shared" si="187"/>
        <v>0</v>
      </c>
      <c r="Q241" s="47"/>
      <c r="R241" s="47"/>
      <c r="S241" s="47"/>
      <c r="T241" s="47">
        <f t="shared" si="189"/>
        <v>0</v>
      </c>
      <c r="U241" s="48">
        <f t="shared" si="190"/>
        <v>0</v>
      </c>
      <c r="V241" s="47"/>
      <c r="W241" s="47"/>
      <c r="X241" s="47"/>
      <c r="Y241" s="47">
        <f t="shared" si="192"/>
        <v>0</v>
      </c>
      <c r="Z241" s="48">
        <f t="shared" si="193"/>
        <v>0</v>
      </c>
      <c r="AA241" s="67"/>
    </row>
    <row r="242" spans="1:27" ht="42">
      <c r="A242" s="89"/>
      <c r="B242" s="94" t="s">
        <v>134</v>
      </c>
      <c r="C242" s="71"/>
      <c r="D242" s="73"/>
      <c r="E242" s="74" t="s">
        <v>149</v>
      </c>
      <c r="F242" s="75">
        <f t="shared" si="183"/>
        <v>0</v>
      </c>
      <c r="G242" s="76"/>
      <c r="H242" s="75">
        <f t="shared" ref="H242:J243" si="206">SUM(H244,H248)</f>
        <v>0</v>
      </c>
      <c r="I242" s="75">
        <f t="shared" si="206"/>
        <v>0</v>
      </c>
      <c r="J242" s="75">
        <f t="shared" si="206"/>
        <v>0</v>
      </c>
      <c r="K242" s="75">
        <f t="shared" si="161"/>
        <v>0</v>
      </c>
      <c r="L242" s="75">
        <f t="shared" ref="L242:N243" si="207">SUM(L244,L248)</f>
        <v>0</v>
      </c>
      <c r="M242" s="75">
        <f t="shared" si="207"/>
        <v>0</v>
      </c>
      <c r="N242" s="75">
        <f t="shared" si="207"/>
        <v>0</v>
      </c>
      <c r="O242" s="75">
        <f t="shared" si="186"/>
        <v>0</v>
      </c>
      <c r="P242" s="76">
        <f t="shared" si="187"/>
        <v>0</v>
      </c>
      <c r="Q242" s="75">
        <f t="shared" ref="Q242:S243" si="208">SUM(Q244,Q248)</f>
        <v>0</v>
      </c>
      <c r="R242" s="75">
        <f t="shared" si="208"/>
        <v>0</v>
      </c>
      <c r="S242" s="75">
        <f t="shared" si="208"/>
        <v>0</v>
      </c>
      <c r="T242" s="75">
        <f t="shared" si="189"/>
        <v>0</v>
      </c>
      <c r="U242" s="76">
        <f t="shared" si="190"/>
        <v>0</v>
      </c>
      <c r="V242" s="75">
        <f t="shared" ref="V242:X243" si="209">SUM(V244,V248)</f>
        <v>0</v>
      </c>
      <c r="W242" s="75">
        <f t="shared" si="209"/>
        <v>0</v>
      </c>
      <c r="X242" s="75">
        <f t="shared" si="209"/>
        <v>0</v>
      </c>
      <c r="Y242" s="75">
        <f t="shared" si="192"/>
        <v>0</v>
      </c>
      <c r="Z242" s="76">
        <f t="shared" si="193"/>
        <v>0</v>
      </c>
      <c r="AA242" s="67"/>
    </row>
    <row r="243" spans="1:27">
      <c r="A243" s="89"/>
      <c r="B243" s="94"/>
      <c r="C243" s="71"/>
      <c r="D243" s="73"/>
      <c r="E243" s="74" t="s">
        <v>150</v>
      </c>
      <c r="F243" s="75">
        <f t="shared" si="183"/>
        <v>0</v>
      </c>
      <c r="G243" s="76"/>
      <c r="H243" s="75">
        <f t="shared" si="206"/>
        <v>0</v>
      </c>
      <c r="I243" s="75">
        <f t="shared" si="206"/>
        <v>0</v>
      </c>
      <c r="J243" s="75">
        <f t="shared" si="206"/>
        <v>0</v>
      </c>
      <c r="K243" s="75">
        <f t="shared" si="161"/>
        <v>0</v>
      </c>
      <c r="L243" s="75">
        <f t="shared" si="207"/>
        <v>0</v>
      </c>
      <c r="M243" s="75">
        <f t="shared" si="207"/>
        <v>0</v>
      </c>
      <c r="N243" s="75">
        <f t="shared" si="207"/>
        <v>0</v>
      </c>
      <c r="O243" s="75">
        <f t="shared" si="186"/>
        <v>0</v>
      </c>
      <c r="P243" s="76">
        <f t="shared" si="187"/>
        <v>0</v>
      </c>
      <c r="Q243" s="75">
        <f t="shared" si="208"/>
        <v>0</v>
      </c>
      <c r="R243" s="75">
        <f t="shared" si="208"/>
        <v>0</v>
      </c>
      <c r="S243" s="75">
        <f t="shared" si="208"/>
        <v>0</v>
      </c>
      <c r="T243" s="75">
        <f t="shared" si="189"/>
        <v>0</v>
      </c>
      <c r="U243" s="76">
        <f t="shared" si="190"/>
        <v>0</v>
      </c>
      <c r="V243" s="75">
        <f t="shared" si="209"/>
        <v>0</v>
      </c>
      <c r="W243" s="75">
        <f t="shared" si="209"/>
        <v>0</v>
      </c>
      <c r="X243" s="75">
        <f t="shared" si="209"/>
        <v>0</v>
      </c>
      <c r="Y243" s="75">
        <f t="shared" si="192"/>
        <v>0</v>
      </c>
      <c r="Z243" s="76">
        <f t="shared" si="193"/>
        <v>0</v>
      </c>
      <c r="AA243" s="67"/>
    </row>
    <row r="244" spans="1:27" ht="42">
      <c r="A244" s="88"/>
      <c r="B244" s="140" t="s">
        <v>135</v>
      </c>
      <c r="C244" s="27" t="s">
        <v>0</v>
      </c>
      <c r="D244" s="28"/>
      <c r="E244" s="31" t="s">
        <v>149</v>
      </c>
      <c r="F244" s="45">
        <f t="shared" si="183"/>
        <v>0</v>
      </c>
      <c r="G244" s="46"/>
      <c r="H244" s="45">
        <f t="shared" ref="H244:J245" si="210">H246</f>
        <v>0</v>
      </c>
      <c r="I244" s="45">
        <f t="shared" si="210"/>
        <v>0</v>
      </c>
      <c r="J244" s="45">
        <f t="shared" si="210"/>
        <v>0</v>
      </c>
      <c r="K244" s="45">
        <f t="shared" si="161"/>
        <v>0</v>
      </c>
      <c r="L244" s="45">
        <f t="shared" ref="L244:N245" si="211">L246</f>
        <v>0</v>
      </c>
      <c r="M244" s="45">
        <f t="shared" si="211"/>
        <v>0</v>
      </c>
      <c r="N244" s="45">
        <f t="shared" si="211"/>
        <v>0</v>
      </c>
      <c r="O244" s="45">
        <f t="shared" si="186"/>
        <v>0</v>
      </c>
      <c r="P244" s="46">
        <f t="shared" si="187"/>
        <v>0</v>
      </c>
      <c r="Q244" s="45">
        <f t="shared" ref="Q244:S245" si="212">Q246</f>
        <v>0</v>
      </c>
      <c r="R244" s="45">
        <f t="shared" si="212"/>
        <v>0</v>
      </c>
      <c r="S244" s="45">
        <f t="shared" si="212"/>
        <v>0</v>
      </c>
      <c r="T244" s="45">
        <f t="shared" si="189"/>
        <v>0</v>
      </c>
      <c r="U244" s="46">
        <f t="shared" si="190"/>
        <v>0</v>
      </c>
      <c r="V244" s="45">
        <f t="shared" ref="V244:X245" si="213">V246</f>
        <v>0</v>
      </c>
      <c r="W244" s="45">
        <f t="shared" si="213"/>
        <v>0</v>
      </c>
      <c r="X244" s="45">
        <f t="shared" si="213"/>
        <v>0</v>
      </c>
      <c r="Y244" s="45">
        <f t="shared" si="192"/>
        <v>0</v>
      </c>
      <c r="Z244" s="46">
        <f t="shared" si="193"/>
        <v>0</v>
      </c>
      <c r="AA244" s="67"/>
    </row>
    <row r="245" spans="1:27">
      <c r="A245" s="88"/>
      <c r="B245" s="140"/>
      <c r="C245" s="27"/>
      <c r="D245" s="28"/>
      <c r="E245" s="31" t="s">
        <v>150</v>
      </c>
      <c r="F245" s="45">
        <f t="shared" si="183"/>
        <v>0</v>
      </c>
      <c r="G245" s="46"/>
      <c r="H245" s="45">
        <f t="shared" si="210"/>
        <v>0</v>
      </c>
      <c r="I245" s="45">
        <f t="shared" si="210"/>
        <v>0</v>
      </c>
      <c r="J245" s="45">
        <f t="shared" si="210"/>
        <v>0</v>
      </c>
      <c r="K245" s="45">
        <f t="shared" si="161"/>
        <v>0</v>
      </c>
      <c r="L245" s="45">
        <f t="shared" si="211"/>
        <v>0</v>
      </c>
      <c r="M245" s="45">
        <f t="shared" si="211"/>
        <v>0</v>
      </c>
      <c r="N245" s="45">
        <f t="shared" si="211"/>
        <v>0</v>
      </c>
      <c r="O245" s="45">
        <f t="shared" si="186"/>
        <v>0</v>
      </c>
      <c r="P245" s="46">
        <f t="shared" si="187"/>
        <v>0</v>
      </c>
      <c r="Q245" s="45">
        <f t="shared" si="212"/>
        <v>0</v>
      </c>
      <c r="R245" s="45">
        <f t="shared" si="212"/>
        <v>0</v>
      </c>
      <c r="S245" s="45">
        <f t="shared" si="212"/>
        <v>0</v>
      </c>
      <c r="T245" s="45">
        <f t="shared" si="189"/>
        <v>0</v>
      </c>
      <c r="U245" s="46">
        <f t="shared" si="190"/>
        <v>0</v>
      </c>
      <c r="V245" s="45">
        <f t="shared" si="213"/>
        <v>0</v>
      </c>
      <c r="W245" s="45">
        <f t="shared" si="213"/>
        <v>0</v>
      </c>
      <c r="X245" s="45">
        <f t="shared" si="213"/>
        <v>0</v>
      </c>
      <c r="Y245" s="45">
        <f t="shared" si="192"/>
        <v>0</v>
      </c>
      <c r="Z245" s="46">
        <f t="shared" si="193"/>
        <v>0</v>
      </c>
      <c r="AA245" s="67"/>
    </row>
    <row r="246" spans="1:27">
      <c r="A246" s="5">
        <v>1</v>
      </c>
      <c r="B246" s="20" t="s">
        <v>136</v>
      </c>
      <c r="C246" s="6" t="s">
        <v>0</v>
      </c>
      <c r="D246" s="15">
        <v>14</v>
      </c>
      <c r="E246" s="34" t="s">
        <v>149</v>
      </c>
      <c r="F246" s="47">
        <f t="shared" si="183"/>
        <v>0</v>
      </c>
      <c r="G246" s="63"/>
      <c r="H246" s="62"/>
      <c r="I246" s="62"/>
      <c r="J246" s="62"/>
      <c r="K246" s="47">
        <f t="shared" si="161"/>
        <v>0</v>
      </c>
      <c r="L246" s="62"/>
      <c r="M246" s="62"/>
      <c r="N246" s="62"/>
      <c r="O246" s="47">
        <f t="shared" si="186"/>
        <v>0</v>
      </c>
      <c r="P246" s="48">
        <f t="shared" si="187"/>
        <v>0</v>
      </c>
      <c r="Q246" s="62"/>
      <c r="R246" s="62"/>
      <c r="S246" s="62"/>
      <c r="T246" s="47">
        <f t="shared" si="189"/>
        <v>0</v>
      </c>
      <c r="U246" s="48">
        <f t="shared" si="190"/>
        <v>0</v>
      </c>
      <c r="V246" s="62"/>
      <c r="W246" s="62"/>
      <c r="X246" s="62"/>
      <c r="Y246" s="47">
        <f t="shared" si="192"/>
        <v>0</v>
      </c>
      <c r="Z246" s="48">
        <f t="shared" si="193"/>
        <v>0</v>
      </c>
      <c r="AA246" s="51"/>
    </row>
    <row r="247" spans="1:27">
      <c r="A247" s="5"/>
      <c r="B247" s="20"/>
      <c r="C247" s="6"/>
      <c r="D247" s="15"/>
      <c r="E247" s="34" t="s">
        <v>150</v>
      </c>
      <c r="F247" s="47">
        <f t="shared" si="183"/>
        <v>0</v>
      </c>
      <c r="G247" s="63"/>
      <c r="H247" s="62"/>
      <c r="I247" s="62"/>
      <c r="J247" s="62"/>
      <c r="K247" s="47">
        <f t="shared" si="161"/>
        <v>0</v>
      </c>
      <c r="L247" s="62"/>
      <c r="M247" s="62"/>
      <c r="N247" s="62"/>
      <c r="O247" s="47">
        <f t="shared" si="186"/>
        <v>0</v>
      </c>
      <c r="P247" s="48">
        <f t="shared" si="187"/>
        <v>0</v>
      </c>
      <c r="Q247" s="62"/>
      <c r="R247" s="62"/>
      <c r="S247" s="62"/>
      <c r="T247" s="47">
        <f t="shared" si="189"/>
        <v>0</v>
      </c>
      <c r="U247" s="48">
        <f t="shared" si="190"/>
        <v>0</v>
      </c>
      <c r="V247" s="62"/>
      <c r="W247" s="62"/>
      <c r="X247" s="62"/>
      <c r="Y247" s="47">
        <f t="shared" si="192"/>
        <v>0</v>
      </c>
      <c r="Z247" s="48">
        <f t="shared" si="193"/>
        <v>0</v>
      </c>
      <c r="AA247" s="51"/>
    </row>
    <row r="248" spans="1:27">
      <c r="A248" s="27"/>
      <c r="B248" s="140" t="s">
        <v>137</v>
      </c>
      <c r="C248" s="27" t="s">
        <v>0</v>
      </c>
      <c r="D248" s="28"/>
      <c r="E248" s="31" t="s">
        <v>150</v>
      </c>
      <c r="F248" s="45">
        <f t="shared" si="183"/>
        <v>0</v>
      </c>
      <c r="G248" s="46"/>
      <c r="H248" s="45">
        <f t="shared" ref="H248:J249" si="214">H250</f>
        <v>0</v>
      </c>
      <c r="I248" s="45">
        <f t="shared" si="214"/>
        <v>0</v>
      </c>
      <c r="J248" s="45">
        <f t="shared" si="214"/>
        <v>0</v>
      </c>
      <c r="K248" s="45">
        <f t="shared" si="161"/>
        <v>0</v>
      </c>
      <c r="L248" s="45">
        <f t="shared" ref="L248:N249" si="215">L250</f>
        <v>0</v>
      </c>
      <c r="M248" s="45">
        <f t="shared" si="215"/>
        <v>0</v>
      </c>
      <c r="N248" s="45">
        <f t="shared" si="215"/>
        <v>0</v>
      </c>
      <c r="O248" s="45">
        <f t="shared" si="186"/>
        <v>0</v>
      </c>
      <c r="P248" s="46">
        <f t="shared" si="187"/>
        <v>0</v>
      </c>
      <c r="Q248" s="45">
        <f t="shared" ref="Q248:S249" si="216">Q250</f>
        <v>0</v>
      </c>
      <c r="R248" s="45">
        <f t="shared" si="216"/>
        <v>0</v>
      </c>
      <c r="S248" s="45">
        <f t="shared" si="216"/>
        <v>0</v>
      </c>
      <c r="T248" s="45">
        <f t="shared" si="189"/>
        <v>0</v>
      </c>
      <c r="U248" s="46">
        <f t="shared" si="190"/>
        <v>0</v>
      </c>
      <c r="V248" s="45">
        <f t="shared" ref="V248:X249" si="217">V250</f>
        <v>0</v>
      </c>
      <c r="W248" s="45">
        <f t="shared" si="217"/>
        <v>0</v>
      </c>
      <c r="X248" s="45">
        <f t="shared" si="217"/>
        <v>0</v>
      </c>
      <c r="Y248" s="45">
        <f t="shared" si="192"/>
        <v>0</v>
      </c>
      <c r="Z248" s="46">
        <f t="shared" si="193"/>
        <v>0</v>
      </c>
      <c r="AA248" s="51"/>
    </row>
    <row r="249" spans="1:27">
      <c r="A249" s="27"/>
      <c r="B249" s="140"/>
      <c r="C249" s="27"/>
      <c r="D249" s="28"/>
      <c r="E249" s="31" t="s">
        <v>149</v>
      </c>
      <c r="F249" s="45">
        <f t="shared" si="183"/>
        <v>0</v>
      </c>
      <c r="G249" s="46"/>
      <c r="H249" s="45">
        <f t="shared" si="214"/>
        <v>0</v>
      </c>
      <c r="I249" s="45">
        <f t="shared" si="214"/>
        <v>0</v>
      </c>
      <c r="J249" s="45">
        <f t="shared" si="214"/>
        <v>0</v>
      </c>
      <c r="K249" s="45">
        <f t="shared" si="161"/>
        <v>0</v>
      </c>
      <c r="L249" s="45">
        <f t="shared" si="215"/>
        <v>0</v>
      </c>
      <c r="M249" s="45">
        <f t="shared" si="215"/>
        <v>0</v>
      </c>
      <c r="N249" s="45">
        <f t="shared" si="215"/>
        <v>0</v>
      </c>
      <c r="O249" s="45">
        <f t="shared" si="186"/>
        <v>0</v>
      </c>
      <c r="P249" s="46">
        <f t="shared" si="187"/>
        <v>0</v>
      </c>
      <c r="Q249" s="45">
        <f t="shared" si="216"/>
        <v>0</v>
      </c>
      <c r="R249" s="45">
        <f t="shared" si="216"/>
        <v>0</v>
      </c>
      <c r="S249" s="45">
        <f t="shared" si="216"/>
        <v>0</v>
      </c>
      <c r="T249" s="45">
        <f t="shared" si="189"/>
        <v>0</v>
      </c>
      <c r="U249" s="46">
        <f t="shared" si="190"/>
        <v>0</v>
      </c>
      <c r="V249" s="45">
        <f t="shared" si="217"/>
        <v>0</v>
      </c>
      <c r="W249" s="45">
        <f t="shared" si="217"/>
        <v>0</v>
      </c>
      <c r="X249" s="45">
        <f t="shared" si="217"/>
        <v>0</v>
      </c>
      <c r="Y249" s="45">
        <f t="shared" si="192"/>
        <v>0</v>
      </c>
      <c r="Z249" s="46">
        <f t="shared" si="193"/>
        <v>0</v>
      </c>
      <c r="AA249" s="51"/>
    </row>
    <row r="250" spans="1:27">
      <c r="A250" s="71">
        <v>1</v>
      </c>
      <c r="B250" s="72" t="s">
        <v>138</v>
      </c>
      <c r="C250" s="71" t="s">
        <v>0</v>
      </c>
      <c r="D250" s="73">
        <f>SUM(D252:D254)</f>
        <v>187</v>
      </c>
      <c r="E250" s="74" t="s">
        <v>149</v>
      </c>
      <c r="F250" s="75">
        <f t="shared" si="183"/>
        <v>0</v>
      </c>
      <c r="G250" s="76"/>
      <c r="H250" s="75">
        <f t="shared" ref="H250:J251" si="218">SUM(H252,H254)</f>
        <v>0</v>
      </c>
      <c r="I250" s="75">
        <f t="shared" si="218"/>
        <v>0</v>
      </c>
      <c r="J250" s="75">
        <f t="shared" si="218"/>
        <v>0</v>
      </c>
      <c r="K250" s="75">
        <f t="shared" si="161"/>
        <v>0</v>
      </c>
      <c r="L250" s="75">
        <f t="shared" ref="L250:N251" si="219">SUM(L252,L254)</f>
        <v>0</v>
      </c>
      <c r="M250" s="75">
        <f t="shared" si="219"/>
        <v>0</v>
      </c>
      <c r="N250" s="75">
        <f t="shared" si="219"/>
        <v>0</v>
      </c>
      <c r="O250" s="75">
        <f t="shared" si="186"/>
        <v>0</v>
      </c>
      <c r="P250" s="76">
        <f t="shared" si="187"/>
        <v>0</v>
      </c>
      <c r="Q250" s="75">
        <f t="shared" ref="Q250:S251" si="220">SUM(Q252,Q254)</f>
        <v>0</v>
      </c>
      <c r="R250" s="75">
        <f t="shared" si="220"/>
        <v>0</v>
      </c>
      <c r="S250" s="75">
        <f t="shared" si="220"/>
        <v>0</v>
      </c>
      <c r="T250" s="75">
        <f t="shared" si="189"/>
        <v>0</v>
      </c>
      <c r="U250" s="76">
        <f t="shared" si="190"/>
        <v>0</v>
      </c>
      <c r="V250" s="75">
        <f t="shared" ref="V250:X251" si="221">SUM(V252,V254)</f>
        <v>0</v>
      </c>
      <c r="W250" s="75">
        <f t="shared" si="221"/>
        <v>0</v>
      </c>
      <c r="X250" s="75">
        <f t="shared" si="221"/>
        <v>0</v>
      </c>
      <c r="Y250" s="75">
        <f t="shared" si="192"/>
        <v>0</v>
      </c>
      <c r="Z250" s="76">
        <f t="shared" si="193"/>
        <v>0</v>
      </c>
      <c r="AA250" s="53"/>
    </row>
    <row r="251" spans="1:27">
      <c r="A251" s="71"/>
      <c r="B251" s="72"/>
      <c r="C251" s="71"/>
      <c r="D251" s="73"/>
      <c r="E251" s="74" t="s">
        <v>150</v>
      </c>
      <c r="F251" s="75">
        <f t="shared" si="183"/>
        <v>0</v>
      </c>
      <c r="G251" s="76"/>
      <c r="H251" s="75">
        <f t="shared" si="218"/>
        <v>0</v>
      </c>
      <c r="I251" s="75">
        <f t="shared" si="218"/>
        <v>0</v>
      </c>
      <c r="J251" s="75">
        <f t="shared" si="218"/>
        <v>0</v>
      </c>
      <c r="K251" s="75">
        <f t="shared" si="161"/>
        <v>0</v>
      </c>
      <c r="L251" s="75">
        <f t="shared" si="219"/>
        <v>0</v>
      </c>
      <c r="M251" s="75">
        <f t="shared" si="219"/>
        <v>0</v>
      </c>
      <c r="N251" s="75">
        <f t="shared" si="219"/>
        <v>0</v>
      </c>
      <c r="O251" s="75">
        <f t="shared" si="186"/>
        <v>0</v>
      </c>
      <c r="P251" s="76">
        <f t="shared" si="187"/>
        <v>0</v>
      </c>
      <c r="Q251" s="75">
        <f t="shared" si="220"/>
        <v>0</v>
      </c>
      <c r="R251" s="75">
        <f t="shared" si="220"/>
        <v>0</v>
      </c>
      <c r="S251" s="75">
        <f t="shared" si="220"/>
        <v>0</v>
      </c>
      <c r="T251" s="75">
        <f t="shared" si="189"/>
        <v>0</v>
      </c>
      <c r="U251" s="76">
        <f t="shared" si="190"/>
        <v>0</v>
      </c>
      <c r="V251" s="75">
        <f t="shared" si="221"/>
        <v>0</v>
      </c>
      <c r="W251" s="75">
        <f t="shared" si="221"/>
        <v>0</v>
      </c>
      <c r="X251" s="75">
        <f t="shared" si="221"/>
        <v>0</v>
      </c>
      <c r="Y251" s="75">
        <f t="shared" si="192"/>
        <v>0</v>
      </c>
      <c r="Z251" s="76">
        <f t="shared" si="193"/>
        <v>0</v>
      </c>
      <c r="AA251" s="53"/>
    </row>
    <row r="252" spans="1:27">
      <c r="A252" s="6"/>
      <c r="B252" s="2" t="s">
        <v>144</v>
      </c>
      <c r="C252" s="6" t="s">
        <v>0</v>
      </c>
      <c r="D252" s="15">
        <v>17</v>
      </c>
      <c r="E252" s="34" t="s">
        <v>149</v>
      </c>
      <c r="F252" s="47">
        <f t="shared" si="183"/>
        <v>0</v>
      </c>
      <c r="G252" s="63"/>
      <c r="H252" s="62"/>
      <c r="I252" s="62"/>
      <c r="J252" s="62"/>
      <c r="K252" s="47">
        <f t="shared" ref="K252:K271" si="222">SUM(H252:J252)</f>
        <v>0</v>
      </c>
      <c r="L252" s="62"/>
      <c r="M252" s="62"/>
      <c r="N252" s="62"/>
      <c r="O252" s="47">
        <f t="shared" si="186"/>
        <v>0</v>
      </c>
      <c r="P252" s="48">
        <f t="shared" si="187"/>
        <v>0</v>
      </c>
      <c r="Q252" s="62"/>
      <c r="R252" s="62"/>
      <c r="S252" s="62"/>
      <c r="T252" s="47">
        <f t="shared" si="189"/>
        <v>0</v>
      </c>
      <c r="U252" s="48">
        <f t="shared" si="190"/>
        <v>0</v>
      </c>
      <c r="V252" s="62"/>
      <c r="W252" s="62"/>
      <c r="X252" s="62"/>
      <c r="Y252" s="47">
        <f t="shared" si="192"/>
        <v>0</v>
      </c>
      <c r="Z252" s="48">
        <f t="shared" si="193"/>
        <v>0</v>
      </c>
      <c r="AA252" s="51"/>
    </row>
    <row r="253" spans="1:27">
      <c r="A253" s="6"/>
      <c r="B253" s="2"/>
      <c r="C253" s="6"/>
      <c r="D253" s="15"/>
      <c r="E253" s="34" t="s">
        <v>150</v>
      </c>
      <c r="F253" s="47">
        <f t="shared" si="183"/>
        <v>0</v>
      </c>
      <c r="G253" s="63"/>
      <c r="H253" s="62"/>
      <c r="I253" s="62"/>
      <c r="J253" s="62"/>
      <c r="K253" s="47">
        <f t="shared" si="222"/>
        <v>0</v>
      </c>
      <c r="L253" s="62"/>
      <c r="M253" s="62"/>
      <c r="N253" s="62"/>
      <c r="O253" s="47">
        <f t="shared" si="186"/>
        <v>0</v>
      </c>
      <c r="P253" s="48">
        <f t="shared" si="187"/>
        <v>0</v>
      </c>
      <c r="Q253" s="62"/>
      <c r="R253" s="62"/>
      <c r="S253" s="62"/>
      <c r="T253" s="47">
        <f t="shared" si="189"/>
        <v>0</v>
      </c>
      <c r="U253" s="48">
        <f t="shared" si="190"/>
        <v>0</v>
      </c>
      <c r="V253" s="62"/>
      <c r="W253" s="62"/>
      <c r="X253" s="62"/>
      <c r="Y253" s="47">
        <f t="shared" si="192"/>
        <v>0</v>
      </c>
      <c r="Z253" s="48">
        <f t="shared" si="193"/>
        <v>0</v>
      </c>
      <c r="AA253" s="51"/>
    </row>
    <row r="254" spans="1:27">
      <c r="A254" s="6"/>
      <c r="B254" s="2" t="s">
        <v>145</v>
      </c>
      <c r="C254" s="6" t="s">
        <v>0</v>
      </c>
      <c r="D254" s="15">
        <v>170</v>
      </c>
      <c r="E254" s="34" t="s">
        <v>149</v>
      </c>
      <c r="F254" s="47">
        <f t="shared" si="183"/>
        <v>0</v>
      </c>
      <c r="G254" s="63"/>
      <c r="H254" s="62"/>
      <c r="I254" s="62"/>
      <c r="J254" s="62"/>
      <c r="K254" s="47">
        <f t="shared" si="222"/>
        <v>0</v>
      </c>
      <c r="L254" s="62"/>
      <c r="M254" s="62"/>
      <c r="N254" s="62"/>
      <c r="O254" s="47">
        <f t="shared" si="186"/>
        <v>0</v>
      </c>
      <c r="P254" s="48">
        <f t="shared" si="187"/>
        <v>0</v>
      </c>
      <c r="Q254" s="62"/>
      <c r="R254" s="62"/>
      <c r="S254" s="62"/>
      <c r="T254" s="47">
        <f t="shared" si="189"/>
        <v>0</v>
      </c>
      <c r="U254" s="48">
        <f t="shared" si="190"/>
        <v>0</v>
      </c>
      <c r="V254" s="62"/>
      <c r="W254" s="62"/>
      <c r="X254" s="62"/>
      <c r="Y254" s="47">
        <f t="shared" si="192"/>
        <v>0</v>
      </c>
      <c r="Z254" s="48">
        <f t="shared" si="193"/>
        <v>0</v>
      </c>
      <c r="AA254" s="51"/>
    </row>
    <row r="255" spans="1:27">
      <c r="A255" s="6"/>
      <c r="B255" s="2"/>
      <c r="C255" s="6"/>
      <c r="D255" s="15"/>
      <c r="E255" s="34" t="s">
        <v>150</v>
      </c>
      <c r="F255" s="47">
        <f t="shared" si="183"/>
        <v>0</v>
      </c>
      <c r="G255" s="63"/>
      <c r="H255" s="62"/>
      <c r="I255" s="62"/>
      <c r="J255" s="62"/>
      <c r="K255" s="47">
        <f t="shared" si="222"/>
        <v>0</v>
      </c>
      <c r="L255" s="62"/>
      <c r="M255" s="62"/>
      <c r="N255" s="62"/>
      <c r="O255" s="47">
        <f t="shared" si="186"/>
        <v>0</v>
      </c>
      <c r="P255" s="48">
        <f t="shared" si="187"/>
        <v>0</v>
      </c>
      <c r="Q255" s="62"/>
      <c r="R255" s="62"/>
      <c r="S255" s="62"/>
      <c r="T255" s="47">
        <f t="shared" si="189"/>
        <v>0</v>
      </c>
      <c r="U255" s="48">
        <f t="shared" si="190"/>
        <v>0</v>
      </c>
      <c r="V255" s="62"/>
      <c r="W255" s="62"/>
      <c r="X255" s="62"/>
      <c r="Y255" s="47">
        <f t="shared" si="192"/>
        <v>0</v>
      </c>
      <c r="Z255" s="48">
        <f t="shared" si="193"/>
        <v>0</v>
      </c>
      <c r="AA255" s="51"/>
    </row>
    <row r="256" spans="1:27">
      <c r="A256" s="24"/>
      <c r="B256" s="117" t="s">
        <v>19</v>
      </c>
      <c r="C256" s="24"/>
      <c r="D256" s="118"/>
      <c r="E256" s="119" t="s">
        <v>149</v>
      </c>
      <c r="F256" s="85">
        <f t="shared" si="183"/>
        <v>0</v>
      </c>
      <c r="G256" s="123"/>
      <c r="H256" s="85">
        <f t="shared" ref="H256:H261" si="223">H258</f>
        <v>0</v>
      </c>
      <c r="I256" s="85">
        <f t="shared" ref="I256:J261" si="224">I258</f>
        <v>0</v>
      </c>
      <c r="J256" s="85">
        <f t="shared" si="224"/>
        <v>0</v>
      </c>
      <c r="K256" s="85">
        <f t="shared" si="222"/>
        <v>0</v>
      </c>
      <c r="L256" s="85">
        <f t="shared" ref="L256:L261" si="225">L258</f>
        <v>0</v>
      </c>
      <c r="M256" s="85">
        <f t="shared" ref="M256:N261" si="226">M258</f>
        <v>0</v>
      </c>
      <c r="N256" s="85">
        <f t="shared" si="226"/>
        <v>0</v>
      </c>
      <c r="O256" s="85">
        <f t="shared" si="186"/>
        <v>0</v>
      </c>
      <c r="P256" s="123">
        <f t="shared" si="187"/>
        <v>0</v>
      </c>
      <c r="Q256" s="85">
        <f t="shared" ref="Q256:Q261" si="227">Q258</f>
        <v>0</v>
      </c>
      <c r="R256" s="85">
        <f t="shared" ref="R256:S261" si="228">R258</f>
        <v>0</v>
      </c>
      <c r="S256" s="85">
        <f t="shared" si="228"/>
        <v>0</v>
      </c>
      <c r="T256" s="85">
        <f t="shared" si="189"/>
        <v>0</v>
      </c>
      <c r="U256" s="123">
        <f t="shared" si="190"/>
        <v>0</v>
      </c>
      <c r="V256" s="85">
        <f t="shared" ref="V256:V261" si="229">V258</f>
        <v>0</v>
      </c>
      <c r="W256" s="85">
        <f t="shared" ref="W256:X261" si="230">W258</f>
        <v>0</v>
      </c>
      <c r="X256" s="85">
        <f t="shared" si="230"/>
        <v>0</v>
      </c>
      <c r="Y256" s="85">
        <f t="shared" si="192"/>
        <v>0</v>
      </c>
      <c r="Z256" s="123">
        <f t="shared" si="193"/>
        <v>0</v>
      </c>
      <c r="AA256" s="39"/>
    </row>
    <row r="257" spans="1:27">
      <c r="A257" s="24"/>
      <c r="B257" s="114"/>
      <c r="C257" s="24"/>
      <c r="D257" s="118"/>
      <c r="E257" s="119" t="s">
        <v>150</v>
      </c>
      <c r="F257" s="85">
        <f t="shared" si="183"/>
        <v>0</v>
      </c>
      <c r="G257" s="123"/>
      <c r="H257" s="85">
        <f t="shared" si="223"/>
        <v>0</v>
      </c>
      <c r="I257" s="85">
        <f t="shared" si="224"/>
        <v>0</v>
      </c>
      <c r="J257" s="85">
        <f t="shared" si="224"/>
        <v>0</v>
      </c>
      <c r="K257" s="85">
        <f t="shared" si="222"/>
        <v>0</v>
      </c>
      <c r="L257" s="85">
        <f t="shared" si="225"/>
        <v>0</v>
      </c>
      <c r="M257" s="85">
        <f t="shared" si="226"/>
        <v>0</v>
      </c>
      <c r="N257" s="85">
        <f t="shared" si="226"/>
        <v>0</v>
      </c>
      <c r="O257" s="85">
        <f t="shared" si="186"/>
        <v>0</v>
      </c>
      <c r="P257" s="123">
        <f t="shared" si="187"/>
        <v>0</v>
      </c>
      <c r="Q257" s="85">
        <f t="shared" si="227"/>
        <v>0</v>
      </c>
      <c r="R257" s="85">
        <f t="shared" si="228"/>
        <v>0</v>
      </c>
      <c r="S257" s="85">
        <f t="shared" si="228"/>
        <v>0</v>
      </c>
      <c r="T257" s="85">
        <f t="shared" si="189"/>
        <v>0</v>
      </c>
      <c r="U257" s="123">
        <f t="shared" si="190"/>
        <v>0</v>
      </c>
      <c r="V257" s="85">
        <f t="shared" si="229"/>
        <v>0</v>
      </c>
      <c r="W257" s="85">
        <f t="shared" si="230"/>
        <v>0</v>
      </c>
      <c r="X257" s="85">
        <f t="shared" si="230"/>
        <v>0</v>
      </c>
      <c r="Y257" s="85">
        <f t="shared" si="192"/>
        <v>0</v>
      </c>
      <c r="Z257" s="123">
        <f t="shared" si="193"/>
        <v>0</v>
      </c>
      <c r="AA257" s="39"/>
    </row>
    <row r="258" spans="1:27" ht="42">
      <c r="A258" s="71"/>
      <c r="B258" s="94" t="s">
        <v>60</v>
      </c>
      <c r="C258" s="71"/>
      <c r="D258" s="73"/>
      <c r="E258" s="74" t="s">
        <v>149</v>
      </c>
      <c r="F258" s="75">
        <f t="shared" si="183"/>
        <v>0</v>
      </c>
      <c r="G258" s="76"/>
      <c r="H258" s="75">
        <f t="shared" si="223"/>
        <v>0</v>
      </c>
      <c r="I258" s="75">
        <f t="shared" si="224"/>
        <v>0</v>
      </c>
      <c r="J258" s="75">
        <f t="shared" si="224"/>
        <v>0</v>
      </c>
      <c r="K258" s="75">
        <f t="shared" si="222"/>
        <v>0</v>
      </c>
      <c r="L258" s="75">
        <f t="shared" si="225"/>
        <v>0</v>
      </c>
      <c r="M258" s="75">
        <f t="shared" si="226"/>
        <v>0</v>
      </c>
      <c r="N258" s="75">
        <f t="shared" si="226"/>
        <v>0</v>
      </c>
      <c r="O258" s="75">
        <f t="shared" si="186"/>
        <v>0</v>
      </c>
      <c r="P258" s="76">
        <f t="shared" si="187"/>
        <v>0</v>
      </c>
      <c r="Q258" s="75">
        <f t="shared" si="227"/>
        <v>0</v>
      </c>
      <c r="R258" s="75">
        <f t="shared" si="228"/>
        <v>0</v>
      </c>
      <c r="S258" s="75">
        <f t="shared" si="228"/>
        <v>0</v>
      </c>
      <c r="T258" s="75">
        <f t="shared" si="189"/>
        <v>0</v>
      </c>
      <c r="U258" s="76">
        <f t="shared" si="190"/>
        <v>0</v>
      </c>
      <c r="V258" s="75">
        <f t="shared" si="229"/>
        <v>0</v>
      </c>
      <c r="W258" s="75">
        <f t="shared" si="230"/>
        <v>0</v>
      </c>
      <c r="X258" s="75">
        <f t="shared" si="230"/>
        <v>0</v>
      </c>
      <c r="Y258" s="75">
        <f t="shared" si="192"/>
        <v>0</v>
      </c>
      <c r="Z258" s="76">
        <f t="shared" si="193"/>
        <v>0</v>
      </c>
      <c r="AA258" s="53"/>
    </row>
    <row r="259" spans="1:27">
      <c r="A259" s="71"/>
      <c r="B259" s="94"/>
      <c r="C259" s="71"/>
      <c r="D259" s="73"/>
      <c r="E259" s="74" t="s">
        <v>150</v>
      </c>
      <c r="F259" s="75">
        <f t="shared" si="183"/>
        <v>0</v>
      </c>
      <c r="G259" s="76"/>
      <c r="H259" s="75">
        <f t="shared" si="223"/>
        <v>0</v>
      </c>
      <c r="I259" s="75">
        <f t="shared" si="224"/>
        <v>0</v>
      </c>
      <c r="J259" s="75">
        <f t="shared" si="224"/>
        <v>0</v>
      </c>
      <c r="K259" s="75">
        <f t="shared" si="222"/>
        <v>0</v>
      </c>
      <c r="L259" s="75">
        <f t="shared" si="225"/>
        <v>0</v>
      </c>
      <c r="M259" s="75">
        <f t="shared" si="226"/>
        <v>0</v>
      </c>
      <c r="N259" s="75">
        <f t="shared" si="226"/>
        <v>0</v>
      </c>
      <c r="O259" s="75">
        <f t="shared" si="186"/>
        <v>0</v>
      </c>
      <c r="P259" s="76">
        <f t="shared" si="187"/>
        <v>0</v>
      </c>
      <c r="Q259" s="75">
        <f t="shared" si="227"/>
        <v>0</v>
      </c>
      <c r="R259" s="75">
        <f t="shared" si="228"/>
        <v>0</v>
      </c>
      <c r="S259" s="75">
        <f t="shared" si="228"/>
        <v>0</v>
      </c>
      <c r="T259" s="75">
        <f t="shared" si="189"/>
        <v>0</v>
      </c>
      <c r="U259" s="76">
        <f t="shared" si="190"/>
        <v>0</v>
      </c>
      <c r="V259" s="75">
        <f t="shared" si="229"/>
        <v>0</v>
      </c>
      <c r="W259" s="75">
        <f t="shared" si="230"/>
        <v>0</v>
      </c>
      <c r="X259" s="75">
        <f t="shared" si="230"/>
        <v>0</v>
      </c>
      <c r="Y259" s="75">
        <f t="shared" si="192"/>
        <v>0</v>
      </c>
      <c r="Z259" s="76">
        <f t="shared" si="193"/>
        <v>0</v>
      </c>
      <c r="AA259" s="53"/>
    </row>
    <row r="260" spans="1:27" ht="42">
      <c r="A260" s="27"/>
      <c r="B260" s="140" t="s">
        <v>61</v>
      </c>
      <c r="C260" s="27" t="s">
        <v>0</v>
      </c>
      <c r="D260" s="28"/>
      <c r="E260" s="31" t="s">
        <v>149</v>
      </c>
      <c r="F260" s="45">
        <f t="shared" si="183"/>
        <v>0</v>
      </c>
      <c r="G260" s="46"/>
      <c r="H260" s="45">
        <f t="shared" si="223"/>
        <v>0</v>
      </c>
      <c r="I260" s="45">
        <f t="shared" si="224"/>
        <v>0</v>
      </c>
      <c r="J260" s="45">
        <f t="shared" si="224"/>
        <v>0</v>
      </c>
      <c r="K260" s="45">
        <f t="shared" si="222"/>
        <v>0</v>
      </c>
      <c r="L260" s="45">
        <f t="shared" si="225"/>
        <v>0</v>
      </c>
      <c r="M260" s="45">
        <f t="shared" si="226"/>
        <v>0</v>
      </c>
      <c r="N260" s="45">
        <f t="shared" si="226"/>
        <v>0</v>
      </c>
      <c r="O260" s="45">
        <f t="shared" si="186"/>
        <v>0</v>
      </c>
      <c r="P260" s="46">
        <f t="shared" ref="P260:P271" si="231">SUM(K260,O260)</f>
        <v>0</v>
      </c>
      <c r="Q260" s="45">
        <f t="shared" si="227"/>
        <v>0</v>
      </c>
      <c r="R260" s="45">
        <f t="shared" si="228"/>
        <v>0</v>
      </c>
      <c r="S260" s="45">
        <f t="shared" si="228"/>
        <v>0</v>
      </c>
      <c r="T260" s="45">
        <f t="shared" si="189"/>
        <v>0</v>
      </c>
      <c r="U260" s="46">
        <f t="shared" ref="U260:U271" si="232">SUM(P260,T260)</f>
        <v>0</v>
      </c>
      <c r="V260" s="45">
        <f t="shared" si="229"/>
        <v>0</v>
      </c>
      <c r="W260" s="45">
        <f t="shared" si="230"/>
        <v>0</v>
      </c>
      <c r="X260" s="45">
        <f t="shared" si="230"/>
        <v>0</v>
      </c>
      <c r="Y260" s="45">
        <f t="shared" si="192"/>
        <v>0</v>
      </c>
      <c r="Z260" s="46">
        <f t="shared" ref="Z260:Z271" si="233">SUM(U260,Y260)</f>
        <v>0</v>
      </c>
      <c r="AA260" s="51"/>
    </row>
    <row r="261" spans="1:27">
      <c r="A261" s="135"/>
      <c r="B261" s="140"/>
      <c r="C261" s="27"/>
      <c r="D261" s="28"/>
      <c r="E261" s="31" t="s">
        <v>150</v>
      </c>
      <c r="F261" s="45">
        <f t="shared" si="183"/>
        <v>0</v>
      </c>
      <c r="G261" s="46"/>
      <c r="H261" s="45">
        <f t="shared" si="223"/>
        <v>0</v>
      </c>
      <c r="I261" s="45">
        <f t="shared" si="224"/>
        <v>0</v>
      </c>
      <c r="J261" s="45">
        <f t="shared" si="224"/>
        <v>0</v>
      </c>
      <c r="K261" s="45">
        <f t="shared" si="222"/>
        <v>0</v>
      </c>
      <c r="L261" s="45">
        <f t="shared" si="225"/>
        <v>0</v>
      </c>
      <c r="M261" s="45">
        <f t="shared" si="226"/>
        <v>0</v>
      </c>
      <c r="N261" s="45">
        <f t="shared" si="226"/>
        <v>0</v>
      </c>
      <c r="O261" s="45">
        <f t="shared" si="186"/>
        <v>0</v>
      </c>
      <c r="P261" s="46">
        <f t="shared" si="231"/>
        <v>0</v>
      </c>
      <c r="Q261" s="45">
        <f t="shared" si="227"/>
        <v>0</v>
      </c>
      <c r="R261" s="45">
        <f t="shared" si="228"/>
        <v>0</v>
      </c>
      <c r="S261" s="45">
        <f t="shared" si="228"/>
        <v>0</v>
      </c>
      <c r="T261" s="45">
        <f t="shared" si="189"/>
        <v>0</v>
      </c>
      <c r="U261" s="46">
        <f t="shared" si="232"/>
        <v>0</v>
      </c>
      <c r="V261" s="45">
        <f t="shared" si="229"/>
        <v>0</v>
      </c>
      <c r="W261" s="45">
        <f t="shared" si="230"/>
        <v>0</v>
      </c>
      <c r="X261" s="45">
        <f t="shared" si="230"/>
        <v>0</v>
      </c>
      <c r="Y261" s="45">
        <f t="shared" si="192"/>
        <v>0</v>
      </c>
      <c r="Z261" s="46">
        <f t="shared" si="233"/>
        <v>0</v>
      </c>
      <c r="AA261" s="51"/>
    </row>
    <row r="262" spans="1:27" s="3" customFormat="1">
      <c r="A262" s="7">
        <v>1</v>
      </c>
      <c r="B262" s="20" t="s">
        <v>139</v>
      </c>
      <c r="C262" s="6" t="s">
        <v>0</v>
      </c>
      <c r="D262" s="10"/>
      <c r="E262" s="33" t="s">
        <v>149</v>
      </c>
      <c r="F262" s="47">
        <f t="shared" si="183"/>
        <v>0</v>
      </c>
      <c r="G262" s="50"/>
      <c r="H262" s="49"/>
      <c r="I262" s="49"/>
      <c r="J262" s="49"/>
      <c r="K262" s="47">
        <f t="shared" si="222"/>
        <v>0</v>
      </c>
      <c r="L262" s="49"/>
      <c r="M262" s="49"/>
      <c r="N262" s="49"/>
      <c r="O262" s="47">
        <f t="shared" si="186"/>
        <v>0</v>
      </c>
      <c r="P262" s="48">
        <f t="shared" si="231"/>
        <v>0</v>
      </c>
      <c r="Q262" s="49"/>
      <c r="R262" s="49"/>
      <c r="S262" s="49"/>
      <c r="T262" s="47">
        <f t="shared" si="189"/>
        <v>0</v>
      </c>
      <c r="U262" s="48">
        <f t="shared" si="232"/>
        <v>0</v>
      </c>
      <c r="V262" s="49"/>
      <c r="W262" s="49"/>
      <c r="X262" s="49"/>
      <c r="Y262" s="47">
        <f t="shared" si="192"/>
        <v>0</v>
      </c>
      <c r="Z262" s="48">
        <f t="shared" si="233"/>
        <v>0</v>
      </c>
      <c r="AA262" s="51"/>
    </row>
    <row r="263" spans="1:27" s="3" customFormat="1">
      <c r="A263" s="7"/>
      <c r="B263" s="20"/>
      <c r="C263" s="6"/>
      <c r="D263" s="10"/>
      <c r="E263" s="33" t="s">
        <v>150</v>
      </c>
      <c r="F263" s="47">
        <f t="shared" si="183"/>
        <v>0</v>
      </c>
      <c r="G263" s="50"/>
      <c r="H263" s="49"/>
      <c r="I263" s="49"/>
      <c r="J263" s="49"/>
      <c r="K263" s="47">
        <f t="shared" si="222"/>
        <v>0</v>
      </c>
      <c r="L263" s="49"/>
      <c r="M263" s="49"/>
      <c r="N263" s="49"/>
      <c r="O263" s="47">
        <f t="shared" si="186"/>
        <v>0</v>
      </c>
      <c r="P263" s="48">
        <f t="shared" si="231"/>
        <v>0</v>
      </c>
      <c r="Q263" s="49"/>
      <c r="R263" s="49"/>
      <c r="S263" s="49"/>
      <c r="T263" s="47">
        <f t="shared" si="189"/>
        <v>0</v>
      </c>
      <c r="U263" s="48">
        <f t="shared" si="232"/>
        <v>0</v>
      </c>
      <c r="V263" s="49"/>
      <c r="W263" s="49"/>
      <c r="X263" s="49"/>
      <c r="Y263" s="47">
        <f t="shared" si="192"/>
        <v>0</v>
      </c>
      <c r="Z263" s="48">
        <f t="shared" si="233"/>
        <v>0</v>
      </c>
      <c r="AA263" s="51"/>
    </row>
    <row r="264" spans="1:27" s="3" customFormat="1">
      <c r="A264" s="24"/>
      <c r="B264" s="117" t="s">
        <v>20</v>
      </c>
      <c r="C264" s="24"/>
      <c r="D264" s="118"/>
      <c r="E264" s="119" t="s">
        <v>149</v>
      </c>
      <c r="F264" s="85">
        <f t="shared" si="183"/>
        <v>0</v>
      </c>
      <c r="G264" s="123"/>
      <c r="H264" s="85"/>
      <c r="I264" s="85"/>
      <c r="J264" s="85"/>
      <c r="K264" s="85">
        <f t="shared" si="222"/>
        <v>0</v>
      </c>
      <c r="L264" s="85"/>
      <c r="M264" s="85"/>
      <c r="N264" s="85"/>
      <c r="O264" s="85"/>
      <c r="P264" s="123">
        <f t="shared" si="231"/>
        <v>0</v>
      </c>
      <c r="Q264" s="85"/>
      <c r="R264" s="85"/>
      <c r="S264" s="85"/>
      <c r="T264" s="85"/>
      <c r="U264" s="123">
        <f t="shared" si="232"/>
        <v>0</v>
      </c>
      <c r="V264" s="85"/>
      <c r="W264" s="85"/>
      <c r="X264" s="85"/>
      <c r="Y264" s="85"/>
      <c r="Z264" s="123">
        <f t="shared" si="233"/>
        <v>0</v>
      </c>
      <c r="AA264" s="39"/>
    </row>
    <row r="265" spans="1:27" s="3" customFormat="1">
      <c r="A265" s="24"/>
      <c r="B265" s="117"/>
      <c r="C265" s="24"/>
      <c r="D265" s="118"/>
      <c r="E265" s="119" t="s">
        <v>150</v>
      </c>
      <c r="F265" s="85">
        <f t="shared" si="183"/>
        <v>0</v>
      </c>
      <c r="G265" s="123"/>
      <c r="H265" s="85"/>
      <c r="I265" s="85"/>
      <c r="J265" s="85"/>
      <c r="K265" s="85">
        <f t="shared" si="222"/>
        <v>0</v>
      </c>
      <c r="L265" s="85"/>
      <c r="M265" s="85"/>
      <c r="N265" s="85"/>
      <c r="O265" s="85"/>
      <c r="P265" s="123">
        <f t="shared" si="231"/>
        <v>0</v>
      </c>
      <c r="Q265" s="85"/>
      <c r="R265" s="85"/>
      <c r="S265" s="85"/>
      <c r="T265" s="85"/>
      <c r="U265" s="123">
        <f t="shared" si="232"/>
        <v>0</v>
      </c>
      <c r="V265" s="85"/>
      <c r="W265" s="85"/>
      <c r="X265" s="85"/>
      <c r="Y265" s="85"/>
      <c r="Z265" s="123">
        <f t="shared" si="233"/>
        <v>0</v>
      </c>
      <c r="AA265" s="39"/>
    </row>
    <row r="266" spans="1:27">
      <c r="A266" s="71"/>
      <c r="B266" s="72" t="s">
        <v>62</v>
      </c>
      <c r="C266" s="71"/>
      <c r="D266" s="73"/>
      <c r="E266" s="74" t="s">
        <v>149</v>
      </c>
      <c r="F266" s="75">
        <f t="shared" si="183"/>
        <v>0</v>
      </c>
      <c r="G266" s="76"/>
      <c r="H266" s="75">
        <f>H268</f>
        <v>0</v>
      </c>
      <c r="I266" s="75">
        <f t="shared" ref="I266:J269" si="234">I268</f>
        <v>0</v>
      </c>
      <c r="J266" s="75">
        <f t="shared" si="234"/>
        <v>0</v>
      </c>
      <c r="K266" s="75">
        <f t="shared" si="222"/>
        <v>0</v>
      </c>
      <c r="L266" s="75">
        <f>L268</f>
        <v>0</v>
      </c>
      <c r="M266" s="75">
        <f t="shared" ref="M266:N269" si="235">M268</f>
        <v>0</v>
      </c>
      <c r="N266" s="75">
        <f t="shared" si="235"/>
        <v>0</v>
      </c>
      <c r="O266" s="75">
        <f t="shared" ref="O266:O271" si="236">SUM(L266:N266)</f>
        <v>0</v>
      </c>
      <c r="P266" s="76">
        <f t="shared" si="231"/>
        <v>0</v>
      </c>
      <c r="Q266" s="75">
        <f>Q268</f>
        <v>0</v>
      </c>
      <c r="R266" s="75">
        <f t="shared" ref="R266:S269" si="237">R268</f>
        <v>0</v>
      </c>
      <c r="S266" s="75">
        <f t="shared" si="237"/>
        <v>0</v>
      </c>
      <c r="T266" s="75">
        <f t="shared" ref="T266:T271" si="238">SUM(Q266:S266)</f>
        <v>0</v>
      </c>
      <c r="U266" s="76">
        <f t="shared" si="232"/>
        <v>0</v>
      </c>
      <c r="V266" s="75">
        <f>V268</f>
        <v>0</v>
      </c>
      <c r="W266" s="75">
        <f t="shared" ref="W266:X269" si="239">W268</f>
        <v>0</v>
      </c>
      <c r="X266" s="75">
        <f t="shared" si="239"/>
        <v>0</v>
      </c>
      <c r="Y266" s="75">
        <f t="shared" ref="Y266:Y271" si="240">SUM(V266:X266)</f>
        <v>0</v>
      </c>
      <c r="Z266" s="76">
        <f t="shared" si="233"/>
        <v>0</v>
      </c>
      <c r="AA266" s="53"/>
    </row>
    <row r="267" spans="1:27">
      <c r="A267" s="71"/>
      <c r="B267" s="72"/>
      <c r="C267" s="89"/>
      <c r="D267" s="73"/>
      <c r="E267" s="74" t="s">
        <v>150</v>
      </c>
      <c r="F267" s="75">
        <f t="shared" si="183"/>
        <v>0</v>
      </c>
      <c r="G267" s="76"/>
      <c r="H267" s="75">
        <f>H269</f>
        <v>0</v>
      </c>
      <c r="I267" s="75">
        <f t="shared" si="234"/>
        <v>0</v>
      </c>
      <c r="J267" s="75">
        <f t="shared" si="234"/>
        <v>0</v>
      </c>
      <c r="K267" s="75">
        <f t="shared" si="222"/>
        <v>0</v>
      </c>
      <c r="L267" s="75">
        <f>L269</f>
        <v>0</v>
      </c>
      <c r="M267" s="75">
        <f t="shared" si="235"/>
        <v>0</v>
      </c>
      <c r="N267" s="75">
        <f t="shared" si="235"/>
        <v>0</v>
      </c>
      <c r="O267" s="75">
        <f t="shared" si="236"/>
        <v>0</v>
      </c>
      <c r="P267" s="76">
        <f t="shared" si="231"/>
        <v>0</v>
      </c>
      <c r="Q267" s="75">
        <f>Q269</f>
        <v>0</v>
      </c>
      <c r="R267" s="75">
        <f t="shared" si="237"/>
        <v>0</v>
      </c>
      <c r="S267" s="75">
        <f t="shared" si="237"/>
        <v>0</v>
      </c>
      <c r="T267" s="75">
        <f t="shared" si="238"/>
        <v>0</v>
      </c>
      <c r="U267" s="76">
        <f t="shared" si="232"/>
        <v>0</v>
      </c>
      <c r="V267" s="75">
        <f>V269</f>
        <v>0</v>
      </c>
      <c r="W267" s="75">
        <f t="shared" si="239"/>
        <v>0</v>
      </c>
      <c r="X267" s="75">
        <f t="shared" si="239"/>
        <v>0</v>
      </c>
      <c r="Y267" s="75">
        <f t="shared" si="240"/>
        <v>0</v>
      </c>
      <c r="Z267" s="76">
        <f t="shared" si="233"/>
        <v>0</v>
      </c>
      <c r="AA267" s="53"/>
    </row>
    <row r="268" spans="1:27">
      <c r="A268" s="27"/>
      <c r="B268" s="116" t="s">
        <v>63</v>
      </c>
      <c r="C268" s="88" t="s">
        <v>1</v>
      </c>
      <c r="D268" s="142"/>
      <c r="E268" s="31" t="s">
        <v>149</v>
      </c>
      <c r="F268" s="45">
        <f t="shared" si="183"/>
        <v>0</v>
      </c>
      <c r="G268" s="46"/>
      <c r="H268" s="45">
        <f>H270</f>
        <v>0</v>
      </c>
      <c r="I268" s="45">
        <f t="shared" si="234"/>
        <v>0</v>
      </c>
      <c r="J268" s="45">
        <f t="shared" si="234"/>
        <v>0</v>
      </c>
      <c r="K268" s="45">
        <f t="shared" si="222"/>
        <v>0</v>
      </c>
      <c r="L268" s="45">
        <f>L270</f>
        <v>0</v>
      </c>
      <c r="M268" s="45">
        <f t="shared" si="235"/>
        <v>0</v>
      </c>
      <c r="N268" s="45">
        <f t="shared" si="235"/>
        <v>0</v>
      </c>
      <c r="O268" s="45">
        <f t="shared" si="236"/>
        <v>0</v>
      </c>
      <c r="P268" s="46">
        <f t="shared" si="231"/>
        <v>0</v>
      </c>
      <c r="Q268" s="45">
        <f>Q270</f>
        <v>0</v>
      </c>
      <c r="R268" s="45">
        <f t="shared" si="237"/>
        <v>0</v>
      </c>
      <c r="S268" s="45">
        <f t="shared" si="237"/>
        <v>0</v>
      </c>
      <c r="T268" s="45">
        <f t="shared" si="238"/>
        <v>0</v>
      </c>
      <c r="U268" s="46">
        <f t="shared" si="232"/>
        <v>0</v>
      </c>
      <c r="V268" s="45">
        <f>V270</f>
        <v>0</v>
      </c>
      <c r="W268" s="45">
        <f t="shared" si="239"/>
        <v>0</v>
      </c>
      <c r="X268" s="45">
        <f t="shared" si="239"/>
        <v>0</v>
      </c>
      <c r="Y268" s="45">
        <f t="shared" si="240"/>
        <v>0</v>
      </c>
      <c r="Z268" s="46">
        <f t="shared" si="233"/>
        <v>0</v>
      </c>
      <c r="AA268" s="53"/>
    </row>
    <row r="269" spans="1:27">
      <c r="A269" s="27"/>
      <c r="B269" s="116"/>
      <c r="C269" s="88"/>
      <c r="D269" s="143"/>
      <c r="E269" s="121" t="s">
        <v>150</v>
      </c>
      <c r="F269" s="45">
        <f t="shared" si="183"/>
        <v>0</v>
      </c>
      <c r="G269" s="122"/>
      <c r="H269" s="45">
        <f>H271</f>
        <v>0</v>
      </c>
      <c r="I269" s="45">
        <f t="shared" si="234"/>
        <v>0</v>
      </c>
      <c r="J269" s="45">
        <f t="shared" si="234"/>
        <v>0</v>
      </c>
      <c r="K269" s="45">
        <f t="shared" si="222"/>
        <v>0</v>
      </c>
      <c r="L269" s="45">
        <f>L271</f>
        <v>0</v>
      </c>
      <c r="M269" s="45">
        <f t="shared" si="235"/>
        <v>0</v>
      </c>
      <c r="N269" s="45">
        <f t="shared" si="235"/>
        <v>0</v>
      </c>
      <c r="O269" s="45">
        <f t="shared" si="236"/>
        <v>0</v>
      </c>
      <c r="P269" s="46">
        <f t="shared" si="231"/>
        <v>0</v>
      </c>
      <c r="Q269" s="45">
        <f>Q271</f>
        <v>0</v>
      </c>
      <c r="R269" s="45">
        <f t="shared" si="237"/>
        <v>0</v>
      </c>
      <c r="S269" s="45">
        <f t="shared" si="237"/>
        <v>0</v>
      </c>
      <c r="T269" s="45">
        <f t="shared" si="238"/>
        <v>0</v>
      </c>
      <c r="U269" s="46">
        <f t="shared" si="232"/>
        <v>0</v>
      </c>
      <c r="V269" s="45">
        <f>V271</f>
        <v>0</v>
      </c>
      <c r="W269" s="45">
        <f t="shared" si="239"/>
        <v>0</v>
      </c>
      <c r="X269" s="45">
        <f t="shared" si="239"/>
        <v>0</v>
      </c>
      <c r="Y269" s="45">
        <f t="shared" si="240"/>
        <v>0</v>
      </c>
      <c r="Z269" s="46">
        <f t="shared" si="233"/>
        <v>0</v>
      </c>
      <c r="AA269" s="53"/>
    </row>
    <row r="270" spans="1:27" ht="42">
      <c r="A270" s="6">
        <v>1</v>
      </c>
      <c r="B270" s="2" t="s">
        <v>140</v>
      </c>
      <c r="C270" s="5" t="s">
        <v>1</v>
      </c>
      <c r="D270" s="13"/>
      <c r="E270" s="36" t="s">
        <v>149</v>
      </c>
      <c r="F270" s="47">
        <f t="shared" si="183"/>
        <v>0</v>
      </c>
      <c r="G270" s="69"/>
      <c r="H270" s="68"/>
      <c r="I270" s="68"/>
      <c r="J270" s="68"/>
      <c r="K270" s="47">
        <f t="shared" si="222"/>
        <v>0</v>
      </c>
      <c r="L270" s="68"/>
      <c r="M270" s="68"/>
      <c r="N270" s="68"/>
      <c r="O270" s="47">
        <f t="shared" si="236"/>
        <v>0</v>
      </c>
      <c r="P270" s="48">
        <f t="shared" si="231"/>
        <v>0</v>
      </c>
      <c r="Q270" s="68"/>
      <c r="R270" s="68"/>
      <c r="S270" s="68"/>
      <c r="T270" s="47">
        <f t="shared" si="238"/>
        <v>0</v>
      </c>
      <c r="U270" s="48">
        <f t="shared" si="232"/>
        <v>0</v>
      </c>
      <c r="V270" s="68"/>
      <c r="W270" s="68"/>
      <c r="X270" s="68"/>
      <c r="Y270" s="47">
        <f t="shared" si="240"/>
        <v>0</v>
      </c>
      <c r="Z270" s="48">
        <f t="shared" si="233"/>
        <v>0</v>
      </c>
      <c r="AA270" s="53"/>
    </row>
    <row r="271" spans="1:27">
      <c r="A271" s="8"/>
      <c r="B271" s="8"/>
      <c r="C271" s="8"/>
      <c r="D271" s="22"/>
      <c r="E271" s="9" t="s">
        <v>150</v>
      </c>
      <c r="F271" s="47">
        <f t="shared" si="183"/>
        <v>0</v>
      </c>
      <c r="G271" s="70"/>
      <c r="H271" s="51"/>
      <c r="I271" s="51"/>
      <c r="J271" s="51"/>
      <c r="K271" s="47">
        <f t="shared" si="222"/>
        <v>0</v>
      </c>
      <c r="L271" s="51"/>
      <c r="M271" s="51"/>
      <c r="N271" s="51"/>
      <c r="O271" s="47">
        <f t="shared" si="236"/>
        <v>0</v>
      </c>
      <c r="P271" s="48">
        <f t="shared" si="231"/>
        <v>0</v>
      </c>
      <c r="Q271" s="51"/>
      <c r="R271" s="51"/>
      <c r="S271" s="51"/>
      <c r="T271" s="47">
        <f t="shared" si="238"/>
        <v>0</v>
      </c>
      <c r="U271" s="48">
        <f t="shared" si="232"/>
        <v>0</v>
      </c>
      <c r="V271" s="51"/>
      <c r="W271" s="51"/>
      <c r="X271" s="51"/>
      <c r="Y271" s="47">
        <f t="shared" si="240"/>
        <v>0</v>
      </c>
      <c r="Z271" s="48">
        <f t="shared" si="233"/>
        <v>0</v>
      </c>
      <c r="AA271" s="53"/>
    </row>
  </sheetData>
  <mergeCells count="21">
    <mergeCell ref="B162:B163"/>
    <mergeCell ref="L3:O3"/>
    <mergeCell ref="E3:E5"/>
    <mergeCell ref="H4:K4"/>
    <mergeCell ref="Q4:T4"/>
    <mergeCell ref="D3:D5"/>
    <mergeCell ref="H3:K3"/>
    <mergeCell ref="P3:P5"/>
    <mergeCell ref="F3:F5"/>
    <mergeCell ref="V3:Y3"/>
    <mergeCell ref="L4:O4"/>
    <mergeCell ref="A1:AA1"/>
    <mergeCell ref="A2:AA2"/>
    <mergeCell ref="A3:A5"/>
    <mergeCell ref="B3:B5"/>
    <mergeCell ref="C3:C5"/>
    <mergeCell ref="Z3:Z5"/>
    <mergeCell ref="V4:Y4"/>
    <mergeCell ref="U3:U5"/>
    <mergeCell ref="G3:G5"/>
    <mergeCell ref="Q3:T3"/>
  </mergeCells>
  <pageMargins left="0.15748031496062992" right="0.15748031496062992" top="0.31496062992125984" bottom="1" header="0.15748031496062992" footer="0.15748031496062992"/>
  <pageSetup paperSize="9" orientation="portrait" r:id="rId1"/>
  <headerFooter>
    <oddFooter>หน้าที่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S16"/>
  <sheetViews>
    <sheetView showGridLines="0" view="pageBreakPreview" zoomScale="89" zoomScaleNormal="98" zoomScaleSheetLayoutView="89" workbookViewId="0">
      <pane ySplit="9" topLeftCell="A10" activePane="bottomLeft" state="frozen"/>
      <selection activeCell="A3" sqref="A3:AC3"/>
      <selection pane="bottomLeft" activeCell="O13" sqref="O13"/>
    </sheetView>
  </sheetViews>
  <sheetFormatPr defaultRowHeight="15"/>
  <cols>
    <col min="1" max="1" width="5" style="145" customWidth="1"/>
    <col min="2" max="2" width="29" style="145" customWidth="1"/>
    <col min="3" max="3" width="9.85546875" style="145" hidden="1" customWidth="1"/>
    <col min="4" max="4" width="11.5703125" style="145" hidden="1" customWidth="1"/>
    <col min="5" max="5" width="5.42578125" style="144" customWidth="1"/>
    <col min="6" max="6" width="8.28515625" style="144" customWidth="1"/>
    <col min="7" max="7" width="14" style="311" hidden="1" customWidth="1"/>
    <col min="8" max="9" width="6.7109375" style="144" customWidth="1"/>
    <col min="10" max="10" width="6.140625" style="144" customWidth="1"/>
    <col min="11" max="11" width="7.7109375" style="144" customWidth="1"/>
    <col min="12" max="13" width="6.5703125" style="144" customWidth="1"/>
    <col min="14" max="14" width="6.7109375" style="144" bestFit="1" customWidth="1"/>
    <col min="15" max="15" width="6" style="144" customWidth="1"/>
    <col min="16" max="16" width="8.140625" style="311" customWidth="1"/>
    <col min="17" max="19" width="6.7109375" style="144" bestFit="1" customWidth="1"/>
    <col min="20" max="20" width="6.7109375" style="144" customWidth="1"/>
    <col min="21" max="21" width="8.140625" style="311" customWidth="1"/>
    <col min="22" max="24" width="6.140625" style="144" customWidth="1"/>
    <col min="25" max="25" width="6.42578125" style="144" customWidth="1"/>
    <col min="26" max="26" width="8" style="311" customWidth="1"/>
    <col min="27" max="27" width="6.7109375" style="311" customWidth="1"/>
    <col min="28" max="28" width="7.140625" style="145" customWidth="1"/>
    <col min="29" max="45" width="9.140625" style="145" hidden="1" customWidth="1"/>
    <col min="46" max="16384" width="9.140625" style="145"/>
  </cols>
  <sheetData>
    <row r="1" spans="1:32" ht="21">
      <c r="A1" s="960" t="s">
        <v>218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  <c r="AD1" s="960"/>
      <c r="AE1" s="960"/>
      <c r="AF1" s="960"/>
    </row>
    <row r="2" spans="1:32" ht="21">
      <c r="A2" s="960" t="s">
        <v>233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960"/>
      <c r="AA2" s="960"/>
      <c r="AB2" s="960"/>
      <c r="AC2" s="960"/>
      <c r="AD2" s="960"/>
      <c r="AE2" s="960"/>
      <c r="AF2" s="960"/>
    </row>
    <row r="3" spans="1:32" ht="21">
      <c r="A3" s="960" t="s">
        <v>271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  <c r="T3" s="960"/>
      <c r="U3" s="960"/>
      <c r="V3" s="960"/>
      <c r="W3" s="960"/>
      <c r="X3" s="960"/>
      <c r="Y3" s="960"/>
      <c r="Z3" s="960"/>
      <c r="AA3" s="960"/>
      <c r="AB3" s="960"/>
      <c r="AC3" s="960"/>
      <c r="AD3" s="960"/>
      <c r="AE3" s="960"/>
      <c r="AF3" s="960"/>
    </row>
    <row r="4" spans="1:32" ht="21">
      <c r="A4" s="960" t="s">
        <v>219</v>
      </c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960"/>
      <c r="S4" s="960"/>
      <c r="T4" s="960"/>
      <c r="U4" s="960"/>
      <c r="V4" s="960"/>
      <c r="W4" s="960"/>
      <c r="X4" s="960"/>
      <c r="Y4" s="960"/>
      <c r="Z4" s="960"/>
      <c r="AA4" s="960"/>
      <c r="AB4" s="960"/>
      <c r="AC4" s="960"/>
      <c r="AD4" s="960"/>
      <c r="AE4" s="960"/>
      <c r="AF4" s="960"/>
    </row>
    <row r="5" spans="1:32" ht="21">
      <c r="A5" s="960" t="s">
        <v>220</v>
      </c>
      <c r="B5" s="960"/>
      <c r="C5" s="960"/>
      <c r="D5" s="960"/>
      <c r="E5" s="960"/>
      <c r="F5" s="960"/>
      <c r="G5" s="960"/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  <c r="T5" s="960"/>
      <c r="U5" s="960"/>
      <c r="V5" s="960"/>
      <c r="W5" s="960"/>
      <c r="X5" s="960"/>
      <c r="Y5" s="960"/>
      <c r="Z5" s="960"/>
      <c r="AA5" s="960"/>
      <c r="AB5" s="960"/>
      <c r="AC5" s="960"/>
      <c r="AD5" s="960"/>
      <c r="AE5" s="960"/>
      <c r="AF5" s="960"/>
    </row>
    <row r="6" spans="1:32" ht="21">
      <c r="A6" s="960" t="s">
        <v>234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</row>
    <row r="7" spans="1:32" ht="24.95" customHeight="1">
      <c r="A7" s="1005" t="s">
        <v>21</v>
      </c>
      <c r="B7" s="1005" t="s">
        <v>23</v>
      </c>
      <c r="C7" s="1005" t="s">
        <v>12</v>
      </c>
      <c r="D7" s="1005" t="s">
        <v>3</v>
      </c>
      <c r="E7" s="1005" t="s">
        <v>12</v>
      </c>
      <c r="F7" s="1005" t="s">
        <v>151</v>
      </c>
      <c r="G7" s="1002" t="s">
        <v>152</v>
      </c>
      <c r="H7" s="1000" t="s">
        <v>158</v>
      </c>
      <c r="I7" s="1001"/>
      <c r="J7" s="1001"/>
      <c r="K7" s="1001"/>
      <c r="L7" s="1000" t="s">
        <v>161</v>
      </c>
      <c r="M7" s="1001"/>
      <c r="N7" s="1001"/>
      <c r="O7" s="1001"/>
      <c r="P7" s="1002" t="s">
        <v>166</v>
      </c>
      <c r="Q7" s="1000" t="s">
        <v>172</v>
      </c>
      <c r="R7" s="1001"/>
      <c r="S7" s="1001"/>
      <c r="T7" s="1001"/>
      <c r="U7" s="1002" t="s">
        <v>171</v>
      </c>
      <c r="V7" s="1000" t="s">
        <v>173</v>
      </c>
      <c r="W7" s="1001"/>
      <c r="X7" s="1001"/>
      <c r="Y7" s="1001"/>
      <c r="Z7" s="1002" t="s">
        <v>178</v>
      </c>
      <c r="AA7" s="1014" t="s">
        <v>222</v>
      </c>
      <c r="AB7" s="1015"/>
    </row>
    <row r="8" spans="1:32" ht="24.95" customHeight="1">
      <c r="A8" s="1006"/>
      <c r="B8" s="1006"/>
      <c r="C8" s="1006"/>
      <c r="D8" s="1006"/>
      <c r="E8" s="1006"/>
      <c r="F8" s="1006"/>
      <c r="G8" s="1003"/>
      <c r="H8" s="1000" t="s">
        <v>159</v>
      </c>
      <c r="I8" s="1001"/>
      <c r="J8" s="1001"/>
      <c r="K8" s="1001"/>
      <c r="L8" s="1000" t="s">
        <v>159</v>
      </c>
      <c r="M8" s="1001"/>
      <c r="N8" s="1001"/>
      <c r="O8" s="1001"/>
      <c r="P8" s="1003"/>
      <c r="Q8" s="1000" t="s">
        <v>159</v>
      </c>
      <c r="R8" s="1001"/>
      <c r="S8" s="1001"/>
      <c r="T8" s="1001"/>
      <c r="U8" s="1003"/>
      <c r="V8" s="1000" t="s">
        <v>159</v>
      </c>
      <c r="W8" s="1001"/>
      <c r="X8" s="1001"/>
      <c r="Y8" s="1001"/>
      <c r="Z8" s="1003"/>
      <c r="AA8" s="1016" t="s">
        <v>223</v>
      </c>
      <c r="AB8" s="1016" t="s">
        <v>224</v>
      </c>
    </row>
    <row r="9" spans="1:32" ht="24.95" customHeight="1">
      <c r="A9" s="1007"/>
      <c r="B9" s="1007"/>
      <c r="C9" s="1007"/>
      <c r="D9" s="1007"/>
      <c r="E9" s="1007"/>
      <c r="F9" s="1007"/>
      <c r="G9" s="1004"/>
      <c r="H9" s="146" t="s">
        <v>153</v>
      </c>
      <c r="I9" s="147" t="s">
        <v>154</v>
      </c>
      <c r="J9" s="147" t="s">
        <v>155</v>
      </c>
      <c r="K9" s="147" t="s">
        <v>156</v>
      </c>
      <c r="L9" s="146" t="s">
        <v>162</v>
      </c>
      <c r="M9" s="147" t="s">
        <v>163</v>
      </c>
      <c r="N9" s="147" t="s">
        <v>164</v>
      </c>
      <c r="O9" s="147" t="s">
        <v>156</v>
      </c>
      <c r="P9" s="1004"/>
      <c r="Q9" s="146" t="s">
        <v>167</v>
      </c>
      <c r="R9" s="147" t="s">
        <v>168</v>
      </c>
      <c r="S9" s="147" t="s">
        <v>169</v>
      </c>
      <c r="T9" s="147" t="s">
        <v>156</v>
      </c>
      <c r="U9" s="1004"/>
      <c r="V9" s="146" t="s">
        <v>174</v>
      </c>
      <c r="W9" s="147" t="s">
        <v>175</v>
      </c>
      <c r="X9" s="147" t="s">
        <v>176</v>
      </c>
      <c r="Y9" s="147" t="s">
        <v>156</v>
      </c>
      <c r="Z9" s="1004"/>
      <c r="AA9" s="1017"/>
      <c r="AB9" s="1017"/>
    </row>
    <row r="10" spans="1:32" ht="30">
      <c r="A10" s="220"/>
      <c r="B10" s="221" t="s">
        <v>19</v>
      </c>
      <c r="C10" s="220"/>
      <c r="D10" s="222"/>
      <c r="E10" s="223" t="s">
        <v>0</v>
      </c>
      <c r="F10" s="224">
        <f t="shared" ref="F10:F16" si="0">Z10</f>
        <v>0</v>
      </c>
      <c r="G10" s="237"/>
      <c r="H10" s="224">
        <f t="shared" ref="H10:N15" si="1">H12</f>
        <v>0</v>
      </c>
      <c r="I10" s="224">
        <f t="shared" si="1"/>
        <v>0</v>
      </c>
      <c r="J10" s="224">
        <f t="shared" si="1"/>
        <v>0</v>
      </c>
      <c r="K10" s="224">
        <f t="shared" ref="K10:K16" si="2">SUM(H10:J10)</f>
        <v>0</v>
      </c>
      <c r="L10" s="224">
        <f t="shared" ref="L10:N14" si="3">L12</f>
        <v>0</v>
      </c>
      <c r="M10" s="224">
        <f t="shared" si="3"/>
        <v>0</v>
      </c>
      <c r="N10" s="224">
        <f t="shared" si="3"/>
        <v>0</v>
      </c>
      <c r="O10" s="224">
        <f t="shared" ref="O10:O16" si="4">SUM(L10:N10)</f>
        <v>0</v>
      </c>
      <c r="P10" s="237">
        <f t="shared" ref="P10:P16" si="5">SUM(K10,O10)</f>
        <v>0</v>
      </c>
      <c r="Q10" s="224">
        <f t="shared" ref="Q10:S15" si="6">Q12</f>
        <v>0</v>
      </c>
      <c r="R10" s="224">
        <f t="shared" si="6"/>
        <v>0</v>
      </c>
      <c r="S10" s="224">
        <f t="shared" si="6"/>
        <v>0</v>
      </c>
      <c r="T10" s="224">
        <f t="shared" ref="T10:T16" si="7">SUM(Q10:S10)</f>
        <v>0</v>
      </c>
      <c r="U10" s="237">
        <f t="shared" ref="U10:U16" si="8">SUM(P10,T10)</f>
        <v>0</v>
      </c>
      <c r="V10" s="224">
        <f t="shared" ref="V10:X15" si="9">V12</f>
        <v>0</v>
      </c>
      <c r="W10" s="224">
        <f t="shared" si="9"/>
        <v>0</v>
      </c>
      <c r="X10" s="224">
        <f t="shared" si="9"/>
        <v>0</v>
      </c>
      <c r="Y10" s="224">
        <f t="shared" ref="Y10:Y16" si="10">SUM(V10:X10)</f>
        <v>0</v>
      </c>
      <c r="Z10" s="237">
        <f t="shared" ref="Z10:Z16" si="11">SUM(U10,Y10)</f>
        <v>0</v>
      </c>
      <c r="AA10" s="237"/>
      <c r="AB10" s="159"/>
    </row>
    <row r="11" spans="1:32">
      <c r="A11" s="220"/>
      <c r="B11" s="156"/>
      <c r="C11" s="220"/>
      <c r="D11" s="222"/>
      <c r="E11" s="223" t="s">
        <v>182</v>
      </c>
      <c r="F11" s="224">
        <f t="shared" si="0"/>
        <v>0</v>
      </c>
      <c r="G11" s="237"/>
      <c r="H11" s="224">
        <f t="shared" si="1"/>
        <v>0</v>
      </c>
      <c r="I11" s="224">
        <f t="shared" si="1"/>
        <v>0</v>
      </c>
      <c r="J11" s="224">
        <f t="shared" si="1"/>
        <v>0</v>
      </c>
      <c r="K11" s="224">
        <f t="shared" si="2"/>
        <v>0</v>
      </c>
      <c r="L11" s="224">
        <f t="shared" si="3"/>
        <v>0</v>
      </c>
      <c r="M11" s="224">
        <f t="shared" si="3"/>
        <v>0</v>
      </c>
      <c r="N11" s="224">
        <f t="shared" si="3"/>
        <v>0</v>
      </c>
      <c r="O11" s="224">
        <f t="shared" si="4"/>
        <v>0</v>
      </c>
      <c r="P11" s="237">
        <f t="shared" si="5"/>
        <v>0</v>
      </c>
      <c r="Q11" s="224">
        <f t="shared" si="6"/>
        <v>0</v>
      </c>
      <c r="R11" s="224">
        <f t="shared" si="6"/>
        <v>0</v>
      </c>
      <c r="S11" s="224">
        <f t="shared" si="6"/>
        <v>0</v>
      </c>
      <c r="T11" s="224">
        <f t="shared" si="7"/>
        <v>0</v>
      </c>
      <c r="U11" s="237">
        <f t="shared" si="8"/>
        <v>0</v>
      </c>
      <c r="V11" s="224">
        <f t="shared" si="9"/>
        <v>0</v>
      </c>
      <c r="W11" s="224">
        <f t="shared" si="9"/>
        <v>0</v>
      </c>
      <c r="X11" s="224">
        <f t="shared" si="9"/>
        <v>0</v>
      </c>
      <c r="Y11" s="224">
        <f t="shared" si="10"/>
        <v>0</v>
      </c>
      <c r="Z11" s="237">
        <f t="shared" si="11"/>
        <v>0</v>
      </c>
      <c r="AA11" s="237"/>
      <c r="AB11" s="159"/>
    </row>
    <row r="12" spans="1:32" ht="45">
      <c r="A12" s="175"/>
      <c r="B12" s="236" t="s">
        <v>60</v>
      </c>
      <c r="C12" s="175"/>
      <c r="D12" s="177"/>
      <c r="E12" s="178" t="s">
        <v>0</v>
      </c>
      <c r="F12" s="179">
        <f t="shared" si="0"/>
        <v>0</v>
      </c>
      <c r="G12" s="180"/>
      <c r="H12" s="179">
        <f t="shared" si="1"/>
        <v>0</v>
      </c>
      <c r="I12" s="179">
        <f t="shared" si="1"/>
        <v>0</v>
      </c>
      <c r="J12" s="179">
        <f t="shared" si="1"/>
        <v>0</v>
      </c>
      <c r="K12" s="179">
        <f t="shared" si="2"/>
        <v>0</v>
      </c>
      <c r="L12" s="179">
        <f t="shared" si="3"/>
        <v>0</v>
      </c>
      <c r="M12" s="179">
        <f t="shared" si="3"/>
        <v>0</v>
      </c>
      <c r="N12" s="179">
        <f t="shared" si="3"/>
        <v>0</v>
      </c>
      <c r="O12" s="179">
        <f t="shared" si="4"/>
        <v>0</v>
      </c>
      <c r="P12" s="180">
        <f t="shared" si="5"/>
        <v>0</v>
      </c>
      <c r="Q12" s="179">
        <f t="shared" si="6"/>
        <v>0</v>
      </c>
      <c r="R12" s="179">
        <f t="shared" si="6"/>
        <v>0</v>
      </c>
      <c r="S12" s="179">
        <f t="shared" si="6"/>
        <v>0</v>
      </c>
      <c r="T12" s="179">
        <f t="shared" si="7"/>
        <v>0</v>
      </c>
      <c r="U12" s="180">
        <f t="shared" si="8"/>
        <v>0</v>
      </c>
      <c r="V12" s="179">
        <f t="shared" si="9"/>
        <v>0</v>
      </c>
      <c r="W12" s="179">
        <f t="shared" si="9"/>
        <v>0</v>
      </c>
      <c r="X12" s="179">
        <f t="shared" si="9"/>
        <v>0</v>
      </c>
      <c r="Y12" s="179">
        <f t="shared" si="10"/>
        <v>0</v>
      </c>
      <c r="Z12" s="180">
        <f t="shared" si="11"/>
        <v>0</v>
      </c>
      <c r="AA12" s="180"/>
      <c r="AB12" s="332"/>
    </row>
    <row r="13" spans="1:32">
      <c r="A13" s="175"/>
      <c r="B13" s="236"/>
      <c r="C13" s="175"/>
      <c r="D13" s="177"/>
      <c r="E13" s="178" t="s">
        <v>182</v>
      </c>
      <c r="F13" s="179">
        <f t="shared" si="0"/>
        <v>0</v>
      </c>
      <c r="G13" s="180"/>
      <c r="H13" s="179">
        <f t="shared" si="1"/>
        <v>0</v>
      </c>
      <c r="I13" s="179">
        <f t="shared" si="1"/>
        <v>0</v>
      </c>
      <c r="J13" s="179">
        <f t="shared" si="1"/>
        <v>0</v>
      </c>
      <c r="K13" s="179">
        <f t="shared" si="2"/>
        <v>0</v>
      </c>
      <c r="L13" s="179">
        <f t="shared" si="3"/>
        <v>0</v>
      </c>
      <c r="M13" s="179">
        <f t="shared" si="3"/>
        <v>0</v>
      </c>
      <c r="N13" s="179">
        <f t="shared" si="3"/>
        <v>0</v>
      </c>
      <c r="O13" s="179">
        <f t="shared" si="4"/>
        <v>0</v>
      </c>
      <c r="P13" s="180">
        <f t="shared" si="5"/>
        <v>0</v>
      </c>
      <c r="Q13" s="179">
        <f t="shared" si="6"/>
        <v>0</v>
      </c>
      <c r="R13" s="179">
        <f t="shared" si="6"/>
        <v>0</v>
      </c>
      <c r="S13" s="179">
        <f t="shared" si="6"/>
        <v>0</v>
      </c>
      <c r="T13" s="179">
        <f t="shared" si="7"/>
        <v>0</v>
      </c>
      <c r="U13" s="180">
        <f t="shared" si="8"/>
        <v>0</v>
      </c>
      <c r="V13" s="179">
        <f t="shared" si="9"/>
        <v>0</v>
      </c>
      <c r="W13" s="179">
        <f t="shared" si="9"/>
        <v>0</v>
      </c>
      <c r="X13" s="179">
        <f t="shared" si="9"/>
        <v>0</v>
      </c>
      <c r="Y13" s="179">
        <f t="shared" si="10"/>
        <v>0</v>
      </c>
      <c r="Z13" s="180">
        <f t="shared" si="11"/>
        <v>0</v>
      </c>
      <c r="AA13" s="180"/>
      <c r="AB13" s="332"/>
    </row>
    <row r="14" spans="1:32" ht="45">
      <c r="A14" s="168"/>
      <c r="B14" s="254" t="s">
        <v>61</v>
      </c>
      <c r="C14" s="168" t="s">
        <v>0</v>
      </c>
      <c r="D14" s="170"/>
      <c r="E14" s="171" t="s">
        <v>0</v>
      </c>
      <c r="F14" s="172">
        <f t="shared" si="0"/>
        <v>0</v>
      </c>
      <c r="G14" s="173"/>
      <c r="H14" s="172">
        <f t="shared" si="1"/>
        <v>0</v>
      </c>
      <c r="I14" s="172">
        <f t="shared" si="1"/>
        <v>0</v>
      </c>
      <c r="J14" s="172">
        <f t="shared" si="1"/>
        <v>0</v>
      </c>
      <c r="K14" s="172">
        <f t="shared" si="2"/>
        <v>0</v>
      </c>
      <c r="L14" s="172">
        <f t="shared" si="3"/>
        <v>0</v>
      </c>
      <c r="M14" s="172">
        <f t="shared" si="3"/>
        <v>0</v>
      </c>
      <c r="N14" s="172">
        <f t="shared" si="3"/>
        <v>0</v>
      </c>
      <c r="O14" s="172">
        <f t="shared" si="4"/>
        <v>0</v>
      </c>
      <c r="P14" s="173">
        <f t="shared" si="5"/>
        <v>0</v>
      </c>
      <c r="Q14" s="172">
        <f t="shared" si="6"/>
        <v>0</v>
      </c>
      <c r="R14" s="172">
        <f t="shared" si="6"/>
        <v>0</v>
      </c>
      <c r="S14" s="172">
        <f t="shared" si="6"/>
        <v>0</v>
      </c>
      <c r="T14" s="172">
        <f t="shared" si="7"/>
        <v>0</v>
      </c>
      <c r="U14" s="173">
        <f t="shared" si="8"/>
        <v>0</v>
      </c>
      <c r="V14" s="172">
        <f t="shared" si="9"/>
        <v>0</v>
      </c>
      <c r="W14" s="172">
        <f t="shared" si="9"/>
        <v>0</v>
      </c>
      <c r="X14" s="172">
        <f t="shared" si="9"/>
        <v>0</v>
      </c>
      <c r="Y14" s="172">
        <f t="shared" si="10"/>
        <v>0</v>
      </c>
      <c r="Z14" s="173">
        <f t="shared" si="11"/>
        <v>0</v>
      </c>
      <c r="AA14" s="173"/>
      <c r="AB14" s="174"/>
    </row>
    <row r="15" spans="1:32">
      <c r="A15" s="282"/>
      <c r="B15" s="254"/>
      <c r="C15" s="168"/>
      <c r="D15" s="170"/>
      <c r="E15" s="171" t="s">
        <v>182</v>
      </c>
      <c r="F15" s="172">
        <f t="shared" si="0"/>
        <v>0</v>
      </c>
      <c r="G15" s="173"/>
      <c r="H15" s="172">
        <f t="shared" si="1"/>
        <v>0</v>
      </c>
      <c r="I15" s="172">
        <f t="shared" si="1"/>
        <v>0</v>
      </c>
      <c r="J15" s="172">
        <f t="shared" si="1"/>
        <v>0</v>
      </c>
      <c r="K15" s="172">
        <f t="shared" si="2"/>
        <v>0</v>
      </c>
      <c r="L15" s="172">
        <f t="shared" si="1"/>
        <v>0</v>
      </c>
      <c r="M15" s="172">
        <f t="shared" si="1"/>
        <v>0</v>
      </c>
      <c r="N15" s="172">
        <f t="shared" si="1"/>
        <v>0</v>
      </c>
      <c r="O15" s="172">
        <f t="shared" si="4"/>
        <v>0</v>
      </c>
      <c r="P15" s="173">
        <f t="shared" si="5"/>
        <v>0</v>
      </c>
      <c r="Q15" s="172">
        <f t="shared" si="6"/>
        <v>0</v>
      </c>
      <c r="R15" s="172">
        <f t="shared" si="6"/>
        <v>0</v>
      </c>
      <c r="S15" s="172">
        <f t="shared" si="6"/>
        <v>0</v>
      </c>
      <c r="T15" s="172">
        <f t="shared" si="7"/>
        <v>0</v>
      </c>
      <c r="U15" s="173">
        <f t="shared" si="8"/>
        <v>0</v>
      </c>
      <c r="V15" s="172">
        <f t="shared" si="9"/>
        <v>0</v>
      </c>
      <c r="W15" s="172">
        <f t="shared" si="9"/>
        <v>0</v>
      </c>
      <c r="X15" s="172">
        <f t="shared" si="9"/>
        <v>0</v>
      </c>
      <c r="Y15" s="172">
        <f t="shared" si="10"/>
        <v>0</v>
      </c>
      <c r="Z15" s="173">
        <f t="shared" si="11"/>
        <v>0</v>
      </c>
      <c r="AA15" s="173"/>
      <c r="AB15" s="174"/>
    </row>
    <row r="16" spans="1:32" s="298" customFormat="1" ht="30">
      <c r="A16" s="297">
        <v>1</v>
      </c>
      <c r="B16" s="260" t="s">
        <v>139</v>
      </c>
      <c r="C16" s="184" t="s">
        <v>0</v>
      </c>
      <c r="D16" s="194"/>
      <c r="E16" s="195" t="s">
        <v>0</v>
      </c>
      <c r="F16" s="188">
        <f t="shared" si="0"/>
        <v>0</v>
      </c>
      <c r="G16" s="196"/>
      <c r="H16" s="197"/>
      <c r="I16" s="197"/>
      <c r="J16" s="197"/>
      <c r="K16" s="188">
        <f t="shared" si="2"/>
        <v>0</v>
      </c>
      <c r="L16" s="197"/>
      <c r="M16" s="197"/>
      <c r="N16" s="197"/>
      <c r="O16" s="188">
        <f t="shared" si="4"/>
        <v>0</v>
      </c>
      <c r="P16" s="189">
        <f t="shared" si="5"/>
        <v>0</v>
      </c>
      <c r="Q16" s="197"/>
      <c r="R16" s="197"/>
      <c r="S16" s="197"/>
      <c r="T16" s="188">
        <f t="shared" si="7"/>
        <v>0</v>
      </c>
      <c r="U16" s="189">
        <f t="shared" si="8"/>
        <v>0</v>
      </c>
      <c r="V16" s="197"/>
      <c r="W16" s="197"/>
      <c r="X16" s="197"/>
      <c r="Y16" s="188">
        <f t="shared" si="10"/>
        <v>0</v>
      </c>
      <c r="Z16" s="189">
        <f t="shared" si="11"/>
        <v>0</v>
      </c>
      <c r="AA16" s="189"/>
      <c r="AB16" s="198"/>
    </row>
  </sheetData>
  <mergeCells count="27">
    <mergeCell ref="A6:AF6"/>
    <mergeCell ref="Q8:T8"/>
    <mergeCell ref="A1:AF1"/>
    <mergeCell ref="A2:AF2"/>
    <mergeCell ref="A3:AF3"/>
    <mergeCell ref="A4:AF4"/>
    <mergeCell ref="A5:AF5"/>
    <mergeCell ref="AA7:AB7"/>
    <mergeCell ref="AA8:AA9"/>
    <mergeCell ref="AB8:AB9"/>
    <mergeCell ref="L7:O7"/>
    <mergeCell ref="P7:P9"/>
    <mergeCell ref="Q7:T7"/>
    <mergeCell ref="L8:O8"/>
    <mergeCell ref="H7:K7"/>
    <mergeCell ref="U7:U9"/>
    <mergeCell ref="V7:Y7"/>
    <mergeCell ref="Z7:Z9"/>
    <mergeCell ref="A7:A9"/>
    <mergeCell ref="B7:B9"/>
    <mergeCell ref="C7:C9"/>
    <mergeCell ref="D7:D9"/>
    <mergeCell ref="E7:E9"/>
    <mergeCell ref="F7:F9"/>
    <mergeCell ref="V8:Y8"/>
    <mergeCell ref="G7:G9"/>
    <mergeCell ref="H8:K8"/>
  </mergeCells>
  <pageMargins left="0.11811023622047245" right="0.11811023622047245" top="0.31496062992125984" bottom="0.98425196850393704" header="0.15748031496062992" footer="0.15748031496062992"/>
  <pageSetup paperSize="5" orientation="landscape" r:id="rId1"/>
  <headerFooter>
    <oddFooter>หน้าที่ &amp;P จาก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S17"/>
  <sheetViews>
    <sheetView showGridLines="0" view="pageBreakPreview" zoomScale="89" zoomScaleNormal="98" zoomScaleSheetLayoutView="89" workbookViewId="0">
      <pane ySplit="9" topLeftCell="A10" activePane="bottomLeft" state="frozen"/>
      <selection activeCell="A3" sqref="A3:AC3"/>
      <selection pane="bottomLeft" activeCell="Q16" sqref="Q16"/>
    </sheetView>
  </sheetViews>
  <sheetFormatPr defaultRowHeight="15"/>
  <cols>
    <col min="1" max="1" width="5" style="145" customWidth="1"/>
    <col min="2" max="2" width="29" style="145" customWidth="1"/>
    <col min="3" max="3" width="9.85546875" style="145" hidden="1" customWidth="1"/>
    <col min="4" max="4" width="11.5703125" style="145" hidden="1" customWidth="1"/>
    <col min="5" max="5" width="5.42578125" style="144" customWidth="1"/>
    <col min="6" max="6" width="7.28515625" style="144" customWidth="1"/>
    <col min="7" max="7" width="14" style="311" hidden="1" customWidth="1"/>
    <col min="8" max="10" width="6.7109375" style="144" customWidth="1"/>
    <col min="11" max="11" width="7.7109375" style="144" customWidth="1"/>
    <col min="12" max="13" width="6.5703125" style="144" customWidth="1"/>
    <col min="14" max="14" width="6.7109375" style="144" bestFit="1" customWidth="1"/>
    <col min="15" max="15" width="7.7109375" style="144" customWidth="1"/>
    <col min="16" max="16" width="8.140625" style="311" customWidth="1"/>
    <col min="17" max="19" width="6.7109375" style="144" bestFit="1" customWidth="1"/>
    <col min="20" max="20" width="7.7109375" style="144" customWidth="1"/>
    <col min="21" max="21" width="8.28515625" style="311" customWidth="1"/>
    <col min="22" max="25" width="6.28515625" style="144" customWidth="1"/>
    <col min="26" max="26" width="8" style="311" customWidth="1"/>
    <col min="27" max="27" width="6.140625" style="311" customWidth="1"/>
    <col min="28" max="28" width="5.5703125" style="145" customWidth="1"/>
    <col min="29" max="45" width="9.140625" style="145" hidden="1" customWidth="1"/>
    <col min="46" max="16384" width="9.140625" style="145"/>
  </cols>
  <sheetData>
    <row r="1" spans="1:32" ht="21">
      <c r="A1" s="960" t="s">
        <v>218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  <c r="AD1" s="960"/>
      <c r="AE1" s="960"/>
      <c r="AF1" s="960"/>
    </row>
    <row r="2" spans="1:32" ht="21">
      <c r="A2" s="960" t="s">
        <v>233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960"/>
      <c r="AA2" s="960"/>
      <c r="AB2" s="960"/>
      <c r="AC2" s="960"/>
      <c r="AD2" s="960"/>
      <c r="AE2" s="960"/>
      <c r="AF2" s="960"/>
    </row>
    <row r="3" spans="1:32" ht="21">
      <c r="A3" s="960" t="s">
        <v>236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  <c r="T3" s="960"/>
      <c r="U3" s="960"/>
      <c r="V3" s="960"/>
      <c r="W3" s="960"/>
      <c r="X3" s="960"/>
      <c r="Y3" s="960"/>
      <c r="Z3" s="960"/>
      <c r="AA3" s="960"/>
      <c r="AB3" s="960"/>
      <c r="AC3" s="960"/>
      <c r="AD3" s="960"/>
      <c r="AE3" s="960"/>
      <c r="AF3" s="960"/>
    </row>
    <row r="4" spans="1:32" ht="21">
      <c r="A4" s="960" t="s">
        <v>219</v>
      </c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960"/>
      <c r="S4" s="960"/>
      <c r="T4" s="960"/>
      <c r="U4" s="960"/>
      <c r="V4" s="960"/>
      <c r="W4" s="960"/>
      <c r="X4" s="960"/>
      <c r="Y4" s="960"/>
      <c r="Z4" s="960"/>
      <c r="AA4" s="960"/>
      <c r="AB4" s="960"/>
      <c r="AC4" s="960"/>
      <c r="AD4" s="960"/>
      <c r="AE4" s="960"/>
      <c r="AF4" s="960"/>
    </row>
    <row r="5" spans="1:32" ht="21">
      <c r="A5" s="960" t="s">
        <v>220</v>
      </c>
      <c r="B5" s="960"/>
      <c r="C5" s="960"/>
      <c r="D5" s="960"/>
      <c r="E5" s="960"/>
      <c r="F5" s="960"/>
      <c r="G5" s="960"/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  <c r="T5" s="960"/>
      <c r="U5" s="960"/>
      <c r="V5" s="960"/>
      <c r="W5" s="960"/>
      <c r="X5" s="960"/>
      <c r="Y5" s="960"/>
      <c r="Z5" s="960"/>
      <c r="AA5" s="960"/>
      <c r="AB5" s="960"/>
      <c r="AC5" s="960"/>
      <c r="AD5" s="960"/>
      <c r="AE5" s="960"/>
      <c r="AF5" s="960"/>
    </row>
    <row r="6" spans="1:32" ht="21">
      <c r="A6" s="960" t="s">
        <v>235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</row>
    <row r="7" spans="1:32" ht="24.95" customHeight="1">
      <c r="A7" s="1005" t="s">
        <v>21</v>
      </c>
      <c r="B7" s="1005" t="s">
        <v>23</v>
      </c>
      <c r="C7" s="1005" t="s">
        <v>12</v>
      </c>
      <c r="D7" s="1005" t="s">
        <v>3</v>
      </c>
      <c r="E7" s="1005" t="s">
        <v>12</v>
      </c>
      <c r="F7" s="1005" t="s">
        <v>151</v>
      </c>
      <c r="G7" s="1002" t="s">
        <v>152</v>
      </c>
      <c r="H7" s="1000" t="s">
        <v>158</v>
      </c>
      <c r="I7" s="1001"/>
      <c r="J7" s="1001"/>
      <c r="K7" s="1001"/>
      <c r="L7" s="1000" t="s">
        <v>161</v>
      </c>
      <c r="M7" s="1001"/>
      <c r="N7" s="1001"/>
      <c r="O7" s="1001"/>
      <c r="P7" s="1002" t="s">
        <v>166</v>
      </c>
      <c r="Q7" s="1000" t="s">
        <v>172</v>
      </c>
      <c r="R7" s="1001"/>
      <c r="S7" s="1001"/>
      <c r="T7" s="1001"/>
      <c r="U7" s="1002" t="s">
        <v>171</v>
      </c>
      <c r="V7" s="1000" t="s">
        <v>173</v>
      </c>
      <c r="W7" s="1001"/>
      <c r="X7" s="1001"/>
      <c r="Y7" s="1001"/>
      <c r="Z7" s="1002" t="s">
        <v>178</v>
      </c>
      <c r="AA7" s="1014" t="s">
        <v>222</v>
      </c>
      <c r="AB7" s="1015"/>
    </row>
    <row r="8" spans="1:32" ht="24.95" customHeight="1">
      <c r="A8" s="1006"/>
      <c r="B8" s="1006"/>
      <c r="C8" s="1006"/>
      <c r="D8" s="1006"/>
      <c r="E8" s="1006"/>
      <c r="F8" s="1006"/>
      <c r="G8" s="1003"/>
      <c r="H8" s="1000" t="s">
        <v>159</v>
      </c>
      <c r="I8" s="1001"/>
      <c r="J8" s="1001"/>
      <c r="K8" s="1001"/>
      <c r="L8" s="1000" t="s">
        <v>159</v>
      </c>
      <c r="M8" s="1001"/>
      <c r="N8" s="1001"/>
      <c r="O8" s="1001"/>
      <c r="P8" s="1003"/>
      <c r="Q8" s="1000" t="s">
        <v>159</v>
      </c>
      <c r="R8" s="1001"/>
      <c r="S8" s="1001"/>
      <c r="T8" s="1001"/>
      <c r="U8" s="1003"/>
      <c r="V8" s="1000" t="s">
        <v>159</v>
      </c>
      <c r="W8" s="1001"/>
      <c r="X8" s="1001"/>
      <c r="Y8" s="1001"/>
      <c r="Z8" s="1003"/>
      <c r="AA8" s="1016" t="s">
        <v>223</v>
      </c>
      <c r="AB8" s="1016" t="s">
        <v>224</v>
      </c>
    </row>
    <row r="9" spans="1:32" ht="24.95" customHeight="1">
      <c r="A9" s="1007"/>
      <c r="B9" s="1007"/>
      <c r="C9" s="1007"/>
      <c r="D9" s="1007"/>
      <c r="E9" s="1007"/>
      <c r="F9" s="1007"/>
      <c r="G9" s="1004"/>
      <c r="H9" s="146" t="s">
        <v>153</v>
      </c>
      <c r="I9" s="146" t="s">
        <v>154</v>
      </c>
      <c r="J9" s="146" t="s">
        <v>155</v>
      </c>
      <c r="K9" s="146" t="s">
        <v>156</v>
      </c>
      <c r="L9" s="146" t="s">
        <v>162</v>
      </c>
      <c r="M9" s="146" t="s">
        <v>163</v>
      </c>
      <c r="N9" s="146" t="s">
        <v>164</v>
      </c>
      <c r="O9" s="146" t="s">
        <v>156</v>
      </c>
      <c r="P9" s="1004"/>
      <c r="Q9" s="146" t="s">
        <v>167</v>
      </c>
      <c r="R9" s="146" t="s">
        <v>168</v>
      </c>
      <c r="S9" s="146" t="s">
        <v>169</v>
      </c>
      <c r="T9" s="146" t="s">
        <v>156</v>
      </c>
      <c r="U9" s="1004"/>
      <c r="V9" s="146" t="s">
        <v>174</v>
      </c>
      <c r="W9" s="146" t="s">
        <v>175</v>
      </c>
      <c r="X9" s="146" t="s">
        <v>176</v>
      </c>
      <c r="Y9" s="146" t="s">
        <v>156</v>
      </c>
      <c r="Z9" s="1004"/>
      <c r="AA9" s="1017"/>
      <c r="AB9" s="1017"/>
    </row>
    <row r="10" spans="1:32" s="298" customFormat="1">
      <c r="A10" s="289"/>
      <c r="B10" s="156" t="s">
        <v>20</v>
      </c>
      <c r="C10" s="289"/>
      <c r="D10" s="290"/>
      <c r="E10" s="291" t="s">
        <v>0</v>
      </c>
      <c r="F10" s="292">
        <f t="shared" ref="F10:F17" si="0">Z10</f>
        <v>0</v>
      </c>
      <c r="G10" s="293"/>
      <c r="H10" s="292">
        <f t="shared" ref="H10:J11" si="1">H11</f>
        <v>0</v>
      </c>
      <c r="I10" s="292">
        <f t="shared" si="1"/>
        <v>0</v>
      </c>
      <c r="J10" s="292">
        <f t="shared" si="1"/>
        <v>0</v>
      </c>
      <c r="K10" s="292">
        <f t="shared" ref="K10:K17" si="2">SUM(H10:J10)</f>
        <v>0</v>
      </c>
      <c r="L10" s="292">
        <f t="shared" ref="L10:N11" si="3">L11</f>
        <v>0</v>
      </c>
      <c r="M10" s="292">
        <f t="shared" si="3"/>
        <v>0</v>
      </c>
      <c r="N10" s="292">
        <f t="shared" si="3"/>
        <v>0</v>
      </c>
      <c r="O10" s="292">
        <f>SUM(L10:N10)</f>
        <v>0</v>
      </c>
      <c r="P10" s="293">
        <f t="shared" ref="P10:P17" si="4">SUM(K10,O10)</f>
        <v>0</v>
      </c>
      <c r="Q10" s="292">
        <f t="shared" ref="Q10:S11" si="5">Q11</f>
        <v>0</v>
      </c>
      <c r="R10" s="292">
        <f t="shared" si="5"/>
        <v>0</v>
      </c>
      <c r="S10" s="292">
        <f t="shared" si="5"/>
        <v>0</v>
      </c>
      <c r="T10" s="292">
        <f>SUM(Q10:S10)</f>
        <v>0</v>
      </c>
      <c r="U10" s="293">
        <f t="shared" ref="U10:U17" si="6">SUM(P10,T10)</f>
        <v>0</v>
      </c>
      <c r="V10" s="292">
        <f t="shared" ref="V10:X11" si="7">V11</f>
        <v>0</v>
      </c>
      <c r="W10" s="292">
        <f t="shared" si="7"/>
        <v>0</v>
      </c>
      <c r="X10" s="292">
        <f t="shared" si="7"/>
        <v>0</v>
      </c>
      <c r="Y10" s="292">
        <f>SUM(V10:X10)</f>
        <v>0</v>
      </c>
      <c r="Z10" s="293">
        <f t="shared" ref="Z10:Z17" si="8">SUM(U10,Y10)</f>
        <v>0</v>
      </c>
      <c r="AA10" s="293"/>
      <c r="AB10" s="333"/>
    </row>
    <row r="11" spans="1:32" s="298" customFormat="1">
      <c r="A11" s="220"/>
      <c r="B11" s="221"/>
      <c r="C11" s="220"/>
      <c r="D11" s="222"/>
      <c r="E11" s="223" t="s">
        <v>182</v>
      </c>
      <c r="F11" s="224">
        <f t="shared" si="0"/>
        <v>0</v>
      </c>
      <c r="G11" s="237"/>
      <c r="H11" s="292">
        <f t="shared" si="1"/>
        <v>0</v>
      </c>
      <c r="I11" s="292">
        <f t="shared" si="1"/>
        <v>0</v>
      </c>
      <c r="J11" s="292">
        <f t="shared" si="1"/>
        <v>0</v>
      </c>
      <c r="K11" s="224">
        <f t="shared" si="2"/>
        <v>0</v>
      </c>
      <c r="L11" s="292">
        <f t="shared" si="3"/>
        <v>0</v>
      </c>
      <c r="M11" s="292">
        <f t="shared" si="3"/>
        <v>0</v>
      </c>
      <c r="N11" s="292">
        <f t="shared" si="3"/>
        <v>0</v>
      </c>
      <c r="O11" s="224">
        <f>SUM(L11:N11)</f>
        <v>0</v>
      </c>
      <c r="P11" s="237">
        <f t="shared" si="4"/>
        <v>0</v>
      </c>
      <c r="Q11" s="292">
        <f t="shared" si="5"/>
        <v>0</v>
      </c>
      <c r="R11" s="292">
        <f t="shared" si="5"/>
        <v>0</v>
      </c>
      <c r="S11" s="292">
        <f t="shared" si="5"/>
        <v>0</v>
      </c>
      <c r="T11" s="224">
        <f>SUM(Q11:S11)</f>
        <v>0</v>
      </c>
      <c r="U11" s="237">
        <f t="shared" si="6"/>
        <v>0</v>
      </c>
      <c r="V11" s="292">
        <f t="shared" si="7"/>
        <v>0</v>
      </c>
      <c r="W11" s="292">
        <f t="shared" si="7"/>
        <v>0</v>
      </c>
      <c r="X11" s="292">
        <f t="shared" si="7"/>
        <v>0</v>
      </c>
      <c r="Y11" s="224">
        <f>SUM(V11:X11)</f>
        <v>0</v>
      </c>
      <c r="Z11" s="237">
        <f t="shared" si="8"/>
        <v>0</v>
      </c>
      <c r="AA11" s="237"/>
      <c r="AB11" s="159"/>
    </row>
    <row r="12" spans="1:32">
      <c r="A12" s="175"/>
      <c r="B12" s="176" t="s">
        <v>62</v>
      </c>
      <c r="C12" s="175"/>
      <c r="D12" s="177"/>
      <c r="E12" s="178" t="s">
        <v>0</v>
      </c>
      <c r="F12" s="179">
        <f t="shared" si="0"/>
        <v>0</v>
      </c>
      <c r="G12" s="180"/>
      <c r="H12" s="179">
        <f t="shared" ref="H12:J13" si="9">H14</f>
        <v>0</v>
      </c>
      <c r="I12" s="179">
        <f t="shared" si="9"/>
        <v>0</v>
      </c>
      <c r="J12" s="179">
        <f t="shared" si="9"/>
        <v>0</v>
      </c>
      <c r="K12" s="179">
        <f t="shared" si="2"/>
        <v>0</v>
      </c>
      <c r="L12" s="179">
        <f t="shared" ref="L12:N13" si="10">L14</f>
        <v>0</v>
      </c>
      <c r="M12" s="179">
        <f t="shared" si="10"/>
        <v>0</v>
      </c>
      <c r="N12" s="179">
        <f t="shared" si="10"/>
        <v>0</v>
      </c>
      <c r="O12" s="179">
        <f t="shared" ref="O12:O17" si="11">SUM(L12:N12)</f>
        <v>0</v>
      </c>
      <c r="P12" s="180">
        <f t="shared" si="4"/>
        <v>0</v>
      </c>
      <c r="Q12" s="179">
        <f t="shared" ref="Q12:S13" si="12">Q14</f>
        <v>0</v>
      </c>
      <c r="R12" s="179">
        <f t="shared" si="12"/>
        <v>0</v>
      </c>
      <c r="S12" s="179">
        <f t="shared" si="12"/>
        <v>0</v>
      </c>
      <c r="T12" s="179">
        <f t="shared" ref="T12:T17" si="13">SUM(Q12:S12)</f>
        <v>0</v>
      </c>
      <c r="U12" s="180">
        <f t="shared" si="6"/>
        <v>0</v>
      </c>
      <c r="V12" s="179">
        <f t="shared" ref="V12:X13" si="14">V14</f>
        <v>0</v>
      </c>
      <c r="W12" s="179">
        <f t="shared" si="14"/>
        <v>0</v>
      </c>
      <c r="X12" s="179">
        <f t="shared" si="14"/>
        <v>0</v>
      </c>
      <c r="Y12" s="179">
        <f t="shared" ref="Y12:Y17" si="15">SUM(V12:X12)</f>
        <v>0</v>
      </c>
      <c r="Z12" s="180">
        <f t="shared" si="8"/>
        <v>0</v>
      </c>
      <c r="AA12" s="180"/>
      <c r="AB12" s="332"/>
    </row>
    <row r="13" spans="1:32">
      <c r="A13" s="175"/>
      <c r="B13" s="176"/>
      <c r="C13" s="231"/>
      <c r="D13" s="177"/>
      <c r="E13" s="178" t="s">
        <v>182</v>
      </c>
      <c r="F13" s="179">
        <f t="shared" si="0"/>
        <v>0</v>
      </c>
      <c r="G13" s="180"/>
      <c r="H13" s="179">
        <f t="shared" si="9"/>
        <v>0</v>
      </c>
      <c r="I13" s="179">
        <f t="shared" si="9"/>
        <v>0</v>
      </c>
      <c r="J13" s="179">
        <f t="shared" si="9"/>
        <v>0</v>
      </c>
      <c r="K13" s="179">
        <f t="shared" si="2"/>
        <v>0</v>
      </c>
      <c r="L13" s="179">
        <f t="shared" si="10"/>
        <v>0</v>
      </c>
      <c r="M13" s="179">
        <f t="shared" si="10"/>
        <v>0</v>
      </c>
      <c r="N13" s="179">
        <f t="shared" si="10"/>
        <v>0</v>
      </c>
      <c r="O13" s="179">
        <f t="shared" si="11"/>
        <v>0</v>
      </c>
      <c r="P13" s="180">
        <f t="shared" si="4"/>
        <v>0</v>
      </c>
      <c r="Q13" s="179">
        <f t="shared" si="12"/>
        <v>0</v>
      </c>
      <c r="R13" s="179">
        <f t="shared" si="12"/>
        <v>0</v>
      </c>
      <c r="S13" s="179">
        <f t="shared" si="12"/>
        <v>0</v>
      </c>
      <c r="T13" s="179">
        <f t="shared" si="13"/>
        <v>0</v>
      </c>
      <c r="U13" s="180">
        <f t="shared" si="6"/>
        <v>0</v>
      </c>
      <c r="V13" s="179">
        <f t="shared" si="14"/>
        <v>0</v>
      </c>
      <c r="W13" s="179">
        <f t="shared" si="14"/>
        <v>0</v>
      </c>
      <c r="X13" s="179">
        <f t="shared" si="14"/>
        <v>0</v>
      </c>
      <c r="Y13" s="179">
        <f t="shared" si="15"/>
        <v>0</v>
      </c>
      <c r="Z13" s="180">
        <f t="shared" si="8"/>
        <v>0</v>
      </c>
      <c r="AA13" s="180"/>
      <c r="AB13" s="332"/>
    </row>
    <row r="14" spans="1:32" ht="30">
      <c r="A14" s="227"/>
      <c r="B14" s="254" t="s">
        <v>63</v>
      </c>
      <c r="C14" s="227" t="s">
        <v>1</v>
      </c>
      <c r="D14" s="299"/>
      <c r="E14" s="229" t="s">
        <v>0</v>
      </c>
      <c r="F14" s="338">
        <f t="shared" si="0"/>
        <v>0</v>
      </c>
      <c r="G14" s="230"/>
      <c r="H14" s="338">
        <f t="shared" ref="H14:J15" si="16">H16</f>
        <v>0</v>
      </c>
      <c r="I14" s="338">
        <f t="shared" si="16"/>
        <v>0</v>
      </c>
      <c r="J14" s="338">
        <f t="shared" si="16"/>
        <v>0</v>
      </c>
      <c r="K14" s="338">
        <f t="shared" si="2"/>
        <v>0</v>
      </c>
      <c r="L14" s="338">
        <f t="shared" ref="L14:N15" si="17">L16</f>
        <v>0</v>
      </c>
      <c r="M14" s="338">
        <f t="shared" si="17"/>
        <v>0</v>
      </c>
      <c r="N14" s="338">
        <f t="shared" si="17"/>
        <v>0</v>
      </c>
      <c r="O14" s="338">
        <f t="shared" si="11"/>
        <v>0</v>
      </c>
      <c r="P14" s="230">
        <f t="shared" si="4"/>
        <v>0</v>
      </c>
      <c r="Q14" s="338">
        <f t="shared" ref="Q14:S15" si="18">Q16</f>
        <v>0</v>
      </c>
      <c r="R14" s="338">
        <f t="shared" si="18"/>
        <v>0</v>
      </c>
      <c r="S14" s="338">
        <f t="shared" si="18"/>
        <v>0</v>
      </c>
      <c r="T14" s="338">
        <f t="shared" si="13"/>
        <v>0</v>
      </c>
      <c r="U14" s="230">
        <f t="shared" si="6"/>
        <v>0</v>
      </c>
      <c r="V14" s="338">
        <f t="shared" ref="V14:X15" si="19">V16</f>
        <v>0</v>
      </c>
      <c r="W14" s="338">
        <f t="shared" si="19"/>
        <v>0</v>
      </c>
      <c r="X14" s="338">
        <f t="shared" si="19"/>
        <v>0</v>
      </c>
      <c r="Y14" s="338">
        <f t="shared" si="15"/>
        <v>0</v>
      </c>
      <c r="Z14" s="230">
        <f t="shared" si="8"/>
        <v>0</v>
      </c>
      <c r="AA14" s="230"/>
      <c r="AB14" s="325"/>
    </row>
    <row r="15" spans="1:32">
      <c r="A15" s="168"/>
      <c r="B15" s="169"/>
      <c r="C15" s="227"/>
      <c r="D15" s="299"/>
      <c r="E15" s="229" t="s">
        <v>182</v>
      </c>
      <c r="F15" s="172">
        <f t="shared" si="0"/>
        <v>0</v>
      </c>
      <c r="G15" s="230"/>
      <c r="H15" s="172">
        <f t="shared" si="16"/>
        <v>0</v>
      </c>
      <c r="I15" s="172">
        <f t="shared" si="16"/>
        <v>0</v>
      </c>
      <c r="J15" s="172">
        <f t="shared" si="16"/>
        <v>0</v>
      </c>
      <c r="K15" s="172">
        <f t="shared" si="2"/>
        <v>0</v>
      </c>
      <c r="L15" s="172">
        <f t="shared" si="17"/>
        <v>0</v>
      </c>
      <c r="M15" s="172">
        <f t="shared" si="17"/>
        <v>0</v>
      </c>
      <c r="N15" s="172">
        <f t="shared" si="17"/>
        <v>0</v>
      </c>
      <c r="O15" s="172">
        <f t="shared" si="11"/>
        <v>0</v>
      </c>
      <c r="P15" s="173">
        <f t="shared" si="4"/>
        <v>0</v>
      </c>
      <c r="Q15" s="172">
        <f t="shared" si="18"/>
        <v>0</v>
      </c>
      <c r="R15" s="172">
        <f t="shared" si="18"/>
        <v>0</v>
      </c>
      <c r="S15" s="172">
        <f t="shared" si="18"/>
        <v>0</v>
      </c>
      <c r="T15" s="172">
        <f t="shared" si="13"/>
        <v>0</v>
      </c>
      <c r="U15" s="173">
        <f t="shared" si="6"/>
        <v>0</v>
      </c>
      <c r="V15" s="172">
        <f t="shared" si="19"/>
        <v>0</v>
      </c>
      <c r="W15" s="172">
        <f t="shared" si="19"/>
        <v>0</v>
      </c>
      <c r="X15" s="172">
        <f t="shared" si="19"/>
        <v>0</v>
      </c>
      <c r="Y15" s="172">
        <f t="shared" si="15"/>
        <v>0</v>
      </c>
      <c r="Z15" s="173">
        <f t="shared" si="8"/>
        <v>0</v>
      </c>
      <c r="AA15" s="173"/>
      <c r="AB15" s="320"/>
    </row>
    <row r="16" spans="1:32" ht="60">
      <c r="A16" s="184">
        <v>1</v>
      </c>
      <c r="B16" s="185" t="s">
        <v>140</v>
      </c>
      <c r="C16" s="296" t="s">
        <v>1</v>
      </c>
      <c r="D16" s="300"/>
      <c r="E16" s="202" t="s">
        <v>0</v>
      </c>
      <c r="F16" s="188">
        <f t="shared" si="0"/>
        <v>0</v>
      </c>
      <c r="G16" s="301"/>
      <c r="H16" s="302"/>
      <c r="I16" s="302"/>
      <c r="J16" s="302"/>
      <c r="K16" s="188">
        <f t="shared" si="2"/>
        <v>0</v>
      </c>
      <c r="L16" s="302"/>
      <c r="M16" s="302"/>
      <c r="N16" s="302"/>
      <c r="O16" s="188">
        <f t="shared" si="11"/>
        <v>0</v>
      </c>
      <c r="P16" s="189">
        <f t="shared" si="4"/>
        <v>0</v>
      </c>
      <c r="Q16" s="302"/>
      <c r="R16" s="302"/>
      <c r="S16" s="302"/>
      <c r="T16" s="188">
        <f t="shared" si="13"/>
        <v>0</v>
      </c>
      <c r="U16" s="189">
        <f t="shared" si="6"/>
        <v>0</v>
      </c>
      <c r="V16" s="302"/>
      <c r="W16" s="302"/>
      <c r="X16" s="302"/>
      <c r="Y16" s="188">
        <f t="shared" si="15"/>
        <v>0</v>
      </c>
      <c r="Z16" s="189">
        <f t="shared" si="8"/>
        <v>0</v>
      </c>
      <c r="AA16" s="189"/>
      <c r="AB16" s="258"/>
    </row>
    <row r="17" spans="1:28">
      <c r="A17" s="303"/>
      <c r="B17" s="303"/>
      <c r="C17" s="303"/>
      <c r="D17" s="304"/>
      <c r="E17" s="305" t="s">
        <v>182</v>
      </c>
      <c r="F17" s="188">
        <f t="shared" si="0"/>
        <v>0</v>
      </c>
      <c r="G17" s="306"/>
      <c r="H17" s="198"/>
      <c r="I17" s="198"/>
      <c r="J17" s="198"/>
      <c r="K17" s="188">
        <f t="shared" si="2"/>
        <v>0</v>
      </c>
      <c r="L17" s="198"/>
      <c r="M17" s="198"/>
      <c r="N17" s="198"/>
      <c r="O17" s="188">
        <f t="shared" si="11"/>
        <v>0</v>
      </c>
      <c r="P17" s="189">
        <f t="shared" si="4"/>
        <v>0</v>
      </c>
      <c r="Q17" s="198"/>
      <c r="R17" s="198"/>
      <c r="S17" s="198"/>
      <c r="T17" s="188">
        <f t="shared" si="13"/>
        <v>0</v>
      </c>
      <c r="U17" s="189">
        <f t="shared" si="6"/>
        <v>0</v>
      </c>
      <c r="V17" s="198"/>
      <c r="W17" s="198"/>
      <c r="X17" s="198"/>
      <c r="Y17" s="188">
        <f t="shared" si="15"/>
        <v>0</v>
      </c>
      <c r="Z17" s="189">
        <f t="shared" si="8"/>
        <v>0</v>
      </c>
      <c r="AA17" s="189"/>
      <c r="AB17" s="258"/>
    </row>
  </sheetData>
  <mergeCells count="27">
    <mergeCell ref="V7:Y7"/>
    <mergeCell ref="Z7:Z9"/>
    <mergeCell ref="H8:K8"/>
    <mergeCell ref="L8:O8"/>
    <mergeCell ref="Q8:T8"/>
    <mergeCell ref="V8:Y8"/>
    <mergeCell ref="A6:AF6"/>
    <mergeCell ref="A7:A9"/>
    <mergeCell ref="B7:B9"/>
    <mergeCell ref="C7:C9"/>
    <mergeCell ref="D7:D9"/>
    <mergeCell ref="E7:E9"/>
    <mergeCell ref="F7:F9"/>
    <mergeCell ref="G7:G9"/>
    <mergeCell ref="H7:K7"/>
    <mergeCell ref="L7:O7"/>
    <mergeCell ref="P7:P9"/>
    <mergeCell ref="Q7:T7"/>
    <mergeCell ref="U7:U9"/>
    <mergeCell ref="AA7:AB7"/>
    <mergeCell ref="AA8:AA9"/>
    <mergeCell ref="AB8:AB9"/>
    <mergeCell ref="A1:AF1"/>
    <mergeCell ref="A2:AF2"/>
    <mergeCell ref="A3:AF3"/>
    <mergeCell ref="A4:AF4"/>
    <mergeCell ref="A5:AF5"/>
  </mergeCells>
  <pageMargins left="0.11811023622047245" right="0.11811023622047245" top="0.31496062992125984" bottom="0.98425196850393704" header="0.15748031496062992" footer="0.15748031496062992"/>
  <pageSetup paperSize="5" orientation="landscape" r:id="rId1"/>
  <headerFooter>
    <oddFooter>หน้าที่ &amp;P จาก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AA22"/>
  <sheetViews>
    <sheetView showGridLines="0" view="pageBreakPreview" zoomScale="91" zoomScaleNormal="98" zoomScaleSheetLayoutView="91" workbookViewId="0">
      <pane ySplit="7" topLeftCell="A8" activePane="bottomLeft" state="frozen"/>
      <selection activeCell="F275" sqref="F275"/>
      <selection pane="bottomLeft" activeCell="Q9" sqref="Q9"/>
    </sheetView>
  </sheetViews>
  <sheetFormatPr defaultRowHeight="15.75"/>
  <cols>
    <col min="1" max="1" width="4.140625" style="843" customWidth="1"/>
    <col min="2" max="2" width="35.28515625" style="843" customWidth="1"/>
    <col min="3" max="3" width="9.85546875" style="843" hidden="1" customWidth="1"/>
    <col min="4" max="4" width="11.5703125" style="843" hidden="1" customWidth="1"/>
    <col min="5" max="5" width="6" style="842" customWidth="1"/>
    <col min="6" max="6" width="10.140625" style="842" customWidth="1"/>
    <col min="7" max="7" width="14" style="858" hidden="1" customWidth="1"/>
    <col min="8" max="8" width="7" style="842" customWidth="1"/>
    <col min="9" max="9" width="6.28515625" style="842" customWidth="1"/>
    <col min="10" max="10" width="6.5703125" style="842" customWidth="1"/>
    <col min="11" max="11" width="7.42578125" style="842" customWidth="1"/>
    <col min="12" max="12" width="7.5703125" style="842" customWidth="1"/>
    <col min="13" max="13" width="6.5703125" style="842" bestFit="1" customWidth="1"/>
    <col min="14" max="14" width="7" style="842" customWidth="1"/>
    <col min="15" max="15" width="8.7109375" style="842" customWidth="1"/>
    <col min="16" max="16" width="7.85546875" style="858" customWidth="1"/>
    <col min="17" max="18" width="6.42578125" style="842" customWidth="1"/>
    <col min="19" max="19" width="6" style="842" customWidth="1"/>
    <col min="20" max="20" width="6.140625" style="842" customWidth="1"/>
    <col min="21" max="21" width="6.85546875" style="858" customWidth="1"/>
    <col min="22" max="22" width="6.140625" style="842" customWidth="1"/>
    <col min="23" max="23" width="6" style="842" customWidth="1"/>
    <col min="24" max="25" width="6.28515625" style="842" customWidth="1"/>
    <col min="26" max="26" width="8.140625" style="858" customWidth="1"/>
    <col min="27" max="27" width="8.140625" style="843" hidden="1" customWidth="1"/>
    <col min="28" max="44" width="9.140625" style="843" customWidth="1"/>
    <col min="45" max="16384" width="9.140625" style="843"/>
  </cols>
  <sheetData>
    <row r="1" spans="1:27" ht="28.5" customHeight="1">
      <c r="A1" s="1029" t="s">
        <v>276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</row>
    <row r="2" spans="1:27" ht="27.75" customHeight="1">
      <c r="A2" s="1030" t="s">
        <v>89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  <c r="M2" s="1030"/>
      <c r="N2" s="1030"/>
      <c r="O2" s="1030"/>
      <c r="P2" s="1030"/>
      <c r="Q2" s="1030"/>
      <c r="R2" s="1030"/>
      <c r="S2" s="1030"/>
      <c r="T2" s="1030"/>
      <c r="U2" s="1030"/>
      <c r="V2" s="1030"/>
      <c r="W2" s="1030"/>
      <c r="X2" s="1030"/>
      <c r="Y2" s="1030"/>
      <c r="Z2" s="1030"/>
      <c r="AA2" s="1030"/>
    </row>
    <row r="3" spans="1:27" ht="24.95" customHeight="1">
      <c r="A3" s="1016" t="s">
        <v>21</v>
      </c>
      <c r="B3" s="1016" t="s">
        <v>23</v>
      </c>
      <c r="C3" s="1016" t="s">
        <v>12</v>
      </c>
      <c r="D3" s="1016" t="s">
        <v>3</v>
      </c>
      <c r="E3" s="1016" t="s">
        <v>12</v>
      </c>
      <c r="F3" s="1016" t="s">
        <v>151</v>
      </c>
      <c r="G3" s="1026" t="s">
        <v>152</v>
      </c>
      <c r="H3" s="1023" t="s">
        <v>158</v>
      </c>
      <c r="I3" s="1024"/>
      <c r="J3" s="1024"/>
      <c r="K3" s="1025"/>
      <c r="L3" s="1023" t="s">
        <v>161</v>
      </c>
      <c r="M3" s="1024"/>
      <c r="N3" s="1024"/>
      <c r="O3" s="1025"/>
      <c r="P3" s="1026" t="s">
        <v>166</v>
      </c>
      <c r="Q3" s="1023" t="s">
        <v>172</v>
      </c>
      <c r="R3" s="1024"/>
      <c r="S3" s="1024"/>
      <c r="T3" s="1025"/>
      <c r="U3" s="1026" t="s">
        <v>171</v>
      </c>
      <c r="V3" s="1023" t="s">
        <v>173</v>
      </c>
      <c r="W3" s="1024"/>
      <c r="X3" s="1024"/>
      <c r="Y3" s="1025"/>
      <c r="Z3" s="1026" t="s">
        <v>178</v>
      </c>
      <c r="AA3" s="1031" t="s">
        <v>24</v>
      </c>
    </row>
    <row r="4" spans="1:27" ht="24.95" customHeight="1">
      <c r="A4" s="1022"/>
      <c r="B4" s="1022"/>
      <c r="C4" s="1022"/>
      <c r="D4" s="1022"/>
      <c r="E4" s="1022"/>
      <c r="F4" s="1022"/>
      <c r="G4" s="1027"/>
      <c r="H4" s="1023" t="s">
        <v>159</v>
      </c>
      <c r="I4" s="1024"/>
      <c r="J4" s="1024"/>
      <c r="K4" s="1025"/>
      <c r="L4" s="1023" t="s">
        <v>159</v>
      </c>
      <c r="M4" s="1024"/>
      <c r="N4" s="1024"/>
      <c r="O4" s="1025"/>
      <c r="P4" s="1027"/>
      <c r="Q4" s="1023" t="s">
        <v>159</v>
      </c>
      <c r="R4" s="1024"/>
      <c r="S4" s="1024"/>
      <c r="T4" s="1025"/>
      <c r="U4" s="1027"/>
      <c r="V4" s="1023" t="s">
        <v>159</v>
      </c>
      <c r="W4" s="1024"/>
      <c r="X4" s="1024"/>
      <c r="Y4" s="1025"/>
      <c r="Z4" s="1027"/>
      <c r="AA4" s="1032"/>
    </row>
    <row r="5" spans="1:27" ht="24.95" customHeight="1">
      <c r="A5" s="1017"/>
      <c r="B5" s="1017"/>
      <c r="C5" s="1017"/>
      <c r="D5" s="1017"/>
      <c r="E5" s="1017"/>
      <c r="F5" s="1017"/>
      <c r="G5" s="1028"/>
      <c r="H5" s="844" t="s">
        <v>153</v>
      </c>
      <c r="I5" s="845" t="s">
        <v>154</v>
      </c>
      <c r="J5" s="845" t="s">
        <v>155</v>
      </c>
      <c r="K5" s="845" t="s">
        <v>156</v>
      </c>
      <c r="L5" s="844" t="s">
        <v>162</v>
      </c>
      <c r="M5" s="845" t="s">
        <v>163</v>
      </c>
      <c r="N5" s="845" t="s">
        <v>164</v>
      </c>
      <c r="O5" s="845" t="s">
        <v>156</v>
      </c>
      <c r="P5" s="1028"/>
      <c r="Q5" s="844" t="s">
        <v>167</v>
      </c>
      <c r="R5" s="845" t="s">
        <v>168</v>
      </c>
      <c r="S5" s="845" t="s">
        <v>169</v>
      </c>
      <c r="T5" s="845" t="s">
        <v>156</v>
      </c>
      <c r="U5" s="1028"/>
      <c r="V5" s="844" t="s">
        <v>174</v>
      </c>
      <c r="W5" s="845" t="s">
        <v>175</v>
      </c>
      <c r="X5" s="845" t="s">
        <v>176</v>
      </c>
      <c r="Y5" s="845" t="s">
        <v>156</v>
      </c>
      <c r="Z5" s="1028"/>
      <c r="AA5" s="1033"/>
    </row>
    <row r="6" spans="1:27" ht="24.95" customHeight="1">
      <c r="A6" s="1020"/>
      <c r="B6" s="1020" t="s">
        <v>148</v>
      </c>
      <c r="C6" s="846"/>
      <c r="D6" s="846"/>
      <c r="E6" s="1020" t="s">
        <v>182</v>
      </c>
      <c r="F6" s="1018">
        <f t="shared" ref="F6:F12" si="0">Z6</f>
        <v>2088830</v>
      </c>
      <c r="G6" s="847"/>
      <c r="H6" s="1018">
        <f>H8+H9+H10+H11+H12</f>
        <v>171151</v>
      </c>
      <c r="I6" s="1018">
        <f>I8+I9+I10+I11+I12</f>
        <v>206155</v>
      </c>
      <c r="J6" s="1018">
        <f>J8+J9+J10+J11+J12</f>
        <v>171153</v>
      </c>
      <c r="K6" s="1018">
        <f>SUM(H6:J6)</f>
        <v>548459</v>
      </c>
      <c r="L6" s="1018">
        <f>L8+L9+L10+L11+L12</f>
        <v>171154</v>
      </c>
      <c r="M6" s="1018">
        <f>M8+M9+M10+M11+M12</f>
        <v>171154</v>
      </c>
      <c r="N6" s="1018">
        <f>N8+N9+N10+N11+N12</f>
        <v>171155</v>
      </c>
      <c r="O6" s="1018">
        <f t="shared" ref="O6:O12" si="1">SUM(L6:N6)</f>
        <v>513463</v>
      </c>
      <c r="P6" s="1018">
        <f>O6+K6</f>
        <v>1061922</v>
      </c>
      <c r="Q6" s="1018">
        <f>Q8+Q9+Q10+Q11+Q12</f>
        <v>171151</v>
      </c>
      <c r="R6" s="1018">
        <f>R8+R9+R10+R11+R12</f>
        <v>171153</v>
      </c>
      <c r="S6" s="1018">
        <f>S8+S9+S10+S11+S12</f>
        <v>171151</v>
      </c>
      <c r="T6" s="1018">
        <f>S6+R6+Q6</f>
        <v>513455</v>
      </c>
      <c r="U6" s="1018">
        <f>T6+P6</f>
        <v>1575377</v>
      </c>
      <c r="V6" s="1018">
        <f>V8+V9+V10+V11+V12</f>
        <v>171151</v>
      </c>
      <c r="W6" s="1018">
        <f>W8+W9+W10+W11+W12</f>
        <v>171151</v>
      </c>
      <c r="X6" s="1018">
        <f>X8+X9+X10+X11+X12</f>
        <v>171151</v>
      </c>
      <c r="Y6" s="1018">
        <f>X6+W6+V6</f>
        <v>513453</v>
      </c>
      <c r="Z6" s="1018">
        <f>Y6+U6</f>
        <v>2088830</v>
      </c>
      <c r="AA6" s="848"/>
    </row>
    <row r="7" spans="1:27" ht="24.95" customHeight="1">
      <c r="A7" s="1021"/>
      <c r="B7" s="1021"/>
      <c r="C7" s="846"/>
      <c r="D7" s="846"/>
      <c r="E7" s="1021"/>
      <c r="F7" s="1019"/>
      <c r="G7" s="849"/>
      <c r="H7" s="1019"/>
      <c r="I7" s="1019"/>
      <c r="J7" s="1019"/>
      <c r="K7" s="1019"/>
      <c r="L7" s="1019"/>
      <c r="M7" s="1019"/>
      <c r="N7" s="1019"/>
      <c r="O7" s="1019"/>
      <c r="P7" s="1019"/>
      <c r="Q7" s="1019"/>
      <c r="R7" s="1019"/>
      <c r="S7" s="1019"/>
      <c r="T7" s="1019"/>
      <c r="U7" s="1019"/>
      <c r="V7" s="1019"/>
      <c r="W7" s="1019"/>
      <c r="X7" s="1019"/>
      <c r="Y7" s="1019"/>
      <c r="Z7" s="1019"/>
      <c r="AA7" s="848"/>
    </row>
    <row r="8" spans="1:27" s="856" customFormat="1">
      <c r="A8" s="850"/>
      <c r="B8" s="850" t="s">
        <v>183</v>
      </c>
      <c r="C8" s="850"/>
      <c r="D8" s="850"/>
      <c r="E8" s="851" t="s">
        <v>182</v>
      </c>
      <c r="F8" s="852">
        <f t="shared" si="0"/>
        <v>54000</v>
      </c>
      <c r="G8" s="853"/>
      <c r="H8" s="854">
        <v>4500</v>
      </c>
      <c r="I8" s="854">
        <v>4500</v>
      </c>
      <c r="J8" s="854">
        <v>4500</v>
      </c>
      <c r="K8" s="852">
        <f>SUM(H8:J8)</f>
        <v>13500</v>
      </c>
      <c r="L8" s="854">
        <v>4500</v>
      </c>
      <c r="M8" s="854">
        <v>4500</v>
      </c>
      <c r="N8" s="854">
        <v>4500</v>
      </c>
      <c r="O8" s="852">
        <f t="shared" si="1"/>
        <v>13500</v>
      </c>
      <c r="P8" s="855">
        <f>SUM(K8,O8)</f>
        <v>27000</v>
      </c>
      <c r="Q8" s="854">
        <v>4500</v>
      </c>
      <c r="R8" s="854">
        <v>4500</v>
      </c>
      <c r="S8" s="854">
        <v>4500</v>
      </c>
      <c r="T8" s="852">
        <f>SUM(Q8:S8)</f>
        <v>13500</v>
      </c>
      <c r="U8" s="855">
        <f>SUM(P8,T8)</f>
        <v>40500</v>
      </c>
      <c r="V8" s="854">
        <v>4500</v>
      </c>
      <c r="W8" s="854">
        <v>4500</v>
      </c>
      <c r="X8" s="854">
        <v>4500</v>
      </c>
      <c r="Y8" s="852">
        <f>SUM(V8:X8)</f>
        <v>13500</v>
      </c>
      <c r="Z8" s="855">
        <f>SUM(U8,Y8)</f>
        <v>54000</v>
      </c>
    </row>
    <row r="9" spans="1:27" s="856" customFormat="1">
      <c r="A9" s="850"/>
      <c r="B9" s="850" t="s">
        <v>184</v>
      </c>
      <c r="C9" s="850"/>
      <c r="D9" s="850"/>
      <c r="E9" s="851" t="s">
        <v>182</v>
      </c>
      <c r="F9" s="852">
        <f t="shared" si="0"/>
        <v>187330</v>
      </c>
      <c r="G9" s="853"/>
      <c r="H9" s="854">
        <v>15610</v>
      </c>
      <c r="I9" s="854">
        <v>15612</v>
      </c>
      <c r="J9" s="854">
        <v>15612</v>
      </c>
      <c r="K9" s="852">
        <f>SUM(H9:J9)</f>
        <v>46834</v>
      </c>
      <c r="L9" s="854">
        <v>15612</v>
      </c>
      <c r="M9" s="854">
        <v>15612</v>
      </c>
      <c r="N9" s="854">
        <v>15612</v>
      </c>
      <c r="O9" s="852">
        <f t="shared" si="1"/>
        <v>46836</v>
      </c>
      <c r="P9" s="855">
        <f>SUM(K9,O9)</f>
        <v>93670</v>
      </c>
      <c r="Q9" s="854">
        <v>15610</v>
      </c>
      <c r="R9" s="854">
        <v>15610</v>
      </c>
      <c r="S9" s="854">
        <v>15610</v>
      </c>
      <c r="T9" s="852">
        <f>SUM(Q9:S9)</f>
        <v>46830</v>
      </c>
      <c r="U9" s="855">
        <f>SUM(P9,T9)</f>
        <v>140500</v>
      </c>
      <c r="V9" s="854">
        <v>15610</v>
      </c>
      <c r="W9" s="854">
        <v>15610</v>
      </c>
      <c r="X9" s="854">
        <v>15610</v>
      </c>
      <c r="Y9" s="852">
        <f>SUM(V9:X9)</f>
        <v>46830</v>
      </c>
      <c r="Z9" s="855">
        <f>SUM(U9,Y9)</f>
        <v>187330</v>
      </c>
    </row>
    <row r="10" spans="1:27">
      <c r="A10" s="850"/>
      <c r="B10" s="850" t="s">
        <v>185</v>
      </c>
      <c r="C10" s="850"/>
      <c r="D10" s="850"/>
      <c r="E10" s="851" t="s">
        <v>182</v>
      </c>
      <c r="F10" s="852">
        <f t="shared" si="0"/>
        <v>0</v>
      </c>
      <c r="G10" s="853"/>
      <c r="H10" s="854"/>
      <c r="I10" s="854"/>
      <c r="J10" s="854">
        <v>0</v>
      </c>
      <c r="K10" s="852">
        <f>SUM(H10:J10)</f>
        <v>0</v>
      </c>
      <c r="L10" s="854"/>
      <c r="M10" s="854"/>
      <c r="N10" s="854"/>
      <c r="O10" s="852">
        <f t="shared" si="1"/>
        <v>0</v>
      </c>
      <c r="P10" s="855">
        <f>SUM(K10,O10)</f>
        <v>0</v>
      </c>
      <c r="Q10" s="854"/>
      <c r="R10" s="854"/>
      <c r="S10" s="854"/>
      <c r="T10" s="852">
        <f>SUM(Q10:S10)</f>
        <v>0</v>
      </c>
      <c r="U10" s="855">
        <f>SUM(P10,T10)</f>
        <v>0</v>
      </c>
      <c r="V10" s="854"/>
      <c r="W10" s="854"/>
      <c r="X10" s="854"/>
      <c r="Y10" s="852">
        <f>SUM(V10:X10)</f>
        <v>0</v>
      </c>
      <c r="Z10" s="855">
        <f>SUM(U10,Y10)</f>
        <v>0</v>
      </c>
    </row>
    <row r="11" spans="1:27">
      <c r="A11" s="850"/>
      <c r="B11" s="850" t="s">
        <v>186</v>
      </c>
      <c r="C11" s="850"/>
      <c r="D11" s="850"/>
      <c r="E11" s="851" t="s">
        <v>182</v>
      </c>
      <c r="F11" s="852">
        <f t="shared" si="0"/>
        <v>455100</v>
      </c>
      <c r="G11" s="853"/>
      <c r="H11" s="854">
        <v>35008</v>
      </c>
      <c r="I11" s="854">
        <f>35010+35000</f>
        <v>70010</v>
      </c>
      <c r="J11" s="854">
        <v>35008</v>
      </c>
      <c r="K11" s="852">
        <f>SUM(H11:J11)</f>
        <v>140026</v>
      </c>
      <c r="L11" s="854">
        <v>35008</v>
      </c>
      <c r="M11" s="854">
        <v>35008</v>
      </c>
      <c r="N11" s="854">
        <v>35010</v>
      </c>
      <c r="O11" s="852">
        <f t="shared" si="1"/>
        <v>105026</v>
      </c>
      <c r="P11" s="855">
        <f>SUM(K11,O11)</f>
        <v>245052</v>
      </c>
      <c r="Q11" s="854">
        <v>35008</v>
      </c>
      <c r="R11" s="854">
        <v>35008</v>
      </c>
      <c r="S11" s="854">
        <v>35008</v>
      </c>
      <c r="T11" s="852">
        <f>SUM(Q11:S11)</f>
        <v>105024</v>
      </c>
      <c r="U11" s="855">
        <f>SUM(P11,T11)</f>
        <v>350076</v>
      </c>
      <c r="V11" s="854">
        <v>35008</v>
      </c>
      <c r="W11" s="854">
        <v>35008</v>
      </c>
      <c r="X11" s="854">
        <v>35008</v>
      </c>
      <c r="Y11" s="852">
        <f>SUM(V11:X11)</f>
        <v>105024</v>
      </c>
      <c r="Z11" s="855">
        <f>SUM(U11,Y11)</f>
        <v>455100</v>
      </c>
    </row>
    <row r="12" spans="1:27">
      <c r="A12" s="850"/>
      <c r="B12" s="850" t="s">
        <v>187</v>
      </c>
      <c r="C12" s="850"/>
      <c r="D12" s="850"/>
      <c r="E12" s="851" t="s">
        <v>182</v>
      </c>
      <c r="F12" s="852">
        <f t="shared" si="0"/>
        <v>1392400</v>
      </c>
      <c r="G12" s="853"/>
      <c r="H12" s="854">
        <v>116033</v>
      </c>
      <c r="I12" s="854">
        <v>116033</v>
      </c>
      <c r="J12" s="854">
        <v>116033</v>
      </c>
      <c r="K12" s="852">
        <f>SUM(H12:J12)</f>
        <v>348099</v>
      </c>
      <c r="L12" s="854">
        <v>116034</v>
      </c>
      <c r="M12" s="854">
        <v>116034</v>
      </c>
      <c r="N12" s="854">
        <v>116033</v>
      </c>
      <c r="O12" s="852">
        <f t="shared" si="1"/>
        <v>348101</v>
      </c>
      <c r="P12" s="855">
        <f>SUM(K12,O12)</f>
        <v>696200</v>
      </c>
      <c r="Q12" s="854">
        <v>116033</v>
      </c>
      <c r="R12" s="854">
        <v>116035</v>
      </c>
      <c r="S12" s="854">
        <v>116033</v>
      </c>
      <c r="T12" s="852">
        <f>SUM(Q12:S12)</f>
        <v>348101</v>
      </c>
      <c r="U12" s="855">
        <f>SUM(P12,T12)</f>
        <v>1044301</v>
      </c>
      <c r="V12" s="854">
        <v>116033</v>
      </c>
      <c r="W12" s="854">
        <v>116033</v>
      </c>
      <c r="X12" s="854">
        <v>116033</v>
      </c>
      <c r="Y12" s="852">
        <f>SUM(V12:X12)</f>
        <v>348099</v>
      </c>
      <c r="Z12" s="855">
        <f>SUM(U12,Y12)</f>
        <v>1392400</v>
      </c>
    </row>
    <row r="13" spans="1:27">
      <c r="B13" s="857">
        <f ca="1">TODAY()</f>
        <v>43994</v>
      </c>
    </row>
    <row r="15" spans="1:27" hidden="1">
      <c r="F15" s="859">
        <f>SUM(F8,F9,F11)</f>
        <v>696430</v>
      </c>
      <c r="G15" s="859">
        <f>SUM(G8,G9,G11)</f>
        <v>0</v>
      </c>
      <c r="H15" s="859">
        <f>SUM(H8,H9,H11)</f>
        <v>55118</v>
      </c>
      <c r="I15" s="859">
        <f>SUM(I8,I9,I11)</f>
        <v>90122</v>
      </c>
      <c r="J15" s="859">
        <f>SUM(J8,J9,J11)</f>
        <v>55120</v>
      </c>
      <c r="K15" s="852">
        <f>SUM(H15:J15)</f>
        <v>200360</v>
      </c>
      <c r="L15" s="859">
        <f>SUM(L8,L9,L11)</f>
        <v>55120</v>
      </c>
      <c r="M15" s="859">
        <f>SUM(M8,M9,M11)</f>
        <v>55120</v>
      </c>
      <c r="N15" s="859">
        <f>SUM(N8,N9,N11)</f>
        <v>55122</v>
      </c>
      <c r="O15" s="852">
        <f>SUM(L15:N15)</f>
        <v>165362</v>
      </c>
      <c r="Q15" s="859">
        <f>SUM(Q8,Q9,Q11)</f>
        <v>55118</v>
      </c>
      <c r="R15" s="859">
        <f>SUM(R8,R9,R11)</f>
        <v>55118</v>
      </c>
      <c r="S15" s="859">
        <f>SUM(S8,S9,S11)</f>
        <v>55118</v>
      </c>
      <c r="T15" s="852">
        <f>SUM(Q15:S15)</f>
        <v>165354</v>
      </c>
      <c r="V15" s="859">
        <f>SUM(V8,V9,V11)</f>
        <v>55118</v>
      </c>
      <c r="W15" s="859">
        <f>SUM(W8,W9,W11)</f>
        <v>55118</v>
      </c>
      <c r="X15" s="859">
        <f>SUM(X8,X9,X11)</f>
        <v>55118</v>
      </c>
      <c r="Y15" s="852">
        <f>SUM(V15:X15)</f>
        <v>165354</v>
      </c>
      <c r="Z15" s="860">
        <f>SUM(H15,I15,J15,L15,M15,N15,Q15,R15,S15,V15,W15,X15)</f>
        <v>696430</v>
      </c>
    </row>
    <row r="22" spans="6:6">
      <c r="F22" s="859">
        <f>T6+P6</f>
        <v>1575377</v>
      </c>
    </row>
  </sheetData>
  <mergeCells count="44">
    <mergeCell ref="A1:AA1"/>
    <mergeCell ref="A2:AA2"/>
    <mergeCell ref="A3:A5"/>
    <mergeCell ref="B3:B5"/>
    <mergeCell ref="C3:C5"/>
    <mergeCell ref="D3:D5"/>
    <mergeCell ref="E3:E5"/>
    <mergeCell ref="G3:G5"/>
    <mergeCell ref="AA3:AA5"/>
    <mergeCell ref="V4:Y4"/>
    <mergeCell ref="F3:F5"/>
    <mergeCell ref="Q4:T4"/>
    <mergeCell ref="H3:K3"/>
    <mergeCell ref="V3:Y3"/>
    <mergeCell ref="Z3:Z5"/>
    <mergeCell ref="L3:O3"/>
    <mergeCell ref="P3:P5"/>
    <mergeCell ref="Q3:T3"/>
    <mergeCell ref="U3:U5"/>
    <mergeCell ref="L4:O4"/>
    <mergeCell ref="H4:K4"/>
    <mergeCell ref="Z6:Z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B6:B7"/>
    <mergeCell ref="A6:A7"/>
    <mergeCell ref="E6:E7"/>
    <mergeCell ref="H6:H7"/>
    <mergeCell ref="I6:I7"/>
    <mergeCell ref="J6:J7"/>
    <mergeCell ref="K6:K7"/>
    <mergeCell ref="L6:L7"/>
    <mergeCell ref="F6:F7"/>
    <mergeCell ref="M6:M7"/>
    <mergeCell ref="N6:N7"/>
    <mergeCell ref="O6:O7"/>
    <mergeCell ref="P6:P7"/>
  </mergeCells>
  <pageMargins left="0.11811023622047245" right="0.11811023622047245" top="0.31496062992125984" bottom="0.98425196850393704" header="0.15748031496062992" footer="0.15748031496062992"/>
  <pageSetup paperSize="5" orientation="landscape" r:id="rId1"/>
  <headerFooter>
    <oddFooter>หน้าที่ &amp;P จาก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85"/>
  <sheetViews>
    <sheetView showGridLines="0" view="pageBreakPreview" zoomScale="89" zoomScaleNormal="98" zoomScaleSheetLayoutView="89" workbookViewId="0">
      <pane ySplit="7" topLeftCell="A282" activePane="bottomLeft" state="frozen"/>
      <selection activeCell="F275" sqref="F275"/>
      <selection pane="bottomLeft" activeCell="J76" sqref="J76"/>
    </sheetView>
  </sheetViews>
  <sheetFormatPr defaultRowHeight="15"/>
  <cols>
    <col min="1" max="1" width="5" style="145" customWidth="1"/>
    <col min="2" max="2" width="29" style="145" customWidth="1"/>
    <col min="3" max="3" width="9.85546875" style="145" hidden="1" customWidth="1"/>
    <col min="4" max="4" width="11.5703125" style="145" hidden="1" customWidth="1"/>
    <col min="5" max="5" width="5.42578125" style="144" customWidth="1"/>
    <col min="6" max="6" width="8.28515625" style="144" customWidth="1"/>
    <col min="7" max="7" width="14" style="311" hidden="1" customWidth="1"/>
    <col min="8" max="10" width="6.7109375" style="144" customWidth="1"/>
    <col min="11" max="11" width="7.7109375" style="144" customWidth="1"/>
    <col min="12" max="13" width="6.5703125" style="144" customWidth="1"/>
    <col min="14" max="14" width="6.7109375" style="144" bestFit="1" customWidth="1"/>
    <col min="15" max="15" width="7.7109375" style="144" customWidth="1"/>
    <col min="16" max="16" width="8.140625" style="311" customWidth="1"/>
    <col min="17" max="19" width="6.7109375" style="144" bestFit="1" customWidth="1"/>
    <col min="20" max="20" width="7.7109375" style="144" customWidth="1"/>
    <col min="21" max="21" width="8.28515625" style="311" customWidth="1"/>
    <col min="22" max="22" width="6.7109375" style="144" bestFit="1" customWidth="1"/>
    <col min="23" max="24" width="6.42578125" style="144" customWidth="1"/>
    <col min="25" max="25" width="7.42578125" style="144" customWidth="1"/>
    <col min="26" max="26" width="8" style="311" customWidth="1"/>
    <col min="27" max="27" width="7.140625" style="145" customWidth="1"/>
    <col min="28" max="44" width="9.140625" style="145" hidden="1" customWidth="1"/>
    <col min="45" max="16384" width="9.140625" style="145"/>
  </cols>
  <sheetData>
    <row r="1" spans="1:27" ht="28.5" customHeight="1">
      <c r="A1" s="1039" t="s">
        <v>90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R1" s="1039"/>
      <c r="S1" s="1039"/>
      <c r="T1" s="1039"/>
      <c r="U1" s="1039"/>
      <c r="V1" s="1039"/>
      <c r="W1" s="1039"/>
      <c r="X1" s="1039"/>
      <c r="Y1" s="1039"/>
      <c r="Z1" s="1039"/>
      <c r="AA1" s="1039"/>
    </row>
    <row r="2" spans="1:27" ht="27.75" customHeight="1">
      <c r="A2" s="1040" t="s">
        <v>89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1040"/>
      <c r="S2" s="1040"/>
      <c r="T2" s="1040"/>
      <c r="U2" s="1040"/>
      <c r="V2" s="1040"/>
      <c r="W2" s="1040"/>
      <c r="X2" s="1040"/>
      <c r="Y2" s="1040"/>
      <c r="Z2" s="1040"/>
      <c r="AA2" s="1040"/>
    </row>
    <row r="3" spans="1:27" ht="24.95" customHeight="1">
      <c r="A3" s="1005" t="s">
        <v>21</v>
      </c>
      <c r="B3" s="1005" t="s">
        <v>23</v>
      </c>
      <c r="C3" s="1005" t="s">
        <v>12</v>
      </c>
      <c r="D3" s="1005" t="s">
        <v>3</v>
      </c>
      <c r="E3" s="1005" t="s">
        <v>12</v>
      </c>
      <c r="F3" s="1005" t="s">
        <v>151</v>
      </c>
      <c r="G3" s="1002" t="s">
        <v>152</v>
      </c>
      <c r="H3" s="1000" t="s">
        <v>158</v>
      </c>
      <c r="I3" s="1001"/>
      <c r="J3" s="1001"/>
      <c r="K3" s="1001"/>
      <c r="L3" s="1000" t="s">
        <v>161</v>
      </c>
      <c r="M3" s="1001"/>
      <c r="N3" s="1001"/>
      <c r="O3" s="1001"/>
      <c r="P3" s="1002" t="s">
        <v>166</v>
      </c>
      <c r="Q3" s="1000" t="s">
        <v>172</v>
      </c>
      <c r="R3" s="1001"/>
      <c r="S3" s="1001"/>
      <c r="T3" s="1001"/>
      <c r="U3" s="1002" t="s">
        <v>171</v>
      </c>
      <c r="V3" s="1000" t="s">
        <v>173</v>
      </c>
      <c r="W3" s="1001"/>
      <c r="X3" s="1001"/>
      <c r="Y3" s="1001"/>
      <c r="Z3" s="1002" t="s">
        <v>178</v>
      </c>
      <c r="AA3" s="1036" t="s">
        <v>24</v>
      </c>
    </row>
    <row r="4" spans="1:27" ht="24.95" customHeight="1">
      <c r="A4" s="1006"/>
      <c r="B4" s="1006"/>
      <c r="C4" s="1006"/>
      <c r="D4" s="1006"/>
      <c r="E4" s="1006"/>
      <c r="F4" s="1006"/>
      <c r="G4" s="1003"/>
      <c r="H4" s="1000" t="s">
        <v>159</v>
      </c>
      <c r="I4" s="1001"/>
      <c r="J4" s="1001"/>
      <c r="K4" s="1001"/>
      <c r="L4" s="1000" t="s">
        <v>159</v>
      </c>
      <c r="M4" s="1001"/>
      <c r="N4" s="1001"/>
      <c r="O4" s="1001"/>
      <c r="P4" s="1003"/>
      <c r="Q4" s="1000" t="s">
        <v>159</v>
      </c>
      <c r="R4" s="1001"/>
      <c r="S4" s="1001"/>
      <c r="T4" s="1001"/>
      <c r="U4" s="1003"/>
      <c r="V4" s="1000" t="s">
        <v>159</v>
      </c>
      <c r="W4" s="1001"/>
      <c r="X4" s="1001"/>
      <c r="Y4" s="1001"/>
      <c r="Z4" s="1003"/>
      <c r="AA4" s="1037"/>
    </row>
    <row r="5" spans="1:27" ht="24.95" customHeight="1">
      <c r="A5" s="1007"/>
      <c r="B5" s="1007"/>
      <c r="C5" s="1007"/>
      <c r="D5" s="1007"/>
      <c r="E5" s="1007"/>
      <c r="F5" s="1007"/>
      <c r="G5" s="1004"/>
      <c r="H5" s="146" t="s">
        <v>153</v>
      </c>
      <c r="I5" s="147" t="s">
        <v>154</v>
      </c>
      <c r="J5" s="147" t="s">
        <v>155</v>
      </c>
      <c r="K5" s="147" t="s">
        <v>156</v>
      </c>
      <c r="L5" s="146" t="s">
        <v>162</v>
      </c>
      <c r="M5" s="147" t="s">
        <v>163</v>
      </c>
      <c r="N5" s="147" t="s">
        <v>164</v>
      </c>
      <c r="O5" s="147" t="s">
        <v>156</v>
      </c>
      <c r="P5" s="1004"/>
      <c r="Q5" s="146" t="s">
        <v>167</v>
      </c>
      <c r="R5" s="147" t="s">
        <v>168</v>
      </c>
      <c r="S5" s="147" t="s">
        <v>169</v>
      </c>
      <c r="T5" s="147" t="s">
        <v>156</v>
      </c>
      <c r="U5" s="1004"/>
      <c r="V5" s="146" t="s">
        <v>174</v>
      </c>
      <c r="W5" s="147" t="s">
        <v>175</v>
      </c>
      <c r="X5" s="147" t="s">
        <v>176</v>
      </c>
      <c r="Y5" s="147" t="s">
        <v>156</v>
      </c>
      <c r="Z5" s="1004"/>
      <c r="AA5" s="1038"/>
    </row>
    <row r="6" spans="1:27" ht="24.95" customHeight="1">
      <c r="A6" s="148"/>
      <c r="B6" s="149" t="s">
        <v>148</v>
      </c>
      <c r="C6" s="148"/>
      <c r="D6" s="148"/>
      <c r="E6" s="150" t="s">
        <v>0</v>
      </c>
      <c r="F6" s="151" t="e">
        <f>Z6</f>
        <v>#DIV/0!</v>
      </c>
      <c r="G6" s="152"/>
      <c r="H6" s="153">
        <f>SUM(H8,H93,H101,H110,H162,H225,H233,H263,H271)</f>
        <v>0</v>
      </c>
      <c r="I6" s="153">
        <f>SUM(I8,I93,I101,I110,I162,I225,I233,I263,I271)</f>
        <v>0</v>
      </c>
      <c r="J6" s="153">
        <f>SUM(J8,J93,J101,J110,J162,J225,J233,J263,J271)</f>
        <v>0</v>
      </c>
      <c r="K6" s="151">
        <f>SUM(H6:J6)</f>
        <v>0</v>
      </c>
      <c r="L6" s="153" t="e">
        <f>SUM(L8,L93,L101,L110,L162,L225,L233,L263,L271)</f>
        <v>#DIV/0!</v>
      </c>
      <c r="M6" s="153">
        <f>SUM(M8,M93,M101,M110,M162,M225,M233,M263,M271)</f>
        <v>0</v>
      </c>
      <c r="N6" s="153">
        <f>SUM(N8,N93,N101,N110,N162,N225,N233,N263,N271)</f>
        <v>0</v>
      </c>
      <c r="O6" s="151" t="e">
        <f>SUM(L6:N6)</f>
        <v>#DIV/0!</v>
      </c>
      <c r="P6" s="153" t="e">
        <f t="shared" ref="P6:Z6" si="0">SUM(P8,P93,P101,P110,P162,P225,P233,P263,P271)</f>
        <v>#DIV/0!</v>
      </c>
      <c r="Q6" s="153">
        <f t="shared" si="0"/>
        <v>0</v>
      </c>
      <c r="R6" s="153" t="e">
        <f t="shared" si="0"/>
        <v>#DIV/0!</v>
      </c>
      <c r="S6" s="153">
        <f t="shared" si="0"/>
        <v>0</v>
      </c>
      <c r="T6" s="153" t="e">
        <f t="shared" si="0"/>
        <v>#DIV/0!</v>
      </c>
      <c r="U6" s="153" t="e">
        <f t="shared" si="0"/>
        <v>#DIV/0!</v>
      </c>
      <c r="V6" s="153">
        <f t="shared" si="0"/>
        <v>0</v>
      </c>
      <c r="W6" s="153">
        <f t="shared" si="0"/>
        <v>0</v>
      </c>
      <c r="X6" s="153" t="e">
        <f t="shared" si="0"/>
        <v>#DIV/0!</v>
      </c>
      <c r="Y6" s="153" t="e">
        <f t="shared" si="0"/>
        <v>#DIV/0!</v>
      </c>
      <c r="Z6" s="153" t="e">
        <f t="shared" si="0"/>
        <v>#DIV/0!</v>
      </c>
      <c r="AA6" s="153"/>
    </row>
    <row r="7" spans="1:27" ht="24.95" customHeight="1">
      <c r="A7" s="148"/>
      <c r="B7" s="149"/>
      <c r="C7" s="148"/>
      <c r="D7" s="148"/>
      <c r="E7" s="150" t="s">
        <v>182</v>
      </c>
      <c r="F7" s="151" t="e">
        <f>Z7</f>
        <v>#DIV/0!</v>
      </c>
      <c r="G7" s="154"/>
      <c r="H7" s="153">
        <f>SUM(H9,H94,H102,H111,H163,H226,H234,H264,H272,H280,H281,H282,H283,H284,H285)</f>
        <v>89874</v>
      </c>
      <c r="I7" s="153">
        <f>SUM(I9,I94,I102,I111,I163,I226,I234,I264,I272,I280,I281,I282,I283,I284,I285)</f>
        <v>89874</v>
      </c>
      <c r="J7" s="153">
        <f>SUM(J9,J94,J102,J111,J163,J226,J234,J264,J272,J280,J281,J282,J283,J284,J285)</f>
        <v>165874</v>
      </c>
      <c r="K7" s="151">
        <f>SUM(H7:J7)</f>
        <v>345622</v>
      </c>
      <c r="L7" s="153" t="e">
        <f>SUM(L9,L94,L102,L111,L163,L226,L234,L264,L272,L280,L281,L282,L283,L284,L285)</f>
        <v>#DIV/0!</v>
      </c>
      <c r="M7" s="153">
        <f>SUM(M9,M94,M102,M111,M163,M226,M234,M264,M272,M280,M281,M282,M283,M284,M285)</f>
        <v>89874</v>
      </c>
      <c r="N7" s="153">
        <f>SUM(N9,N94,N102,N111,N163,N226,N234,N264,N272,N280,N281,N282,N283,N284,N285)</f>
        <v>89874</v>
      </c>
      <c r="O7" s="151" t="e">
        <f>SUM(L7:N7)</f>
        <v>#DIV/0!</v>
      </c>
      <c r="P7" s="153" t="e">
        <f>SUM(P9,P94,P102,P111,P163,P226,P234,P264,P272,P280,P281,P282,P283,P284,P285)</f>
        <v>#DIV/0!</v>
      </c>
      <c r="Q7" s="153">
        <f>SUM(Q9,Q94,Q102,Q111,Q163,Q226,Q234,Q264,Q272,Q280,Q281,Q282,Q283,Q284,Q285)</f>
        <v>89874</v>
      </c>
      <c r="R7" s="153" t="e">
        <f>SUM(R9,R94,R102,R111,R163,R226,R234,R264,R272,R280,R281,R282,R283,R284,R285)</f>
        <v>#DIV/0!</v>
      </c>
      <c r="S7" s="153">
        <f>SUM(S9,S94,S102,S111,S163,S226,S234,S264,S272,S280,S281,S282,S283,S284,S285)</f>
        <v>89886</v>
      </c>
      <c r="T7" s="151" t="e">
        <f>SUM(Q7:S7)</f>
        <v>#DIV/0!</v>
      </c>
      <c r="U7" s="153" t="e">
        <f>SUM(U9,U94,U102,U111,U163,U226,U234,U264,U272,U280,U281,U282,U283,U284,U285)</f>
        <v>#DIV/0!</v>
      </c>
      <c r="V7" s="153">
        <f>SUM(V9,V94,V102,V111,V163,V226,V234,V264,V272,V280,V281,V282,V283,V284,V285)</f>
        <v>89874</v>
      </c>
      <c r="W7" s="153">
        <f>SUM(W9,W94,W102,W111,W163,W226,W234,W264,W272,W280,W281,W282,W283,W284,W285)</f>
        <v>89874</v>
      </c>
      <c r="X7" s="153" t="e">
        <f>SUM(X9,X94,X102,X111,X163,X226,X234,X264,X272,X280,X281,X282,X283,X284,X285)</f>
        <v>#DIV/0!</v>
      </c>
      <c r="Y7" s="151" t="e">
        <f>SUM(V7:X7)</f>
        <v>#DIV/0!</v>
      </c>
      <c r="Z7" s="153" t="e">
        <f>SUM(Z9,Z94,Z102,Z111,Z163,Z226,Z234,Z264,Z272,Z280,Z281,Z282,Z283,Z284,Z285)</f>
        <v>#DIV/0!</v>
      </c>
      <c r="AA7" s="153"/>
    </row>
    <row r="8" spans="1:27" ht="30">
      <c r="A8" s="155"/>
      <c r="B8" s="156" t="s">
        <v>15</v>
      </c>
      <c r="C8" s="155"/>
      <c r="D8" s="157"/>
      <c r="E8" s="158" t="s">
        <v>0</v>
      </c>
      <c r="F8" s="159" t="e">
        <f>F10</f>
        <v>#DIV/0!</v>
      </c>
      <c r="G8" s="160"/>
      <c r="H8" s="159">
        <f>H10</f>
        <v>0</v>
      </c>
      <c r="I8" s="159">
        <f t="shared" ref="I8:Z9" si="1">I10</f>
        <v>0</v>
      </c>
      <c r="J8" s="159">
        <f t="shared" si="1"/>
        <v>0</v>
      </c>
      <c r="K8" s="159">
        <f t="shared" si="1"/>
        <v>0</v>
      </c>
      <c r="L8" s="159" t="e">
        <f t="shared" si="1"/>
        <v>#DIV/0!</v>
      </c>
      <c r="M8" s="159">
        <f t="shared" si="1"/>
        <v>0</v>
      </c>
      <c r="N8" s="159">
        <f t="shared" si="1"/>
        <v>0</v>
      </c>
      <c r="O8" s="159" t="e">
        <f t="shared" si="1"/>
        <v>#DIV/0!</v>
      </c>
      <c r="P8" s="159" t="e">
        <f t="shared" si="1"/>
        <v>#DIV/0!</v>
      </c>
      <c r="Q8" s="159">
        <f t="shared" si="1"/>
        <v>0</v>
      </c>
      <c r="R8" s="159" t="e">
        <f t="shared" si="1"/>
        <v>#DIV/0!</v>
      </c>
      <c r="S8" s="159">
        <f t="shared" si="1"/>
        <v>0</v>
      </c>
      <c r="T8" s="159" t="e">
        <f t="shared" si="1"/>
        <v>#DIV/0!</v>
      </c>
      <c r="U8" s="159" t="e">
        <f t="shared" si="1"/>
        <v>#DIV/0!</v>
      </c>
      <c r="V8" s="159">
        <f t="shared" si="1"/>
        <v>0</v>
      </c>
      <c r="W8" s="159">
        <f t="shared" si="1"/>
        <v>0</v>
      </c>
      <c r="X8" s="159">
        <f t="shared" si="1"/>
        <v>0</v>
      </c>
      <c r="Y8" s="159">
        <f t="shared" si="1"/>
        <v>0</v>
      </c>
      <c r="Z8" s="159" t="e">
        <f t="shared" si="1"/>
        <v>#DIV/0!</v>
      </c>
      <c r="AA8" s="161"/>
    </row>
    <row r="9" spans="1:27" ht="27.75" customHeight="1">
      <c r="A9" s="155"/>
      <c r="B9" s="156"/>
      <c r="C9" s="155"/>
      <c r="D9" s="157"/>
      <c r="E9" s="158" t="s">
        <v>182</v>
      </c>
      <c r="F9" s="159" t="e">
        <f>F11</f>
        <v>#DIV/0!</v>
      </c>
      <c r="G9" s="160"/>
      <c r="H9" s="159">
        <f>H11</f>
        <v>0</v>
      </c>
      <c r="I9" s="159">
        <f t="shared" si="1"/>
        <v>0</v>
      </c>
      <c r="J9" s="159">
        <f t="shared" si="1"/>
        <v>0</v>
      </c>
      <c r="K9" s="159">
        <f t="shared" si="1"/>
        <v>0</v>
      </c>
      <c r="L9" s="159" t="e">
        <f t="shared" si="1"/>
        <v>#DIV/0!</v>
      </c>
      <c r="M9" s="159">
        <f t="shared" si="1"/>
        <v>0</v>
      </c>
      <c r="N9" s="159">
        <f t="shared" si="1"/>
        <v>0</v>
      </c>
      <c r="O9" s="159" t="e">
        <f t="shared" si="1"/>
        <v>#DIV/0!</v>
      </c>
      <c r="P9" s="159" t="e">
        <f t="shared" si="1"/>
        <v>#DIV/0!</v>
      </c>
      <c r="Q9" s="159">
        <f t="shared" si="1"/>
        <v>0</v>
      </c>
      <c r="R9" s="159" t="e">
        <f t="shared" si="1"/>
        <v>#DIV/0!</v>
      </c>
      <c r="S9" s="159">
        <f t="shared" si="1"/>
        <v>0</v>
      </c>
      <c r="T9" s="159" t="e">
        <f t="shared" si="1"/>
        <v>#DIV/0!</v>
      </c>
      <c r="U9" s="159" t="e">
        <f t="shared" si="1"/>
        <v>#DIV/0!</v>
      </c>
      <c r="V9" s="159">
        <f t="shared" si="1"/>
        <v>0</v>
      </c>
      <c r="W9" s="159">
        <f t="shared" si="1"/>
        <v>0</v>
      </c>
      <c r="X9" s="159">
        <f t="shared" si="1"/>
        <v>0</v>
      </c>
      <c r="Y9" s="159">
        <f t="shared" si="1"/>
        <v>0</v>
      </c>
      <c r="Z9" s="159" t="e">
        <f t="shared" si="1"/>
        <v>#DIV/0!</v>
      </c>
      <c r="AA9" s="161"/>
    </row>
    <row r="10" spans="1:27" ht="30">
      <c r="A10" s="162"/>
      <c r="B10" s="162" t="s">
        <v>25</v>
      </c>
      <c r="C10" s="162"/>
      <c r="D10" s="163"/>
      <c r="E10" s="164" t="s">
        <v>0</v>
      </c>
      <c r="F10" s="165" t="e">
        <f t="shared" ref="F10:F32" si="2">Z10</f>
        <v>#DIV/0!</v>
      </c>
      <c r="G10" s="166"/>
      <c r="H10" s="165">
        <f t="shared" ref="H10:J11" si="3">SUM(H12,H49,H67)</f>
        <v>0</v>
      </c>
      <c r="I10" s="165">
        <f t="shared" si="3"/>
        <v>0</v>
      </c>
      <c r="J10" s="165">
        <f t="shared" si="3"/>
        <v>0</v>
      </c>
      <c r="K10" s="165">
        <f t="shared" ref="K10:K20" si="4">SUM(H10:J10)</f>
        <v>0</v>
      </c>
      <c r="L10" s="165" t="e">
        <f t="shared" ref="L10:N11" si="5">SUM(L12,L49,L67)</f>
        <v>#DIV/0!</v>
      </c>
      <c r="M10" s="165">
        <f t="shared" si="5"/>
        <v>0</v>
      </c>
      <c r="N10" s="165">
        <f t="shared" si="5"/>
        <v>0</v>
      </c>
      <c r="O10" s="165" t="e">
        <f>SUM(L10:N10)</f>
        <v>#DIV/0!</v>
      </c>
      <c r="P10" s="166" t="e">
        <f>SUM(K10,O10)</f>
        <v>#DIV/0!</v>
      </c>
      <c r="Q10" s="165">
        <f t="shared" ref="Q10:S11" si="6">SUM(Q12,Q49,Q67)</f>
        <v>0</v>
      </c>
      <c r="R10" s="165" t="e">
        <f t="shared" si="6"/>
        <v>#DIV/0!</v>
      </c>
      <c r="S10" s="165">
        <f t="shared" si="6"/>
        <v>0</v>
      </c>
      <c r="T10" s="165" t="e">
        <f>SUM(Q10:S10)</f>
        <v>#DIV/0!</v>
      </c>
      <c r="U10" s="166" t="e">
        <f>SUM(P10,T10)</f>
        <v>#DIV/0!</v>
      </c>
      <c r="V10" s="165">
        <f t="shared" ref="V10:X11" si="7">SUM(V12,V49,V67)</f>
        <v>0</v>
      </c>
      <c r="W10" s="165">
        <f t="shared" si="7"/>
        <v>0</v>
      </c>
      <c r="X10" s="165">
        <f t="shared" si="7"/>
        <v>0</v>
      </c>
      <c r="Y10" s="165">
        <f>SUM(V10:X10)</f>
        <v>0</v>
      </c>
      <c r="Z10" s="166" t="e">
        <f>SUM(U10,Y10)</f>
        <v>#DIV/0!</v>
      </c>
      <c r="AA10" s="167"/>
    </row>
    <row r="11" spans="1:27">
      <c r="A11" s="162"/>
      <c r="B11" s="162"/>
      <c r="C11" s="162"/>
      <c r="D11" s="163"/>
      <c r="E11" s="164" t="s">
        <v>182</v>
      </c>
      <c r="F11" s="165" t="e">
        <f t="shared" si="2"/>
        <v>#DIV/0!</v>
      </c>
      <c r="G11" s="166"/>
      <c r="H11" s="165">
        <f t="shared" si="3"/>
        <v>0</v>
      </c>
      <c r="I11" s="165">
        <f t="shared" si="3"/>
        <v>0</v>
      </c>
      <c r="J11" s="165">
        <f t="shared" si="3"/>
        <v>0</v>
      </c>
      <c r="K11" s="165">
        <f t="shared" si="4"/>
        <v>0</v>
      </c>
      <c r="L11" s="165" t="e">
        <f t="shared" si="5"/>
        <v>#DIV/0!</v>
      </c>
      <c r="M11" s="165">
        <f t="shared" si="5"/>
        <v>0</v>
      </c>
      <c r="N11" s="165">
        <f t="shared" si="5"/>
        <v>0</v>
      </c>
      <c r="O11" s="165" t="e">
        <f>SUM(L11:N11)</f>
        <v>#DIV/0!</v>
      </c>
      <c r="P11" s="166" t="e">
        <f>SUM(K11,O11)</f>
        <v>#DIV/0!</v>
      </c>
      <c r="Q11" s="165">
        <f t="shared" si="6"/>
        <v>0</v>
      </c>
      <c r="R11" s="165" t="e">
        <f t="shared" si="6"/>
        <v>#DIV/0!</v>
      </c>
      <c r="S11" s="165">
        <f t="shared" si="6"/>
        <v>0</v>
      </c>
      <c r="T11" s="165" t="e">
        <f>SUM(Q11:S11)</f>
        <v>#DIV/0!</v>
      </c>
      <c r="U11" s="166" t="e">
        <f>SUM(P11,T11)</f>
        <v>#DIV/0!</v>
      </c>
      <c r="V11" s="165">
        <f t="shared" si="7"/>
        <v>0</v>
      </c>
      <c r="W11" s="165">
        <f t="shared" si="7"/>
        <v>0</v>
      </c>
      <c r="X11" s="165">
        <f t="shared" si="7"/>
        <v>0</v>
      </c>
      <c r="Y11" s="165">
        <f>SUM(V11:X11)</f>
        <v>0</v>
      </c>
      <c r="Z11" s="166" t="e">
        <f>SUM(U11,Y11)</f>
        <v>#DIV/0!</v>
      </c>
      <c r="AA11" s="167"/>
    </row>
    <row r="12" spans="1:27" ht="30">
      <c r="A12" s="168"/>
      <c r="B12" s="169" t="s">
        <v>70</v>
      </c>
      <c r="C12" s="168" t="s">
        <v>0</v>
      </c>
      <c r="D12" s="170"/>
      <c r="E12" s="171" t="s">
        <v>0</v>
      </c>
      <c r="F12" s="172">
        <f t="shared" si="2"/>
        <v>0</v>
      </c>
      <c r="G12" s="173"/>
      <c r="H12" s="172">
        <f t="shared" ref="H12:J13" si="8">SUM(H15,H17,H33,H45)</f>
        <v>0</v>
      </c>
      <c r="I12" s="172">
        <f t="shared" si="8"/>
        <v>0</v>
      </c>
      <c r="J12" s="172">
        <f t="shared" si="8"/>
        <v>0</v>
      </c>
      <c r="K12" s="172">
        <f t="shared" si="4"/>
        <v>0</v>
      </c>
      <c r="L12" s="172">
        <f t="shared" ref="L12:N13" si="9">SUM(L15,L17,L33,L45)</f>
        <v>0</v>
      </c>
      <c r="M12" s="172">
        <f t="shared" si="9"/>
        <v>0</v>
      </c>
      <c r="N12" s="172">
        <f t="shared" si="9"/>
        <v>0</v>
      </c>
      <c r="O12" s="172">
        <f t="shared" ref="O12:O20" si="10">SUM(L12:N12)</f>
        <v>0</v>
      </c>
      <c r="P12" s="173">
        <f>SUM(K12,O12)</f>
        <v>0</v>
      </c>
      <c r="Q12" s="172">
        <f t="shared" ref="Q12:S13" si="11">SUM(Q15,Q17,Q33,Q45)</f>
        <v>0</v>
      </c>
      <c r="R12" s="172">
        <f t="shared" si="11"/>
        <v>0</v>
      </c>
      <c r="S12" s="172">
        <f t="shared" si="11"/>
        <v>0</v>
      </c>
      <c r="T12" s="172">
        <f t="shared" ref="T12:T20" si="12">SUM(Q12:S12)</f>
        <v>0</v>
      </c>
      <c r="U12" s="173">
        <f>SUM(P12,T12)</f>
        <v>0</v>
      </c>
      <c r="V12" s="172">
        <f t="shared" ref="V12:X13" si="13">SUM(V15,V17,V33,V45)</f>
        <v>0</v>
      </c>
      <c r="W12" s="172">
        <f t="shared" si="13"/>
        <v>0</v>
      </c>
      <c r="X12" s="172">
        <f t="shared" si="13"/>
        <v>0</v>
      </c>
      <c r="Y12" s="172">
        <f t="shared" ref="Y12:Y20" si="14">SUM(V12:X12)</f>
        <v>0</v>
      </c>
      <c r="Z12" s="173">
        <f>SUM(U12,Y12)</f>
        <v>0</v>
      </c>
      <c r="AA12" s="174"/>
    </row>
    <row r="13" spans="1:27">
      <c r="A13" s="168"/>
      <c r="B13" s="169"/>
      <c r="C13" s="168"/>
      <c r="D13" s="170"/>
      <c r="E13" s="171" t="s">
        <v>182</v>
      </c>
      <c r="F13" s="172">
        <f t="shared" si="2"/>
        <v>0</v>
      </c>
      <c r="G13" s="173"/>
      <c r="H13" s="172">
        <f t="shared" si="8"/>
        <v>0</v>
      </c>
      <c r="I13" s="172">
        <f t="shared" si="8"/>
        <v>0</v>
      </c>
      <c r="J13" s="172">
        <f t="shared" si="8"/>
        <v>0</v>
      </c>
      <c r="K13" s="172">
        <f t="shared" si="4"/>
        <v>0</v>
      </c>
      <c r="L13" s="172">
        <f t="shared" si="9"/>
        <v>0</v>
      </c>
      <c r="M13" s="172">
        <f t="shared" si="9"/>
        <v>0</v>
      </c>
      <c r="N13" s="172">
        <f t="shared" si="9"/>
        <v>0</v>
      </c>
      <c r="O13" s="172">
        <f t="shared" si="10"/>
        <v>0</v>
      </c>
      <c r="P13" s="173">
        <f>SUM(K13,O13)</f>
        <v>0</v>
      </c>
      <c r="Q13" s="172">
        <f t="shared" si="11"/>
        <v>0</v>
      </c>
      <c r="R13" s="172">
        <f t="shared" si="11"/>
        <v>0</v>
      </c>
      <c r="S13" s="172">
        <f t="shared" si="11"/>
        <v>0</v>
      </c>
      <c r="T13" s="172">
        <f t="shared" si="12"/>
        <v>0</v>
      </c>
      <c r="U13" s="173">
        <f>SUM(P13,T13)</f>
        <v>0</v>
      </c>
      <c r="V13" s="172">
        <f t="shared" si="13"/>
        <v>0</v>
      </c>
      <c r="W13" s="172">
        <f t="shared" si="13"/>
        <v>0</v>
      </c>
      <c r="X13" s="172">
        <f t="shared" si="13"/>
        <v>0</v>
      </c>
      <c r="Y13" s="172">
        <f t="shared" si="14"/>
        <v>0</v>
      </c>
      <c r="Z13" s="173">
        <f>SUM(U13,Y13)</f>
        <v>0</v>
      </c>
      <c r="AA13" s="174"/>
    </row>
    <row r="14" spans="1:27">
      <c r="A14" s="168"/>
      <c r="B14" s="169"/>
      <c r="C14" s="168"/>
      <c r="D14" s="170"/>
      <c r="E14" s="171"/>
      <c r="F14" s="172"/>
      <c r="G14" s="173"/>
      <c r="H14" s="172"/>
      <c r="I14" s="172"/>
      <c r="J14" s="172"/>
      <c r="K14" s="172"/>
      <c r="L14" s="172"/>
      <c r="M14" s="172"/>
      <c r="N14" s="172"/>
      <c r="O14" s="172"/>
      <c r="P14" s="173"/>
      <c r="Q14" s="172"/>
      <c r="R14" s="172"/>
      <c r="S14" s="172"/>
      <c r="T14" s="172"/>
      <c r="U14" s="173"/>
      <c r="V14" s="172"/>
      <c r="W14" s="172"/>
      <c r="X14" s="172"/>
      <c r="Y14" s="172"/>
      <c r="Z14" s="173"/>
      <c r="AA14" s="174"/>
    </row>
    <row r="15" spans="1:27" s="182" customFormat="1">
      <c r="A15" s="175">
        <v>1</v>
      </c>
      <c r="B15" s="176" t="s">
        <v>26</v>
      </c>
      <c r="C15" s="175" t="s">
        <v>0</v>
      </c>
      <c r="D15" s="177"/>
      <c r="E15" s="178" t="s">
        <v>0</v>
      </c>
      <c r="F15" s="179">
        <f t="shared" si="2"/>
        <v>0</v>
      </c>
      <c r="G15" s="180"/>
      <c r="H15" s="179"/>
      <c r="I15" s="179"/>
      <c r="J15" s="179"/>
      <c r="K15" s="179">
        <f t="shared" si="4"/>
        <v>0</v>
      </c>
      <c r="L15" s="179"/>
      <c r="M15" s="179"/>
      <c r="N15" s="179"/>
      <c r="O15" s="179">
        <f t="shared" si="10"/>
        <v>0</v>
      </c>
      <c r="P15" s="180">
        <f t="shared" ref="P15:P80" si="15">SUM(K15,O15)</f>
        <v>0</v>
      </c>
      <c r="Q15" s="179"/>
      <c r="R15" s="179"/>
      <c r="S15" s="179"/>
      <c r="T15" s="179">
        <f t="shared" si="12"/>
        <v>0</v>
      </c>
      <c r="U15" s="180">
        <f t="shared" ref="U15:U80" si="16">SUM(P15,T15)</f>
        <v>0</v>
      </c>
      <c r="V15" s="179"/>
      <c r="W15" s="179"/>
      <c r="X15" s="179"/>
      <c r="Y15" s="179">
        <f t="shared" si="14"/>
        <v>0</v>
      </c>
      <c r="Z15" s="180">
        <f>SUM(U15+Y15)</f>
        <v>0</v>
      </c>
      <c r="AA15" s="183"/>
    </row>
    <row r="16" spans="1:27" s="182" customFormat="1">
      <c r="A16" s="175"/>
      <c r="B16" s="176"/>
      <c r="C16" s="175"/>
      <c r="D16" s="177"/>
      <c r="E16" s="178" t="s">
        <v>182</v>
      </c>
      <c r="F16" s="179">
        <f t="shared" si="2"/>
        <v>0</v>
      </c>
      <c r="G16" s="180"/>
      <c r="H16" s="179"/>
      <c r="I16" s="179"/>
      <c r="J16" s="179"/>
      <c r="K16" s="179">
        <f t="shared" si="4"/>
        <v>0</v>
      </c>
      <c r="L16" s="179"/>
      <c r="M16" s="179"/>
      <c r="N16" s="179"/>
      <c r="O16" s="179">
        <f t="shared" si="10"/>
        <v>0</v>
      </c>
      <c r="P16" s="180">
        <f t="shared" si="15"/>
        <v>0</v>
      </c>
      <c r="Q16" s="179"/>
      <c r="R16" s="179"/>
      <c r="S16" s="179"/>
      <c r="T16" s="179">
        <f t="shared" si="12"/>
        <v>0</v>
      </c>
      <c r="U16" s="180">
        <f t="shared" si="16"/>
        <v>0</v>
      </c>
      <c r="V16" s="179"/>
      <c r="W16" s="179"/>
      <c r="X16" s="179"/>
      <c r="Y16" s="179">
        <f t="shared" si="14"/>
        <v>0</v>
      </c>
      <c r="Z16" s="180">
        <f>SUM(U16+Y16)</f>
        <v>0</v>
      </c>
      <c r="AA16" s="183"/>
    </row>
    <row r="17" spans="1:27" ht="30">
      <c r="A17" s="175">
        <v>2</v>
      </c>
      <c r="B17" s="176" t="s">
        <v>64</v>
      </c>
      <c r="C17" s="175" t="s">
        <v>0</v>
      </c>
      <c r="D17" s="177"/>
      <c r="E17" s="178" t="s">
        <v>0</v>
      </c>
      <c r="F17" s="179">
        <f t="shared" si="2"/>
        <v>0</v>
      </c>
      <c r="G17" s="180"/>
      <c r="H17" s="179">
        <f t="shared" ref="H17:J18" si="17">SUM(H19,H21,H23,H25,H27,H29,H31)</f>
        <v>0</v>
      </c>
      <c r="I17" s="179">
        <f t="shared" si="17"/>
        <v>0</v>
      </c>
      <c r="J17" s="179">
        <f t="shared" si="17"/>
        <v>0</v>
      </c>
      <c r="K17" s="179">
        <f t="shared" si="4"/>
        <v>0</v>
      </c>
      <c r="L17" s="179">
        <f t="shared" ref="L17:N18" si="18">SUM(L19,L21,L23,L25,L27,L29,L31)</f>
        <v>0</v>
      </c>
      <c r="M17" s="179">
        <f t="shared" si="18"/>
        <v>0</v>
      </c>
      <c r="N17" s="179">
        <f t="shared" si="18"/>
        <v>0</v>
      </c>
      <c r="O17" s="179">
        <f t="shared" si="10"/>
        <v>0</v>
      </c>
      <c r="P17" s="180">
        <f t="shared" si="15"/>
        <v>0</v>
      </c>
      <c r="Q17" s="179">
        <f t="shared" ref="Q17:S18" si="19">SUM(Q19,Q21,Q23,Q25,Q27,Q29,Q31)</f>
        <v>0</v>
      </c>
      <c r="R17" s="179">
        <f t="shared" si="19"/>
        <v>0</v>
      </c>
      <c r="S17" s="179">
        <f t="shared" si="19"/>
        <v>0</v>
      </c>
      <c r="T17" s="179">
        <f t="shared" si="12"/>
        <v>0</v>
      </c>
      <c r="U17" s="180">
        <f t="shared" si="16"/>
        <v>0</v>
      </c>
      <c r="V17" s="179">
        <f t="shared" ref="V17:X18" si="20">SUM(V19,V21,V23,V25,V27,V29,V31)</f>
        <v>0</v>
      </c>
      <c r="W17" s="179">
        <f t="shared" si="20"/>
        <v>0</v>
      </c>
      <c r="X17" s="179">
        <f t="shared" si="20"/>
        <v>0</v>
      </c>
      <c r="Y17" s="179">
        <f t="shared" si="14"/>
        <v>0</v>
      </c>
      <c r="Z17" s="180">
        <f>SUM(U17+Y17)</f>
        <v>0</v>
      </c>
      <c r="AA17" s="183"/>
    </row>
    <row r="18" spans="1:27">
      <c r="A18" s="175"/>
      <c r="B18" s="176"/>
      <c r="C18" s="175"/>
      <c r="D18" s="177"/>
      <c r="E18" s="178" t="s">
        <v>182</v>
      </c>
      <c r="F18" s="179">
        <f t="shared" si="2"/>
        <v>0</v>
      </c>
      <c r="G18" s="180"/>
      <c r="H18" s="179">
        <f t="shared" si="17"/>
        <v>0</v>
      </c>
      <c r="I18" s="179">
        <f t="shared" si="17"/>
        <v>0</v>
      </c>
      <c r="J18" s="179">
        <f t="shared" si="17"/>
        <v>0</v>
      </c>
      <c r="K18" s="179">
        <f t="shared" si="4"/>
        <v>0</v>
      </c>
      <c r="L18" s="179">
        <f t="shared" si="18"/>
        <v>0</v>
      </c>
      <c r="M18" s="179">
        <f t="shared" si="18"/>
        <v>0</v>
      </c>
      <c r="N18" s="179">
        <f t="shared" si="18"/>
        <v>0</v>
      </c>
      <c r="O18" s="179">
        <f t="shared" si="10"/>
        <v>0</v>
      </c>
      <c r="P18" s="180">
        <f t="shared" si="15"/>
        <v>0</v>
      </c>
      <c r="Q18" s="179">
        <f t="shared" si="19"/>
        <v>0</v>
      </c>
      <c r="R18" s="179">
        <f t="shared" si="19"/>
        <v>0</v>
      </c>
      <c r="S18" s="179">
        <f t="shared" si="19"/>
        <v>0</v>
      </c>
      <c r="T18" s="179">
        <f t="shared" si="12"/>
        <v>0</v>
      </c>
      <c r="U18" s="180">
        <f t="shared" si="16"/>
        <v>0</v>
      </c>
      <c r="V18" s="179">
        <f t="shared" si="20"/>
        <v>0</v>
      </c>
      <c r="W18" s="179">
        <f t="shared" si="20"/>
        <v>0</v>
      </c>
      <c r="X18" s="179">
        <f t="shared" si="20"/>
        <v>0</v>
      </c>
      <c r="Y18" s="179">
        <f t="shared" si="14"/>
        <v>0</v>
      </c>
      <c r="Z18" s="180">
        <f>SUM(U18+Y18)</f>
        <v>0</v>
      </c>
      <c r="AA18" s="183"/>
    </row>
    <row r="19" spans="1:27" ht="30">
      <c r="A19" s="184"/>
      <c r="B19" s="185" t="s">
        <v>65</v>
      </c>
      <c r="C19" s="184" t="s">
        <v>0</v>
      </c>
      <c r="D19" s="186">
        <v>2600</v>
      </c>
      <c r="E19" s="187" t="s">
        <v>0</v>
      </c>
      <c r="F19" s="188">
        <f t="shared" si="2"/>
        <v>0</v>
      </c>
      <c r="G19" s="189"/>
      <c r="H19" s="188">
        <v>0</v>
      </c>
      <c r="I19" s="188">
        <v>0</v>
      </c>
      <c r="J19" s="188">
        <v>0</v>
      </c>
      <c r="K19" s="188">
        <f t="shared" si="4"/>
        <v>0</v>
      </c>
      <c r="L19" s="188">
        <v>0</v>
      </c>
      <c r="M19" s="188">
        <v>0</v>
      </c>
      <c r="N19" s="188">
        <v>0</v>
      </c>
      <c r="O19" s="188">
        <f t="shared" si="10"/>
        <v>0</v>
      </c>
      <c r="P19" s="189">
        <f t="shared" si="15"/>
        <v>0</v>
      </c>
      <c r="Q19" s="188">
        <v>0</v>
      </c>
      <c r="R19" s="188">
        <v>0</v>
      </c>
      <c r="S19" s="188">
        <v>0</v>
      </c>
      <c r="T19" s="188">
        <f t="shared" si="12"/>
        <v>0</v>
      </c>
      <c r="U19" s="189">
        <f t="shared" si="16"/>
        <v>0</v>
      </c>
      <c r="V19" s="188">
        <v>0</v>
      </c>
      <c r="W19" s="188">
        <v>0</v>
      </c>
      <c r="X19" s="188">
        <v>0</v>
      </c>
      <c r="Y19" s="188">
        <f t="shared" si="14"/>
        <v>0</v>
      </c>
      <c r="Z19" s="189">
        <f t="shared" ref="Z19:Z84" si="21">SUM(U19,Y19)</f>
        <v>0</v>
      </c>
      <c r="AA19" s="190"/>
    </row>
    <row r="20" spans="1:27">
      <c r="A20" s="191"/>
      <c r="B20" s="192"/>
      <c r="C20" s="191"/>
      <c r="D20" s="193"/>
      <c r="E20" s="187" t="s">
        <v>182</v>
      </c>
      <c r="F20" s="188">
        <f t="shared" si="2"/>
        <v>0</v>
      </c>
      <c r="G20" s="189"/>
      <c r="H20" s="188">
        <v>0</v>
      </c>
      <c r="I20" s="188">
        <v>0</v>
      </c>
      <c r="J20" s="188">
        <v>0</v>
      </c>
      <c r="K20" s="188">
        <f t="shared" si="4"/>
        <v>0</v>
      </c>
      <c r="L20" s="188">
        <v>0</v>
      </c>
      <c r="M20" s="188">
        <v>0</v>
      </c>
      <c r="N20" s="188">
        <v>0</v>
      </c>
      <c r="O20" s="188">
        <f t="shared" si="10"/>
        <v>0</v>
      </c>
      <c r="P20" s="189">
        <f t="shared" si="15"/>
        <v>0</v>
      </c>
      <c r="Q20" s="188">
        <v>0</v>
      </c>
      <c r="R20" s="188">
        <v>0</v>
      </c>
      <c r="S20" s="188">
        <v>0</v>
      </c>
      <c r="T20" s="188">
        <f t="shared" si="12"/>
        <v>0</v>
      </c>
      <c r="U20" s="189">
        <f t="shared" si="16"/>
        <v>0</v>
      </c>
      <c r="V20" s="188">
        <v>0</v>
      </c>
      <c r="W20" s="188">
        <v>0</v>
      </c>
      <c r="X20" s="188">
        <v>0</v>
      </c>
      <c r="Y20" s="188">
        <f t="shared" si="14"/>
        <v>0</v>
      </c>
      <c r="Z20" s="189">
        <f t="shared" si="21"/>
        <v>0</v>
      </c>
      <c r="AA20" s="190"/>
    </row>
    <row r="21" spans="1:27">
      <c r="A21" s="184"/>
      <c r="B21" s="185" t="s">
        <v>66</v>
      </c>
      <c r="C21" s="184" t="s">
        <v>0</v>
      </c>
      <c r="D21" s="186">
        <v>1340</v>
      </c>
      <c r="E21" s="187" t="s">
        <v>0</v>
      </c>
      <c r="F21" s="188">
        <f t="shared" si="2"/>
        <v>0</v>
      </c>
      <c r="G21" s="189"/>
      <c r="H21" s="188">
        <v>0</v>
      </c>
      <c r="I21" s="188">
        <v>0</v>
      </c>
      <c r="J21" s="188">
        <v>0</v>
      </c>
      <c r="K21" s="188">
        <f t="shared" ref="K21:K32" si="22">SUM(H21:J21)</f>
        <v>0</v>
      </c>
      <c r="L21" s="188">
        <v>0</v>
      </c>
      <c r="M21" s="188">
        <v>0</v>
      </c>
      <c r="N21" s="188">
        <v>0</v>
      </c>
      <c r="O21" s="188">
        <f t="shared" ref="O21:O32" si="23">SUM(L21:N21)</f>
        <v>0</v>
      </c>
      <c r="P21" s="189">
        <f t="shared" si="15"/>
        <v>0</v>
      </c>
      <c r="Q21" s="188">
        <v>0</v>
      </c>
      <c r="R21" s="188">
        <v>0</v>
      </c>
      <c r="S21" s="188">
        <v>0</v>
      </c>
      <c r="T21" s="188">
        <f t="shared" ref="T21:T32" si="24">SUM(Q21:S21)</f>
        <v>0</v>
      </c>
      <c r="U21" s="189">
        <f t="shared" si="16"/>
        <v>0</v>
      </c>
      <c r="V21" s="188">
        <v>0</v>
      </c>
      <c r="W21" s="188">
        <v>0</v>
      </c>
      <c r="X21" s="188">
        <v>0</v>
      </c>
      <c r="Y21" s="188">
        <f t="shared" ref="Y21:Y32" si="25">SUM(V21:X21)</f>
        <v>0</v>
      </c>
      <c r="Z21" s="189">
        <f t="shared" si="21"/>
        <v>0</v>
      </c>
      <c r="AA21" s="190"/>
    </row>
    <row r="22" spans="1:27">
      <c r="A22" s="184"/>
      <c r="B22" s="185"/>
      <c r="C22" s="184"/>
      <c r="D22" s="186"/>
      <c r="E22" s="187" t="s">
        <v>182</v>
      </c>
      <c r="F22" s="188">
        <f t="shared" si="2"/>
        <v>0</v>
      </c>
      <c r="G22" s="189"/>
      <c r="H22" s="188">
        <v>0</v>
      </c>
      <c r="I22" s="188">
        <v>0</v>
      </c>
      <c r="J22" s="188">
        <v>0</v>
      </c>
      <c r="K22" s="188">
        <f t="shared" si="22"/>
        <v>0</v>
      </c>
      <c r="L22" s="188">
        <v>0</v>
      </c>
      <c r="M22" s="188">
        <v>0</v>
      </c>
      <c r="N22" s="188">
        <v>0</v>
      </c>
      <c r="O22" s="188">
        <f t="shared" si="23"/>
        <v>0</v>
      </c>
      <c r="P22" s="189">
        <f t="shared" si="15"/>
        <v>0</v>
      </c>
      <c r="Q22" s="188">
        <v>0</v>
      </c>
      <c r="R22" s="188">
        <v>0</v>
      </c>
      <c r="S22" s="188">
        <v>0</v>
      </c>
      <c r="T22" s="188">
        <f t="shared" si="24"/>
        <v>0</v>
      </c>
      <c r="U22" s="189">
        <f t="shared" si="16"/>
        <v>0</v>
      </c>
      <c r="V22" s="188">
        <v>0</v>
      </c>
      <c r="W22" s="188">
        <v>0</v>
      </c>
      <c r="X22" s="188">
        <v>0</v>
      </c>
      <c r="Y22" s="188">
        <f t="shared" si="25"/>
        <v>0</v>
      </c>
      <c r="Z22" s="189">
        <f t="shared" si="21"/>
        <v>0</v>
      </c>
      <c r="AA22" s="190"/>
    </row>
    <row r="23" spans="1:27">
      <c r="A23" s="191"/>
      <c r="B23" s="192" t="s">
        <v>68</v>
      </c>
      <c r="C23" s="191" t="s">
        <v>0</v>
      </c>
      <c r="D23" s="193">
        <v>200</v>
      </c>
      <c r="E23" s="187" t="s">
        <v>0</v>
      </c>
      <c r="F23" s="188">
        <f t="shared" si="2"/>
        <v>0</v>
      </c>
      <c r="G23" s="189"/>
      <c r="H23" s="188">
        <v>0</v>
      </c>
      <c r="I23" s="188">
        <v>0</v>
      </c>
      <c r="J23" s="188">
        <v>0</v>
      </c>
      <c r="K23" s="188">
        <f t="shared" si="22"/>
        <v>0</v>
      </c>
      <c r="L23" s="188">
        <v>0</v>
      </c>
      <c r="M23" s="188">
        <v>0</v>
      </c>
      <c r="N23" s="188">
        <v>0</v>
      </c>
      <c r="O23" s="188">
        <f t="shared" si="23"/>
        <v>0</v>
      </c>
      <c r="P23" s="189">
        <f t="shared" si="15"/>
        <v>0</v>
      </c>
      <c r="Q23" s="188">
        <v>0</v>
      </c>
      <c r="R23" s="188">
        <v>0</v>
      </c>
      <c r="S23" s="188">
        <v>0</v>
      </c>
      <c r="T23" s="188">
        <f t="shared" si="24"/>
        <v>0</v>
      </c>
      <c r="U23" s="189">
        <f t="shared" si="16"/>
        <v>0</v>
      </c>
      <c r="V23" s="188">
        <v>0</v>
      </c>
      <c r="W23" s="188">
        <v>0</v>
      </c>
      <c r="X23" s="188">
        <v>0</v>
      </c>
      <c r="Y23" s="188">
        <f t="shared" si="25"/>
        <v>0</v>
      </c>
      <c r="Z23" s="189">
        <f t="shared" si="21"/>
        <v>0</v>
      </c>
      <c r="AA23" s="190"/>
    </row>
    <row r="24" spans="1:27">
      <c r="A24" s="191"/>
      <c r="B24" s="192"/>
      <c r="C24" s="191"/>
      <c r="D24" s="193"/>
      <c r="E24" s="187" t="s">
        <v>182</v>
      </c>
      <c r="F24" s="188">
        <f t="shared" si="2"/>
        <v>0</v>
      </c>
      <c r="G24" s="189"/>
      <c r="H24" s="188">
        <v>0</v>
      </c>
      <c r="I24" s="188">
        <v>0</v>
      </c>
      <c r="J24" s="188">
        <v>0</v>
      </c>
      <c r="K24" s="188">
        <f t="shared" si="22"/>
        <v>0</v>
      </c>
      <c r="L24" s="188">
        <v>0</v>
      </c>
      <c r="M24" s="188">
        <v>0</v>
      </c>
      <c r="N24" s="188">
        <v>0</v>
      </c>
      <c r="O24" s="188">
        <f t="shared" si="23"/>
        <v>0</v>
      </c>
      <c r="P24" s="189">
        <f t="shared" si="15"/>
        <v>0</v>
      </c>
      <c r="Q24" s="188">
        <v>0</v>
      </c>
      <c r="R24" s="188">
        <v>0</v>
      </c>
      <c r="S24" s="188">
        <v>0</v>
      </c>
      <c r="T24" s="188">
        <f t="shared" si="24"/>
        <v>0</v>
      </c>
      <c r="U24" s="189">
        <f t="shared" si="16"/>
        <v>0</v>
      </c>
      <c r="V24" s="188">
        <v>0</v>
      </c>
      <c r="W24" s="188">
        <v>0</v>
      </c>
      <c r="X24" s="188">
        <v>0</v>
      </c>
      <c r="Y24" s="188">
        <f t="shared" si="25"/>
        <v>0</v>
      </c>
      <c r="Z24" s="189">
        <f t="shared" si="21"/>
        <v>0</v>
      </c>
      <c r="AA24" s="190"/>
    </row>
    <row r="25" spans="1:27" ht="30">
      <c r="A25" s="184"/>
      <c r="B25" s="185" t="s">
        <v>69</v>
      </c>
      <c r="C25" s="184" t="s">
        <v>0</v>
      </c>
      <c r="D25" s="186"/>
      <c r="E25" s="187" t="s">
        <v>0</v>
      </c>
      <c r="F25" s="188">
        <f t="shared" si="2"/>
        <v>0</v>
      </c>
      <c r="G25" s="189"/>
      <c r="H25" s="188">
        <v>0</v>
      </c>
      <c r="I25" s="188">
        <v>0</v>
      </c>
      <c r="J25" s="188">
        <v>0</v>
      </c>
      <c r="K25" s="188">
        <f t="shared" si="22"/>
        <v>0</v>
      </c>
      <c r="L25" s="188">
        <v>0</v>
      </c>
      <c r="M25" s="188">
        <v>0</v>
      </c>
      <c r="N25" s="188">
        <v>0</v>
      </c>
      <c r="O25" s="188">
        <f t="shared" si="23"/>
        <v>0</v>
      </c>
      <c r="P25" s="189">
        <f t="shared" si="15"/>
        <v>0</v>
      </c>
      <c r="Q25" s="188">
        <v>0</v>
      </c>
      <c r="R25" s="188">
        <v>0</v>
      </c>
      <c r="S25" s="188">
        <v>0</v>
      </c>
      <c r="T25" s="188">
        <f t="shared" si="24"/>
        <v>0</v>
      </c>
      <c r="U25" s="189">
        <f t="shared" si="16"/>
        <v>0</v>
      </c>
      <c r="V25" s="188">
        <v>0</v>
      </c>
      <c r="W25" s="188">
        <v>0</v>
      </c>
      <c r="X25" s="188">
        <v>0</v>
      </c>
      <c r="Y25" s="188">
        <f t="shared" si="25"/>
        <v>0</v>
      </c>
      <c r="Z25" s="189">
        <f t="shared" si="21"/>
        <v>0</v>
      </c>
      <c r="AA25" s="190"/>
    </row>
    <row r="26" spans="1:27">
      <c r="A26" s="184"/>
      <c r="B26" s="185"/>
      <c r="C26" s="184"/>
      <c r="D26" s="186"/>
      <c r="E26" s="187" t="s">
        <v>182</v>
      </c>
      <c r="F26" s="188">
        <f t="shared" si="2"/>
        <v>0</v>
      </c>
      <c r="G26" s="189"/>
      <c r="H26" s="188">
        <v>0</v>
      </c>
      <c r="I26" s="188">
        <v>0</v>
      </c>
      <c r="J26" s="188">
        <v>0</v>
      </c>
      <c r="K26" s="188">
        <f t="shared" si="22"/>
        <v>0</v>
      </c>
      <c r="L26" s="188">
        <v>0</v>
      </c>
      <c r="M26" s="188">
        <v>0</v>
      </c>
      <c r="N26" s="188">
        <v>0</v>
      </c>
      <c r="O26" s="188">
        <f t="shared" si="23"/>
        <v>0</v>
      </c>
      <c r="P26" s="189">
        <f t="shared" si="15"/>
        <v>0</v>
      </c>
      <c r="Q26" s="188">
        <v>0</v>
      </c>
      <c r="R26" s="188">
        <v>0</v>
      </c>
      <c r="S26" s="188">
        <v>0</v>
      </c>
      <c r="T26" s="188">
        <f t="shared" si="24"/>
        <v>0</v>
      </c>
      <c r="U26" s="189">
        <f t="shared" si="16"/>
        <v>0</v>
      </c>
      <c r="V26" s="188">
        <v>0</v>
      </c>
      <c r="W26" s="188">
        <v>0</v>
      </c>
      <c r="X26" s="188">
        <v>0</v>
      </c>
      <c r="Y26" s="188">
        <f t="shared" si="25"/>
        <v>0</v>
      </c>
      <c r="Z26" s="189">
        <f t="shared" si="21"/>
        <v>0</v>
      </c>
      <c r="AA26" s="190"/>
    </row>
    <row r="27" spans="1:27">
      <c r="A27" s="191"/>
      <c r="B27" s="192" t="s">
        <v>67</v>
      </c>
      <c r="C27" s="191" t="s">
        <v>0</v>
      </c>
      <c r="D27" s="193"/>
      <c r="E27" s="187" t="s">
        <v>0</v>
      </c>
      <c r="F27" s="188">
        <f t="shared" si="2"/>
        <v>0</v>
      </c>
      <c r="G27" s="189"/>
      <c r="H27" s="188">
        <v>0</v>
      </c>
      <c r="I27" s="188">
        <v>0</v>
      </c>
      <c r="J27" s="188">
        <v>0</v>
      </c>
      <c r="K27" s="188">
        <f t="shared" si="22"/>
        <v>0</v>
      </c>
      <c r="L27" s="188">
        <v>0</v>
      </c>
      <c r="M27" s="188">
        <v>0</v>
      </c>
      <c r="N27" s="188">
        <v>0</v>
      </c>
      <c r="O27" s="188">
        <f t="shared" si="23"/>
        <v>0</v>
      </c>
      <c r="P27" s="189">
        <f t="shared" si="15"/>
        <v>0</v>
      </c>
      <c r="Q27" s="188">
        <v>0</v>
      </c>
      <c r="R27" s="188">
        <v>0</v>
      </c>
      <c r="S27" s="188">
        <v>0</v>
      </c>
      <c r="T27" s="188">
        <f t="shared" si="24"/>
        <v>0</v>
      </c>
      <c r="U27" s="189">
        <f t="shared" si="16"/>
        <v>0</v>
      </c>
      <c r="V27" s="188">
        <v>0</v>
      </c>
      <c r="W27" s="188">
        <v>0</v>
      </c>
      <c r="X27" s="188">
        <v>0</v>
      </c>
      <c r="Y27" s="188">
        <f t="shared" si="25"/>
        <v>0</v>
      </c>
      <c r="Z27" s="189">
        <f t="shared" si="21"/>
        <v>0</v>
      </c>
      <c r="AA27" s="190"/>
    </row>
    <row r="28" spans="1:27">
      <c r="A28" s="191"/>
      <c r="B28" s="192"/>
      <c r="C28" s="191"/>
      <c r="D28" s="193"/>
      <c r="E28" s="187" t="s">
        <v>182</v>
      </c>
      <c r="F28" s="188">
        <f t="shared" si="2"/>
        <v>0</v>
      </c>
      <c r="G28" s="189"/>
      <c r="H28" s="188">
        <v>0</v>
      </c>
      <c r="I28" s="188">
        <v>0</v>
      </c>
      <c r="J28" s="188">
        <v>0</v>
      </c>
      <c r="K28" s="188">
        <f t="shared" si="22"/>
        <v>0</v>
      </c>
      <c r="L28" s="188">
        <v>0</v>
      </c>
      <c r="M28" s="188">
        <v>0</v>
      </c>
      <c r="N28" s="188">
        <v>0</v>
      </c>
      <c r="O28" s="188">
        <f t="shared" si="23"/>
        <v>0</v>
      </c>
      <c r="P28" s="189">
        <f t="shared" si="15"/>
        <v>0</v>
      </c>
      <c r="Q28" s="188">
        <v>0</v>
      </c>
      <c r="R28" s="188">
        <v>0</v>
      </c>
      <c r="S28" s="188">
        <v>0</v>
      </c>
      <c r="T28" s="188">
        <f t="shared" si="24"/>
        <v>0</v>
      </c>
      <c r="U28" s="189">
        <f t="shared" si="16"/>
        <v>0</v>
      </c>
      <c r="V28" s="188">
        <v>0</v>
      </c>
      <c r="W28" s="188">
        <v>0</v>
      </c>
      <c r="X28" s="188">
        <v>0</v>
      </c>
      <c r="Y28" s="188">
        <f t="shared" si="25"/>
        <v>0</v>
      </c>
      <c r="Z28" s="189">
        <f t="shared" si="21"/>
        <v>0</v>
      </c>
      <c r="AA28" s="190"/>
    </row>
    <row r="29" spans="1:27" ht="30">
      <c r="A29" s="184"/>
      <c r="B29" s="185" t="s">
        <v>27</v>
      </c>
      <c r="C29" s="184" t="s">
        <v>5</v>
      </c>
      <c r="D29" s="186">
        <v>1</v>
      </c>
      <c r="E29" s="187" t="s">
        <v>0</v>
      </c>
      <c r="F29" s="188">
        <f t="shared" si="2"/>
        <v>0</v>
      </c>
      <c r="G29" s="189"/>
      <c r="H29" s="188">
        <v>0</v>
      </c>
      <c r="I29" s="188">
        <v>0</v>
      </c>
      <c r="J29" s="188">
        <v>0</v>
      </c>
      <c r="K29" s="188">
        <f t="shared" si="22"/>
        <v>0</v>
      </c>
      <c r="L29" s="188">
        <v>0</v>
      </c>
      <c r="M29" s="188">
        <v>0</v>
      </c>
      <c r="N29" s="188">
        <v>0</v>
      </c>
      <c r="O29" s="188">
        <f t="shared" si="23"/>
        <v>0</v>
      </c>
      <c r="P29" s="189">
        <f t="shared" si="15"/>
        <v>0</v>
      </c>
      <c r="Q29" s="188">
        <v>0</v>
      </c>
      <c r="R29" s="188">
        <v>0</v>
      </c>
      <c r="S29" s="188">
        <v>0</v>
      </c>
      <c r="T29" s="188">
        <f t="shared" si="24"/>
        <v>0</v>
      </c>
      <c r="U29" s="189">
        <f t="shared" si="16"/>
        <v>0</v>
      </c>
      <c r="V29" s="188">
        <v>0</v>
      </c>
      <c r="W29" s="188">
        <v>0</v>
      </c>
      <c r="X29" s="188">
        <v>0</v>
      </c>
      <c r="Y29" s="188">
        <f t="shared" si="25"/>
        <v>0</v>
      </c>
      <c r="Z29" s="189">
        <f t="shared" si="21"/>
        <v>0</v>
      </c>
      <c r="AA29" s="190"/>
    </row>
    <row r="30" spans="1:27">
      <c r="A30" s="184"/>
      <c r="B30" s="185"/>
      <c r="C30" s="184"/>
      <c r="D30" s="186"/>
      <c r="E30" s="187" t="s">
        <v>182</v>
      </c>
      <c r="F30" s="188">
        <f t="shared" si="2"/>
        <v>0</v>
      </c>
      <c r="G30" s="189"/>
      <c r="H30" s="188">
        <v>0</v>
      </c>
      <c r="I30" s="188">
        <v>0</v>
      </c>
      <c r="J30" s="188">
        <v>0</v>
      </c>
      <c r="K30" s="188">
        <f t="shared" si="22"/>
        <v>0</v>
      </c>
      <c r="L30" s="188">
        <v>0</v>
      </c>
      <c r="M30" s="188">
        <v>0</v>
      </c>
      <c r="N30" s="188">
        <v>0</v>
      </c>
      <c r="O30" s="188">
        <f t="shared" si="23"/>
        <v>0</v>
      </c>
      <c r="P30" s="189">
        <f t="shared" si="15"/>
        <v>0</v>
      </c>
      <c r="Q30" s="188">
        <v>0</v>
      </c>
      <c r="R30" s="188">
        <v>0</v>
      </c>
      <c r="S30" s="188">
        <v>0</v>
      </c>
      <c r="T30" s="188">
        <f t="shared" si="24"/>
        <v>0</v>
      </c>
      <c r="U30" s="189">
        <f t="shared" si="16"/>
        <v>0</v>
      </c>
      <c r="V30" s="188">
        <v>0</v>
      </c>
      <c r="W30" s="188">
        <v>0</v>
      </c>
      <c r="X30" s="188">
        <v>0</v>
      </c>
      <c r="Y30" s="188">
        <f t="shared" si="25"/>
        <v>0</v>
      </c>
      <c r="Z30" s="189">
        <f t="shared" si="21"/>
        <v>0</v>
      </c>
      <c r="AA30" s="190"/>
    </row>
    <row r="31" spans="1:27" ht="30">
      <c r="A31" s="191"/>
      <c r="B31" s="192" t="s">
        <v>28</v>
      </c>
      <c r="C31" s="191" t="s">
        <v>0</v>
      </c>
      <c r="D31" s="193">
        <v>1</v>
      </c>
      <c r="E31" s="187" t="s">
        <v>0</v>
      </c>
      <c r="F31" s="188">
        <f t="shared" si="2"/>
        <v>0</v>
      </c>
      <c r="G31" s="189"/>
      <c r="H31" s="188">
        <v>0</v>
      </c>
      <c r="I31" s="188">
        <v>0</v>
      </c>
      <c r="J31" s="188">
        <v>0</v>
      </c>
      <c r="K31" s="188">
        <f t="shared" si="22"/>
        <v>0</v>
      </c>
      <c r="L31" s="188">
        <v>0</v>
      </c>
      <c r="M31" s="188">
        <v>0</v>
      </c>
      <c r="N31" s="188">
        <v>0</v>
      </c>
      <c r="O31" s="188">
        <f t="shared" si="23"/>
        <v>0</v>
      </c>
      <c r="P31" s="189">
        <f t="shared" si="15"/>
        <v>0</v>
      </c>
      <c r="Q31" s="188">
        <v>0</v>
      </c>
      <c r="R31" s="188">
        <v>0</v>
      </c>
      <c r="S31" s="188">
        <v>0</v>
      </c>
      <c r="T31" s="188">
        <f t="shared" si="24"/>
        <v>0</v>
      </c>
      <c r="U31" s="189">
        <f t="shared" si="16"/>
        <v>0</v>
      </c>
      <c r="V31" s="188">
        <v>0</v>
      </c>
      <c r="W31" s="188">
        <v>0</v>
      </c>
      <c r="X31" s="188">
        <v>0</v>
      </c>
      <c r="Y31" s="188">
        <f t="shared" si="25"/>
        <v>0</v>
      </c>
      <c r="Z31" s="189">
        <f t="shared" si="21"/>
        <v>0</v>
      </c>
      <c r="AA31" s="190"/>
    </row>
    <row r="32" spans="1:27">
      <c r="A32" s="191"/>
      <c r="B32" s="192"/>
      <c r="C32" s="191"/>
      <c r="D32" s="193"/>
      <c r="E32" s="187" t="s">
        <v>182</v>
      </c>
      <c r="F32" s="188">
        <f t="shared" si="2"/>
        <v>0</v>
      </c>
      <c r="G32" s="189"/>
      <c r="H32" s="188">
        <v>0</v>
      </c>
      <c r="I32" s="188">
        <v>0</v>
      </c>
      <c r="J32" s="188">
        <v>0</v>
      </c>
      <c r="K32" s="188">
        <f t="shared" si="22"/>
        <v>0</v>
      </c>
      <c r="L32" s="188">
        <v>0</v>
      </c>
      <c r="M32" s="188">
        <v>0</v>
      </c>
      <c r="N32" s="188">
        <v>0</v>
      </c>
      <c r="O32" s="188">
        <f t="shared" si="23"/>
        <v>0</v>
      </c>
      <c r="P32" s="189">
        <f t="shared" si="15"/>
        <v>0</v>
      </c>
      <c r="Q32" s="188">
        <v>0</v>
      </c>
      <c r="R32" s="188">
        <v>0</v>
      </c>
      <c r="S32" s="188">
        <v>0</v>
      </c>
      <c r="T32" s="188">
        <f t="shared" si="24"/>
        <v>0</v>
      </c>
      <c r="U32" s="189">
        <f t="shared" si="16"/>
        <v>0</v>
      </c>
      <c r="V32" s="188">
        <v>0</v>
      </c>
      <c r="W32" s="188">
        <v>0</v>
      </c>
      <c r="X32" s="188">
        <v>0</v>
      </c>
      <c r="Y32" s="188">
        <f t="shared" si="25"/>
        <v>0</v>
      </c>
      <c r="Z32" s="189">
        <f t="shared" si="21"/>
        <v>0</v>
      </c>
      <c r="AA32" s="190"/>
    </row>
    <row r="33" spans="1:27" ht="30">
      <c r="A33" s="175">
        <v>3</v>
      </c>
      <c r="B33" s="176" t="s">
        <v>71</v>
      </c>
      <c r="C33" s="175" t="s">
        <v>0</v>
      </c>
      <c r="D33" s="177"/>
      <c r="E33" s="178" t="s">
        <v>0</v>
      </c>
      <c r="F33" s="179">
        <f>SUM(F35,F37,F39,F41,F43)</f>
        <v>0</v>
      </c>
      <c r="G33" s="180"/>
      <c r="H33" s="179">
        <f t="shared" ref="H33:J34" si="26">SUM(H35,H37,H39,H41,H43)</f>
        <v>0</v>
      </c>
      <c r="I33" s="179">
        <f t="shared" si="26"/>
        <v>0</v>
      </c>
      <c r="J33" s="179">
        <f t="shared" si="26"/>
        <v>0</v>
      </c>
      <c r="K33" s="179">
        <f>SUM(H33:J33)</f>
        <v>0</v>
      </c>
      <c r="L33" s="179">
        <f t="shared" ref="L33:N34" si="27">SUM(L35,L37,L39,L41,L43)</f>
        <v>0</v>
      </c>
      <c r="M33" s="179">
        <f t="shared" si="27"/>
        <v>0</v>
      </c>
      <c r="N33" s="179">
        <f t="shared" si="27"/>
        <v>0</v>
      </c>
      <c r="O33" s="179">
        <f>SUM(L33:N33)</f>
        <v>0</v>
      </c>
      <c r="P33" s="180">
        <f t="shared" si="15"/>
        <v>0</v>
      </c>
      <c r="Q33" s="179">
        <f t="shared" ref="Q33:S34" si="28">SUM(Q35,Q37,Q39,Q41,Q43)</f>
        <v>0</v>
      </c>
      <c r="R33" s="179">
        <f t="shared" si="28"/>
        <v>0</v>
      </c>
      <c r="S33" s="179">
        <f t="shared" si="28"/>
        <v>0</v>
      </c>
      <c r="T33" s="179">
        <f>SUM(Q33:S33)</f>
        <v>0</v>
      </c>
      <c r="U33" s="180">
        <f t="shared" si="16"/>
        <v>0</v>
      </c>
      <c r="V33" s="179">
        <f t="shared" ref="V33:X34" si="29">SUM(V35,V37,V39,V41,V43)</f>
        <v>0</v>
      </c>
      <c r="W33" s="179">
        <f t="shared" si="29"/>
        <v>0</v>
      </c>
      <c r="X33" s="179">
        <f t="shared" si="29"/>
        <v>0</v>
      </c>
      <c r="Y33" s="179">
        <f>SUM(V33:X33)</f>
        <v>0</v>
      </c>
      <c r="Z33" s="180">
        <f t="shared" si="21"/>
        <v>0</v>
      </c>
      <c r="AA33" s="183"/>
    </row>
    <row r="34" spans="1:27">
      <c r="A34" s="175"/>
      <c r="B34" s="176"/>
      <c r="C34" s="175"/>
      <c r="D34" s="177"/>
      <c r="E34" s="178" t="s">
        <v>182</v>
      </c>
      <c r="F34" s="179">
        <f>SUM(F36,F38,F40,F42,F44)</f>
        <v>0</v>
      </c>
      <c r="G34" s="180"/>
      <c r="H34" s="179">
        <f t="shared" si="26"/>
        <v>0</v>
      </c>
      <c r="I34" s="179">
        <f t="shared" si="26"/>
        <v>0</v>
      </c>
      <c r="J34" s="179">
        <f t="shared" si="26"/>
        <v>0</v>
      </c>
      <c r="K34" s="179">
        <f>SUM(H34:J34)</f>
        <v>0</v>
      </c>
      <c r="L34" s="179">
        <f t="shared" si="27"/>
        <v>0</v>
      </c>
      <c r="M34" s="179">
        <f t="shared" si="27"/>
        <v>0</v>
      </c>
      <c r="N34" s="179">
        <f t="shared" si="27"/>
        <v>0</v>
      </c>
      <c r="O34" s="179">
        <f>SUM(L34:N34)</f>
        <v>0</v>
      </c>
      <c r="P34" s="180">
        <f t="shared" si="15"/>
        <v>0</v>
      </c>
      <c r="Q34" s="179">
        <f t="shared" si="28"/>
        <v>0</v>
      </c>
      <c r="R34" s="179">
        <f t="shared" si="28"/>
        <v>0</v>
      </c>
      <c r="S34" s="179">
        <f t="shared" si="28"/>
        <v>0</v>
      </c>
      <c r="T34" s="179">
        <f>SUM(Q34:S34)</f>
        <v>0</v>
      </c>
      <c r="U34" s="180">
        <f t="shared" si="16"/>
        <v>0</v>
      </c>
      <c r="V34" s="179">
        <f t="shared" si="29"/>
        <v>0</v>
      </c>
      <c r="W34" s="179">
        <f t="shared" si="29"/>
        <v>0</v>
      </c>
      <c r="X34" s="179">
        <f t="shared" si="29"/>
        <v>0</v>
      </c>
      <c r="Y34" s="179">
        <f>SUM(V34:X34)</f>
        <v>0</v>
      </c>
      <c r="Z34" s="180">
        <f t="shared" si="21"/>
        <v>0</v>
      </c>
      <c r="AA34" s="183"/>
    </row>
    <row r="35" spans="1:27">
      <c r="A35" s="191"/>
      <c r="B35" s="192" t="s">
        <v>88</v>
      </c>
      <c r="C35" s="191" t="s">
        <v>0</v>
      </c>
      <c r="D35" s="193">
        <v>7</v>
      </c>
      <c r="E35" s="187" t="s">
        <v>0</v>
      </c>
      <c r="F35" s="188">
        <f>Z35</f>
        <v>0</v>
      </c>
      <c r="G35" s="189"/>
      <c r="H35" s="188">
        <v>0</v>
      </c>
      <c r="I35" s="188">
        <v>0</v>
      </c>
      <c r="J35" s="188">
        <v>0</v>
      </c>
      <c r="K35" s="188">
        <f>SUM(H35:J35)</f>
        <v>0</v>
      </c>
      <c r="L35" s="188">
        <v>0</v>
      </c>
      <c r="M35" s="188">
        <v>0</v>
      </c>
      <c r="N35" s="188">
        <v>0</v>
      </c>
      <c r="O35" s="188">
        <f>SUM(L35:N35)</f>
        <v>0</v>
      </c>
      <c r="P35" s="189">
        <f t="shared" si="15"/>
        <v>0</v>
      </c>
      <c r="Q35" s="188">
        <v>0</v>
      </c>
      <c r="R35" s="188">
        <v>0</v>
      </c>
      <c r="S35" s="188">
        <v>0</v>
      </c>
      <c r="T35" s="188">
        <f>SUM(Q35:S35)</f>
        <v>0</v>
      </c>
      <c r="U35" s="189">
        <f t="shared" si="16"/>
        <v>0</v>
      </c>
      <c r="V35" s="188">
        <v>0</v>
      </c>
      <c r="W35" s="188">
        <v>0</v>
      </c>
      <c r="X35" s="188">
        <v>0</v>
      </c>
      <c r="Y35" s="188">
        <f>SUM(V35:X35)</f>
        <v>0</v>
      </c>
      <c r="Z35" s="189">
        <f t="shared" si="21"/>
        <v>0</v>
      </c>
      <c r="AA35" s="181"/>
    </row>
    <row r="36" spans="1:27">
      <c r="A36" s="191"/>
      <c r="B36" s="192"/>
      <c r="C36" s="191"/>
      <c r="D36" s="193"/>
      <c r="E36" s="187" t="s">
        <v>182</v>
      </c>
      <c r="F36" s="188">
        <f>Z36</f>
        <v>0</v>
      </c>
      <c r="G36" s="189"/>
      <c r="H36" s="188">
        <v>0</v>
      </c>
      <c r="I36" s="188">
        <v>0</v>
      </c>
      <c r="J36" s="188">
        <v>0</v>
      </c>
      <c r="K36" s="188">
        <f>SUM(H36:J36)</f>
        <v>0</v>
      </c>
      <c r="L36" s="188">
        <v>0</v>
      </c>
      <c r="M36" s="188">
        <v>0</v>
      </c>
      <c r="N36" s="188">
        <v>0</v>
      </c>
      <c r="O36" s="188">
        <f>SUM(L36:N36)</f>
        <v>0</v>
      </c>
      <c r="P36" s="189">
        <f t="shared" si="15"/>
        <v>0</v>
      </c>
      <c r="Q36" s="188">
        <v>0</v>
      </c>
      <c r="R36" s="188">
        <v>0</v>
      </c>
      <c r="S36" s="188">
        <v>0</v>
      </c>
      <c r="T36" s="188">
        <f>SUM(Q36:S36)</f>
        <v>0</v>
      </c>
      <c r="U36" s="189">
        <f t="shared" si="16"/>
        <v>0</v>
      </c>
      <c r="V36" s="188">
        <v>0</v>
      </c>
      <c r="W36" s="188">
        <v>0</v>
      </c>
      <c r="X36" s="188">
        <v>0</v>
      </c>
      <c r="Y36" s="188">
        <f>SUM(V36:X36)</f>
        <v>0</v>
      </c>
      <c r="Z36" s="189">
        <f t="shared" si="21"/>
        <v>0</v>
      </c>
      <c r="AA36" s="181"/>
    </row>
    <row r="37" spans="1:27" ht="30">
      <c r="A37" s="191"/>
      <c r="B37" s="192" t="s">
        <v>72</v>
      </c>
      <c r="C37" s="191" t="s">
        <v>0</v>
      </c>
      <c r="D37" s="193">
        <v>210</v>
      </c>
      <c r="E37" s="187" t="s">
        <v>0</v>
      </c>
      <c r="F37" s="188">
        <f t="shared" ref="F37:F50" si="30">Z37</f>
        <v>0</v>
      </c>
      <c r="G37" s="189"/>
      <c r="H37" s="188">
        <v>0</v>
      </c>
      <c r="I37" s="188">
        <v>0</v>
      </c>
      <c r="J37" s="188">
        <v>0</v>
      </c>
      <c r="K37" s="188">
        <f t="shared" ref="K37:K92" si="31">SUM(H37:J37)</f>
        <v>0</v>
      </c>
      <c r="L37" s="188">
        <v>0</v>
      </c>
      <c r="M37" s="188">
        <v>0</v>
      </c>
      <c r="N37" s="188">
        <v>0</v>
      </c>
      <c r="O37" s="188">
        <f t="shared" ref="O37:O50" si="32">SUM(L37:N37)</f>
        <v>0</v>
      </c>
      <c r="P37" s="189">
        <f t="shared" si="15"/>
        <v>0</v>
      </c>
      <c r="Q37" s="188">
        <v>0</v>
      </c>
      <c r="R37" s="188">
        <v>0</v>
      </c>
      <c r="S37" s="188">
        <v>0</v>
      </c>
      <c r="T37" s="188">
        <f t="shared" ref="T37:T50" si="33">SUM(Q37:S37)</f>
        <v>0</v>
      </c>
      <c r="U37" s="189">
        <f t="shared" si="16"/>
        <v>0</v>
      </c>
      <c r="V37" s="188">
        <v>0</v>
      </c>
      <c r="W37" s="188">
        <v>0</v>
      </c>
      <c r="X37" s="188">
        <v>0</v>
      </c>
      <c r="Y37" s="188">
        <f t="shared" ref="Y37:Y50" si="34">SUM(V37:X37)</f>
        <v>0</v>
      </c>
      <c r="Z37" s="189">
        <f t="shared" si="21"/>
        <v>0</v>
      </c>
      <c r="AA37" s="181"/>
    </row>
    <row r="38" spans="1:27">
      <c r="A38" s="191"/>
      <c r="B38" s="192"/>
      <c r="C38" s="191"/>
      <c r="D38" s="193"/>
      <c r="E38" s="187" t="s">
        <v>182</v>
      </c>
      <c r="F38" s="188">
        <f t="shared" si="30"/>
        <v>0</v>
      </c>
      <c r="G38" s="189"/>
      <c r="H38" s="188">
        <v>0</v>
      </c>
      <c r="I38" s="188">
        <v>0</v>
      </c>
      <c r="J38" s="188">
        <v>0</v>
      </c>
      <c r="K38" s="188">
        <f t="shared" si="31"/>
        <v>0</v>
      </c>
      <c r="L38" s="188">
        <v>0</v>
      </c>
      <c r="M38" s="188">
        <v>0</v>
      </c>
      <c r="N38" s="188">
        <v>0</v>
      </c>
      <c r="O38" s="188">
        <f t="shared" si="32"/>
        <v>0</v>
      </c>
      <c r="P38" s="189">
        <f t="shared" si="15"/>
        <v>0</v>
      </c>
      <c r="Q38" s="188">
        <v>0</v>
      </c>
      <c r="R38" s="188">
        <v>0</v>
      </c>
      <c r="S38" s="188">
        <v>0</v>
      </c>
      <c r="T38" s="188">
        <f t="shared" si="33"/>
        <v>0</v>
      </c>
      <c r="U38" s="189">
        <f t="shared" si="16"/>
        <v>0</v>
      </c>
      <c r="V38" s="188">
        <v>0</v>
      </c>
      <c r="W38" s="188">
        <v>0</v>
      </c>
      <c r="X38" s="188">
        <v>0</v>
      </c>
      <c r="Y38" s="188">
        <f t="shared" si="34"/>
        <v>0</v>
      </c>
      <c r="Z38" s="189">
        <f t="shared" si="21"/>
        <v>0</v>
      </c>
      <c r="AA38" s="181"/>
    </row>
    <row r="39" spans="1:27">
      <c r="A39" s="184"/>
      <c r="B39" s="185" t="s">
        <v>73</v>
      </c>
      <c r="C39" s="184" t="s">
        <v>0</v>
      </c>
      <c r="D39" s="186">
        <v>18</v>
      </c>
      <c r="E39" s="187" t="s">
        <v>0</v>
      </c>
      <c r="F39" s="188">
        <f t="shared" si="30"/>
        <v>0</v>
      </c>
      <c r="G39" s="189"/>
      <c r="H39" s="188">
        <v>0</v>
      </c>
      <c r="I39" s="188">
        <v>0</v>
      </c>
      <c r="J39" s="188">
        <v>0</v>
      </c>
      <c r="K39" s="188">
        <f t="shared" si="31"/>
        <v>0</v>
      </c>
      <c r="L39" s="188">
        <v>0</v>
      </c>
      <c r="M39" s="188">
        <v>0</v>
      </c>
      <c r="N39" s="188">
        <v>0</v>
      </c>
      <c r="O39" s="188">
        <f t="shared" si="32"/>
        <v>0</v>
      </c>
      <c r="P39" s="189">
        <f t="shared" si="15"/>
        <v>0</v>
      </c>
      <c r="Q39" s="188">
        <v>0</v>
      </c>
      <c r="R39" s="188">
        <v>0</v>
      </c>
      <c r="S39" s="188">
        <v>0</v>
      </c>
      <c r="T39" s="188">
        <f t="shared" si="33"/>
        <v>0</v>
      </c>
      <c r="U39" s="189">
        <f t="shared" si="16"/>
        <v>0</v>
      </c>
      <c r="V39" s="188">
        <v>0</v>
      </c>
      <c r="W39" s="188">
        <v>0</v>
      </c>
      <c r="X39" s="188">
        <v>0</v>
      </c>
      <c r="Y39" s="188">
        <f t="shared" si="34"/>
        <v>0</v>
      </c>
      <c r="Z39" s="189">
        <f t="shared" si="21"/>
        <v>0</v>
      </c>
      <c r="AA39" s="181"/>
    </row>
    <row r="40" spans="1:27">
      <c r="A40" s="184"/>
      <c r="B40" s="185"/>
      <c r="C40" s="184"/>
      <c r="D40" s="186"/>
      <c r="E40" s="187" t="s">
        <v>182</v>
      </c>
      <c r="F40" s="188">
        <f t="shared" si="30"/>
        <v>0</v>
      </c>
      <c r="G40" s="189"/>
      <c r="H40" s="188">
        <v>0</v>
      </c>
      <c r="I40" s="188">
        <v>0</v>
      </c>
      <c r="J40" s="188">
        <v>0</v>
      </c>
      <c r="K40" s="188">
        <f t="shared" si="31"/>
        <v>0</v>
      </c>
      <c r="L40" s="188">
        <v>0</v>
      </c>
      <c r="M40" s="188">
        <v>0</v>
      </c>
      <c r="N40" s="188">
        <v>0</v>
      </c>
      <c r="O40" s="188">
        <f t="shared" si="32"/>
        <v>0</v>
      </c>
      <c r="P40" s="189">
        <f t="shared" si="15"/>
        <v>0</v>
      </c>
      <c r="Q40" s="188">
        <v>0</v>
      </c>
      <c r="R40" s="188">
        <v>0</v>
      </c>
      <c r="S40" s="188">
        <v>0</v>
      </c>
      <c r="T40" s="188">
        <f t="shared" si="33"/>
        <v>0</v>
      </c>
      <c r="U40" s="189">
        <f t="shared" si="16"/>
        <v>0</v>
      </c>
      <c r="V40" s="188">
        <v>0</v>
      </c>
      <c r="W40" s="188">
        <v>0</v>
      </c>
      <c r="X40" s="188">
        <v>0</v>
      </c>
      <c r="Y40" s="188">
        <f t="shared" si="34"/>
        <v>0</v>
      </c>
      <c r="Z40" s="189">
        <f t="shared" si="21"/>
        <v>0</v>
      </c>
      <c r="AA40" s="181"/>
    </row>
    <row r="41" spans="1:27" ht="30">
      <c r="A41" s="184"/>
      <c r="B41" s="185" t="s">
        <v>74</v>
      </c>
      <c r="C41" s="184" t="s">
        <v>0</v>
      </c>
      <c r="D41" s="186">
        <v>1</v>
      </c>
      <c r="E41" s="187" t="s">
        <v>0</v>
      </c>
      <c r="F41" s="188">
        <f t="shared" si="30"/>
        <v>0</v>
      </c>
      <c r="G41" s="189"/>
      <c r="H41" s="188">
        <v>0</v>
      </c>
      <c r="I41" s="188">
        <v>0</v>
      </c>
      <c r="J41" s="188">
        <v>0</v>
      </c>
      <c r="K41" s="188">
        <f t="shared" si="31"/>
        <v>0</v>
      </c>
      <c r="L41" s="188">
        <v>0</v>
      </c>
      <c r="M41" s="188">
        <v>0</v>
      </c>
      <c r="N41" s="188">
        <v>0</v>
      </c>
      <c r="O41" s="188">
        <f t="shared" si="32"/>
        <v>0</v>
      </c>
      <c r="P41" s="189">
        <f t="shared" si="15"/>
        <v>0</v>
      </c>
      <c r="Q41" s="188">
        <v>0</v>
      </c>
      <c r="R41" s="188">
        <v>0</v>
      </c>
      <c r="S41" s="188">
        <v>0</v>
      </c>
      <c r="T41" s="188">
        <f t="shared" si="33"/>
        <v>0</v>
      </c>
      <c r="U41" s="189">
        <f t="shared" si="16"/>
        <v>0</v>
      </c>
      <c r="V41" s="188">
        <v>0</v>
      </c>
      <c r="W41" s="188">
        <v>0</v>
      </c>
      <c r="X41" s="188">
        <v>0</v>
      </c>
      <c r="Y41" s="188">
        <f t="shared" si="34"/>
        <v>0</v>
      </c>
      <c r="Z41" s="189">
        <f t="shared" si="21"/>
        <v>0</v>
      </c>
      <c r="AA41" s="181"/>
    </row>
    <row r="42" spans="1:27">
      <c r="A42" s="184"/>
      <c r="B42" s="185"/>
      <c r="C42" s="184"/>
      <c r="D42" s="186"/>
      <c r="E42" s="187" t="s">
        <v>182</v>
      </c>
      <c r="F42" s="188">
        <f t="shared" si="30"/>
        <v>0</v>
      </c>
      <c r="G42" s="189"/>
      <c r="H42" s="188">
        <v>0</v>
      </c>
      <c r="I42" s="188">
        <v>0</v>
      </c>
      <c r="J42" s="188">
        <v>0</v>
      </c>
      <c r="K42" s="188">
        <f t="shared" si="31"/>
        <v>0</v>
      </c>
      <c r="L42" s="188">
        <v>0</v>
      </c>
      <c r="M42" s="188">
        <v>0</v>
      </c>
      <c r="N42" s="188">
        <v>0</v>
      </c>
      <c r="O42" s="188">
        <f t="shared" si="32"/>
        <v>0</v>
      </c>
      <c r="P42" s="189">
        <f t="shared" si="15"/>
        <v>0</v>
      </c>
      <c r="Q42" s="188">
        <v>0</v>
      </c>
      <c r="R42" s="188">
        <v>0</v>
      </c>
      <c r="S42" s="188">
        <v>0</v>
      </c>
      <c r="T42" s="188">
        <f t="shared" si="33"/>
        <v>0</v>
      </c>
      <c r="U42" s="189">
        <f t="shared" si="16"/>
        <v>0</v>
      </c>
      <c r="V42" s="188">
        <v>0</v>
      </c>
      <c r="W42" s="188">
        <v>0</v>
      </c>
      <c r="X42" s="188">
        <v>0</v>
      </c>
      <c r="Y42" s="188">
        <f t="shared" si="34"/>
        <v>0</v>
      </c>
      <c r="Z42" s="189">
        <f t="shared" si="21"/>
        <v>0</v>
      </c>
      <c r="AA42" s="181"/>
    </row>
    <row r="43" spans="1:27" ht="30">
      <c r="A43" s="184"/>
      <c r="B43" s="185" t="s">
        <v>75</v>
      </c>
      <c r="C43" s="184" t="s">
        <v>0</v>
      </c>
      <c r="D43" s="186">
        <v>1</v>
      </c>
      <c r="E43" s="187" t="s">
        <v>0</v>
      </c>
      <c r="F43" s="188">
        <f t="shared" si="30"/>
        <v>0</v>
      </c>
      <c r="G43" s="189"/>
      <c r="H43" s="188">
        <v>0</v>
      </c>
      <c r="I43" s="188">
        <v>0</v>
      </c>
      <c r="J43" s="188">
        <v>0</v>
      </c>
      <c r="K43" s="188">
        <f t="shared" si="31"/>
        <v>0</v>
      </c>
      <c r="L43" s="188">
        <v>0</v>
      </c>
      <c r="M43" s="188">
        <v>0</v>
      </c>
      <c r="N43" s="188">
        <v>0</v>
      </c>
      <c r="O43" s="188">
        <f t="shared" si="32"/>
        <v>0</v>
      </c>
      <c r="P43" s="189">
        <f t="shared" si="15"/>
        <v>0</v>
      </c>
      <c r="Q43" s="188">
        <v>0</v>
      </c>
      <c r="R43" s="188">
        <v>0</v>
      </c>
      <c r="S43" s="188">
        <v>0</v>
      </c>
      <c r="T43" s="188">
        <f t="shared" si="33"/>
        <v>0</v>
      </c>
      <c r="U43" s="189">
        <f t="shared" si="16"/>
        <v>0</v>
      </c>
      <c r="V43" s="188">
        <v>0</v>
      </c>
      <c r="W43" s="188">
        <v>0</v>
      </c>
      <c r="X43" s="188">
        <v>0</v>
      </c>
      <c r="Y43" s="188">
        <f t="shared" si="34"/>
        <v>0</v>
      </c>
      <c r="Z43" s="189">
        <f t="shared" si="21"/>
        <v>0</v>
      </c>
      <c r="AA43" s="181"/>
    </row>
    <row r="44" spans="1:27">
      <c r="A44" s="184"/>
      <c r="B44" s="185"/>
      <c r="C44" s="184"/>
      <c r="D44" s="186"/>
      <c r="E44" s="187" t="s">
        <v>182</v>
      </c>
      <c r="F44" s="188">
        <f t="shared" si="30"/>
        <v>0</v>
      </c>
      <c r="G44" s="189"/>
      <c r="H44" s="188">
        <v>0</v>
      </c>
      <c r="I44" s="188">
        <v>0</v>
      </c>
      <c r="J44" s="188">
        <v>0</v>
      </c>
      <c r="K44" s="188">
        <f t="shared" si="31"/>
        <v>0</v>
      </c>
      <c r="L44" s="188">
        <v>0</v>
      </c>
      <c r="M44" s="188">
        <v>0</v>
      </c>
      <c r="N44" s="188">
        <v>0</v>
      </c>
      <c r="O44" s="188">
        <f t="shared" si="32"/>
        <v>0</v>
      </c>
      <c r="P44" s="189">
        <f t="shared" si="15"/>
        <v>0</v>
      </c>
      <c r="Q44" s="188">
        <v>0</v>
      </c>
      <c r="R44" s="188">
        <v>0</v>
      </c>
      <c r="S44" s="188">
        <v>0</v>
      </c>
      <c r="T44" s="188">
        <f t="shared" si="33"/>
        <v>0</v>
      </c>
      <c r="U44" s="189">
        <f t="shared" si="16"/>
        <v>0</v>
      </c>
      <c r="V44" s="188">
        <v>0</v>
      </c>
      <c r="W44" s="188">
        <v>0</v>
      </c>
      <c r="X44" s="188">
        <v>0</v>
      </c>
      <c r="Y44" s="188">
        <f t="shared" si="34"/>
        <v>0</v>
      </c>
      <c r="Z44" s="189">
        <f t="shared" si="21"/>
        <v>0</v>
      </c>
      <c r="AA44" s="181"/>
    </row>
    <row r="45" spans="1:27">
      <c r="A45" s="175">
        <v>4</v>
      </c>
      <c r="B45" s="176" t="s">
        <v>29</v>
      </c>
      <c r="C45" s="175" t="s">
        <v>0</v>
      </c>
      <c r="D45" s="177"/>
      <c r="E45" s="178" t="s">
        <v>0</v>
      </c>
      <c r="F45" s="179">
        <f t="shared" si="30"/>
        <v>0</v>
      </c>
      <c r="G45" s="180"/>
      <c r="H45" s="179"/>
      <c r="I45" s="179"/>
      <c r="J45" s="179"/>
      <c r="K45" s="179">
        <f t="shared" si="31"/>
        <v>0</v>
      </c>
      <c r="L45" s="179"/>
      <c r="M45" s="179"/>
      <c r="N45" s="179"/>
      <c r="O45" s="179">
        <f t="shared" si="32"/>
        <v>0</v>
      </c>
      <c r="P45" s="180">
        <f t="shared" si="15"/>
        <v>0</v>
      </c>
      <c r="Q45" s="179"/>
      <c r="R45" s="179"/>
      <c r="S45" s="179"/>
      <c r="T45" s="179">
        <f t="shared" si="33"/>
        <v>0</v>
      </c>
      <c r="U45" s="180">
        <f t="shared" si="16"/>
        <v>0</v>
      </c>
      <c r="V45" s="179"/>
      <c r="W45" s="179"/>
      <c r="X45" s="179"/>
      <c r="Y45" s="179">
        <f t="shared" si="34"/>
        <v>0</v>
      </c>
      <c r="Z45" s="180">
        <f t="shared" si="21"/>
        <v>0</v>
      </c>
      <c r="AA45" s="183"/>
    </row>
    <row r="46" spans="1:27">
      <c r="A46" s="175"/>
      <c r="B46" s="176"/>
      <c r="C46" s="175"/>
      <c r="D46" s="177"/>
      <c r="E46" s="178" t="s">
        <v>182</v>
      </c>
      <c r="F46" s="179">
        <f t="shared" si="30"/>
        <v>0</v>
      </c>
      <c r="G46" s="180"/>
      <c r="H46" s="179"/>
      <c r="I46" s="179"/>
      <c r="J46" s="179"/>
      <c r="K46" s="179">
        <f t="shared" si="31"/>
        <v>0</v>
      </c>
      <c r="L46" s="179"/>
      <c r="M46" s="179"/>
      <c r="N46" s="179"/>
      <c r="O46" s="179">
        <f t="shared" si="32"/>
        <v>0</v>
      </c>
      <c r="P46" s="180">
        <f t="shared" si="15"/>
        <v>0</v>
      </c>
      <c r="Q46" s="179"/>
      <c r="R46" s="179"/>
      <c r="S46" s="179"/>
      <c r="T46" s="179">
        <f t="shared" si="33"/>
        <v>0</v>
      </c>
      <c r="U46" s="180">
        <f t="shared" si="16"/>
        <v>0</v>
      </c>
      <c r="V46" s="179"/>
      <c r="W46" s="179"/>
      <c r="X46" s="179"/>
      <c r="Y46" s="179">
        <f t="shared" si="34"/>
        <v>0</v>
      </c>
      <c r="Z46" s="180">
        <f t="shared" si="21"/>
        <v>0</v>
      </c>
      <c r="AA46" s="183"/>
    </row>
    <row r="47" spans="1:27" ht="30">
      <c r="A47" s="175">
        <v>5</v>
      </c>
      <c r="B47" s="176" t="s">
        <v>273</v>
      </c>
      <c r="C47" s="175"/>
      <c r="D47" s="177"/>
      <c r="E47" s="178" t="s">
        <v>0</v>
      </c>
      <c r="F47" s="179"/>
      <c r="G47" s="180"/>
      <c r="H47" s="179"/>
      <c r="I47" s="179"/>
      <c r="J47" s="179"/>
      <c r="K47" s="179"/>
      <c r="L47" s="179"/>
      <c r="M47" s="179"/>
      <c r="N47" s="179"/>
      <c r="O47" s="179"/>
      <c r="P47" s="180"/>
      <c r="Q47" s="179"/>
      <c r="R47" s="179"/>
      <c r="S47" s="179"/>
      <c r="T47" s="179"/>
      <c r="U47" s="180"/>
      <c r="V47" s="179"/>
      <c r="W47" s="179"/>
      <c r="X47" s="179"/>
      <c r="Y47" s="179"/>
      <c r="Z47" s="180"/>
      <c r="AA47" s="183"/>
    </row>
    <row r="48" spans="1:27">
      <c r="A48" s="175"/>
      <c r="B48" s="176"/>
      <c r="C48" s="175"/>
      <c r="D48" s="177"/>
      <c r="E48" s="178" t="s">
        <v>182</v>
      </c>
      <c r="F48" s="179"/>
      <c r="G48" s="180"/>
      <c r="H48" s="179"/>
      <c r="I48" s="179"/>
      <c r="J48" s="179"/>
      <c r="K48" s="179"/>
      <c r="L48" s="179"/>
      <c r="M48" s="179"/>
      <c r="N48" s="179"/>
      <c r="O48" s="179"/>
      <c r="P48" s="180"/>
      <c r="Q48" s="179"/>
      <c r="R48" s="179"/>
      <c r="S48" s="179"/>
      <c r="T48" s="179"/>
      <c r="U48" s="180"/>
      <c r="V48" s="179"/>
      <c r="W48" s="179"/>
      <c r="X48" s="179"/>
      <c r="Y48" s="179"/>
      <c r="Z48" s="180"/>
      <c r="AA48" s="183"/>
    </row>
    <row r="49" spans="1:27" ht="45">
      <c r="A49" s="168"/>
      <c r="B49" s="169" t="s">
        <v>95</v>
      </c>
      <c r="C49" s="168" t="s">
        <v>0</v>
      </c>
      <c r="D49" s="170"/>
      <c r="E49" s="171" t="s">
        <v>0</v>
      </c>
      <c r="F49" s="172">
        <f t="shared" si="30"/>
        <v>0</v>
      </c>
      <c r="G49" s="173"/>
      <c r="H49" s="172">
        <f t="shared" ref="H49:J50" si="35">SUM(H51,H53,H55,H57,H59,H61,H63,H65)</f>
        <v>0</v>
      </c>
      <c r="I49" s="172">
        <f t="shared" si="35"/>
        <v>0</v>
      </c>
      <c r="J49" s="172">
        <f t="shared" si="35"/>
        <v>0</v>
      </c>
      <c r="K49" s="172">
        <f t="shared" si="31"/>
        <v>0</v>
      </c>
      <c r="L49" s="172">
        <f t="shared" ref="L49:N50" si="36">SUM(L51,L53,L55,L57,L59,L61,L63,L65)</f>
        <v>0</v>
      </c>
      <c r="M49" s="172">
        <f t="shared" si="36"/>
        <v>0</v>
      </c>
      <c r="N49" s="172">
        <f t="shared" si="36"/>
        <v>0</v>
      </c>
      <c r="O49" s="172">
        <f t="shared" si="32"/>
        <v>0</v>
      </c>
      <c r="P49" s="173">
        <f t="shared" si="15"/>
        <v>0</v>
      </c>
      <c r="Q49" s="172">
        <f t="shared" ref="Q49:S50" si="37">SUM(Q51,Q53,Q55,Q57,Q59,Q61,Q63,Q65)</f>
        <v>0</v>
      </c>
      <c r="R49" s="172">
        <f t="shared" si="37"/>
        <v>0</v>
      </c>
      <c r="S49" s="172">
        <f t="shared" si="37"/>
        <v>0</v>
      </c>
      <c r="T49" s="172">
        <f t="shared" si="33"/>
        <v>0</v>
      </c>
      <c r="U49" s="173">
        <f t="shared" si="16"/>
        <v>0</v>
      </c>
      <c r="V49" s="172">
        <f t="shared" ref="V49:X50" si="38">SUM(V51,V53,V55,V57,V59,V61,V63,V65)</f>
        <v>0</v>
      </c>
      <c r="W49" s="172">
        <f t="shared" si="38"/>
        <v>0</v>
      </c>
      <c r="X49" s="172">
        <f t="shared" si="38"/>
        <v>0</v>
      </c>
      <c r="Y49" s="172">
        <f t="shared" si="34"/>
        <v>0</v>
      </c>
      <c r="Z49" s="173">
        <f t="shared" si="21"/>
        <v>0</v>
      </c>
      <c r="AA49" s="174"/>
    </row>
    <row r="50" spans="1:27">
      <c r="A50" s="168"/>
      <c r="B50" s="169"/>
      <c r="C50" s="168"/>
      <c r="D50" s="170"/>
      <c r="E50" s="171" t="s">
        <v>182</v>
      </c>
      <c r="F50" s="172">
        <f t="shared" si="30"/>
        <v>0</v>
      </c>
      <c r="G50" s="173"/>
      <c r="H50" s="172">
        <f t="shared" si="35"/>
        <v>0</v>
      </c>
      <c r="I50" s="172">
        <f t="shared" si="35"/>
        <v>0</v>
      </c>
      <c r="J50" s="172">
        <f t="shared" si="35"/>
        <v>0</v>
      </c>
      <c r="K50" s="172">
        <f t="shared" si="31"/>
        <v>0</v>
      </c>
      <c r="L50" s="172">
        <f t="shared" si="36"/>
        <v>0</v>
      </c>
      <c r="M50" s="172">
        <f t="shared" si="36"/>
        <v>0</v>
      </c>
      <c r="N50" s="172">
        <f t="shared" si="36"/>
        <v>0</v>
      </c>
      <c r="O50" s="172">
        <f t="shared" si="32"/>
        <v>0</v>
      </c>
      <c r="P50" s="173">
        <f t="shared" si="15"/>
        <v>0</v>
      </c>
      <c r="Q50" s="172">
        <f t="shared" si="37"/>
        <v>0</v>
      </c>
      <c r="R50" s="172">
        <f t="shared" si="37"/>
        <v>0</v>
      </c>
      <c r="S50" s="172">
        <f t="shared" si="37"/>
        <v>0</v>
      </c>
      <c r="T50" s="172">
        <f t="shared" si="33"/>
        <v>0</v>
      </c>
      <c r="U50" s="173">
        <f t="shared" si="16"/>
        <v>0</v>
      </c>
      <c r="V50" s="172">
        <f t="shared" si="38"/>
        <v>0</v>
      </c>
      <c r="W50" s="172">
        <f t="shared" si="38"/>
        <v>0</v>
      </c>
      <c r="X50" s="172">
        <f t="shared" si="38"/>
        <v>0</v>
      </c>
      <c r="Y50" s="172">
        <f t="shared" si="34"/>
        <v>0</v>
      </c>
      <c r="Z50" s="173">
        <f t="shared" si="21"/>
        <v>0</v>
      </c>
      <c r="AA50" s="174"/>
    </row>
    <row r="51" spans="1:27" ht="30">
      <c r="A51" s="184">
        <v>1</v>
      </c>
      <c r="B51" s="185" t="s">
        <v>30</v>
      </c>
      <c r="C51" s="184" t="s">
        <v>0</v>
      </c>
      <c r="D51" s="194"/>
      <c r="E51" s="195" t="s">
        <v>0</v>
      </c>
      <c r="F51" s="188">
        <f>Z51</f>
        <v>0</v>
      </c>
      <c r="G51" s="196"/>
      <c r="H51" s="197"/>
      <c r="I51" s="197"/>
      <c r="J51" s="197"/>
      <c r="K51" s="188">
        <f t="shared" si="31"/>
        <v>0</v>
      </c>
      <c r="L51" s="197"/>
      <c r="M51" s="197"/>
      <c r="N51" s="197"/>
      <c r="O51" s="197"/>
      <c r="P51" s="189">
        <f t="shared" si="15"/>
        <v>0</v>
      </c>
      <c r="Q51" s="197"/>
      <c r="R51" s="197"/>
      <c r="S51" s="197"/>
      <c r="T51" s="197"/>
      <c r="U51" s="189">
        <f t="shared" si="16"/>
        <v>0</v>
      </c>
      <c r="V51" s="197"/>
      <c r="W51" s="197"/>
      <c r="X51" s="197"/>
      <c r="Y51" s="197"/>
      <c r="Z51" s="189">
        <f t="shared" si="21"/>
        <v>0</v>
      </c>
      <c r="AA51" s="198"/>
    </row>
    <row r="52" spans="1:27">
      <c r="A52" s="184"/>
      <c r="B52" s="185"/>
      <c r="C52" s="184"/>
      <c r="D52" s="194"/>
      <c r="E52" s="195" t="s">
        <v>182</v>
      </c>
      <c r="F52" s="188">
        <f>Z52</f>
        <v>0</v>
      </c>
      <c r="G52" s="189"/>
      <c r="H52" s="188"/>
      <c r="I52" s="188"/>
      <c r="J52" s="188"/>
      <c r="K52" s="188">
        <f t="shared" si="31"/>
        <v>0</v>
      </c>
      <c r="L52" s="188"/>
      <c r="M52" s="188"/>
      <c r="N52" s="188"/>
      <c r="O52" s="188">
        <f>SUM(L52:N52)</f>
        <v>0</v>
      </c>
      <c r="P52" s="189">
        <f t="shared" si="15"/>
        <v>0</v>
      </c>
      <c r="Q52" s="188"/>
      <c r="R52" s="188"/>
      <c r="S52" s="188"/>
      <c r="T52" s="188">
        <f>SUM(Q52:S52)</f>
        <v>0</v>
      </c>
      <c r="U52" s="189">
        <f t="shared" si="16"/>
        <v>0</v>
      </c>
      <c r="V52" s="188"/>
      <c r="W52" s="188"/>
      <c r="X52" s="188"/>
      <c r="Y52" s="188">
        <f>SUM(V52:X52)</f>
        <v>0</v>
      </c>
      <c r="Z52" s="189">
        <f t="shared" si="21"/>
        <v>0</v>
      </c>
      <c r="AA52" s="198"/>
    </row>
    <row r="53" spans="1:27">
      <c r="A53" s="191">
        <v>2</v>
      </c>
      <c r="B53" s="192" t="s">
        <v>31</v>
      </c>
      <c r="C53" s="191" t="s">
        <v>0</v>
      </c>
      <c r="D53" s="193"/>
      <c r="E53" s="195" t="s">
        <v>0</v>
      </c>
      <c r="F53" s="188">
        <f>Z53</f>
        <v>0</v>
      </c>
      <c r="G53" s="189"/>
      <c r="H53" s="188"/>
      <c r="I53" s="188"/>
      <c r="J53" s="188"/>
      <c r="K53" s="188">
        <f t="shared" si="31"/>
        <v>0</v>
      </c>
      <c r="L53" s="188"/>
      <c r="M53" s="188"/>
      <c r="N53" s="188"/>
      <c r="O53" s="188">
        <f>SUM(L53:N53)</f>
        <v>0</v>
      </c>
      <c r="P53" s="189">
        <f t="shared" si="15"/>
        <v>0</v>
      </c>
      <c r="Q53" s="188"/>
      <c r="R53" s="188"/>
      <c r="S53" s="188"/>
      <c r="T53" s="188">
        <f>SUM(Q53:S53)</f>
        <v>0</v>
      </c>
      <c r="U53" s="189">
        <f t="shared" si="16"/>
        <v>0</v>
      </c>
      <c r="V53" s="188"/>
      <c r="W53" s="188"/>
      <c r="X53" s="188"/>
      <c r="Y53" s="188">
        <f>SUM(V53:X53)</f>
        <v>0</v>
      </c>
      <c r="Z53" s="189">
        <f t="shared" si="21"/>
        <v>0</v>
      </c>
      <c r="AA53" s="198"/>
    </row>
    <row r="54" spans="1:27">
      <c r="A54" s="191"/>
      <c r="B54" s="192"/>
      <c r="C54" s="191"/>
      <c r="D54" s="193"/>
      <c r="E54" s="195" t="s">
        <v>182</v>
      </c>
      <c r="F54" s="188">
        <f t="shared" ref="F54:F92" si="39">Z54</f>
        <v>0</v>
      </c>
      <c r="G54" s="189"/>
      <c r="H54" s="188"/>
      <c r="I54" s="188"/>
      <c r="J54" s="188"/>
      <c r="K54" s="188">
        <f t="shared" si="31"/>
        <v>0</v>
      </c>
      <c r="L54" s="188"/>
      <c r="M54" s="188"/>
      <c r="N54" s="188"/>
      <c r="O54" s="188">
        <f t="shared" ref="O54:O70" si="40">SUM(L54:N54)</f>
        <v>0</v>
      </c>
      <c r="P54" s="189">
        <f t="shared" si="15"/>
        <v>0</v>
      </c>
      <c r="Q54" s="188"/>
      <c r="R54" s="188"/>
      <c r="S54" s="188"/>
      <c r="T54" s="188">
        <f t="shared" ref="T54:T70" si="41">SUM(Q54:S54)</f>
        <v>0</v>
      </c>
      <c r="U54" s="189">
        <f t="shared" si="16"/>
        <v>0</v>
      </c>
      <c r="V54" s="188"/>
      <c r="W54" s="188"/>
      <c r="X54" s="188"/>
      <c r="Y54" s="188">
        <f t="shared" ref="Y54:Y70" si="42">SUM(V54:X54)</f>
        <v>0</v>
      </c>
      <c r="Z54" s="189">
        <f t="shared" si="21"/>
        <v>0</v>
      </c>
      <c r="AA54" s="198"/>
    </row>
    <row r="55" spans="1:27" ht="30">
      <c r="A55" s="184">
        <v>3</v>
      </c>
      <c r="B55" s="185" t="s">
        <v>32</v>
      </c>
      <c r="C55" s="184" t="s">
        <v>0</v>
      </c>
      <c r="D55" s="194"/>
      <c r="E55" s="195" t="s">
        <v>0</v>
      </c>
      <c r="F55" s="188">
        <f t="shared" si="39"/>
        <v>0</v>
      </c>
      <c r="G55" s="189"/>
      <c r="H55" s="188"/>
      <c r="I55" s="188"/>
      <c r="J55" s="188"/>
      <c r="K55" s="188">
        <f t="shared" si="31"/>
        <v>0</v>
      </c>
      <c r="L55" s="188"/>
      <c r="M55" s="188"/>
      <c r="N55" s="188"/>
      <c r="O55" s="188">
        <f t="shared" si="40"/>
        <v>0</v>
      </c>
      <c r="P55" s="189">
        <f t="shared" si="15"/>
        <v>0</v>
      </c>
      <c r="Q55" s="188"/>
      <c r="R55" s="188"/>
      <c r="S55" s="188"/>
      <c r="T55" s="188">
        <f t="shared" si="41"/>
        <v>0</v>
      </c>
      <c r="U55" s="189">
        <f t="shared" si="16"/>
        <v>0</v>
      </c>
      <c r="V55" s="188"/>
      <c r="W55" s="188"/>
      <c r="X55" s="188"/>
      <c r="Y55" s="188">
        <f t="shared" si="42"/>
        <v>0</v>
      </c>
      <c r="Z55" s="189">
        <f t="shared" si="21"/>
        <v>0</v>
      </c>
      <c r="AA55" s="198"/>
    </row>
    <row r="56" spans="1:27">
      <c r="A56" s="184"/>
      <c r="B56" s="185"/>
      <c r="C56" s="184"/>
      <c r="D56" s="194"/>
      <c r="E56" s="195" t="s">
        <v>182</v>
      </c>
      <c r="F56" s="188">
        <f t="shared" si="39"/>
        <v>0</v>
      </c>
      <c r="G56" s="189"/>
      <c r="H56" s="188"/>
      <c r="I56" s="188"/>
      <c r="J56" s="188"/>
      <c r="K56" s="188">
        <f t="shared" si="31"/>
        <v>0</v>
      </c>
      <c r="L56" s="188"/>
      <c r="M56" s="188"/>
      <c r="N56" s="188"/>
      <c r="O56" s="188">
        <f t="shared" si="40"/>
        <v>0</v>
      </c>
      <c r="P56" s="189">
        <f t="shared" si="15"/>
        <v>0</v>
      </c>
      <c r="Q56" s="188"/>
      <c r="R56" s="188"/>
      <c r="S56" s="188"/>
      <c r="T56" s="188">
        <f t="shared" si="41"/>
        <v>0</v>
      </c>
      <c r="U56" s="189">
        <f t="shared" si="16"/>
        <v>0</v>
      </c>
      <c r="V56" s="188"/>
      <c r="W56" s="188"/>
      <c r="X56" s="188"/>
      <c r="Y56" s="188">
        <f t="shared" si="42"/>
        <v>0</v>
      </c>
      <c r="Z56" s="189">
        <f t="shared" si="21"/>
        <v>0</v>
      </c>
      <c r="AA56" s="198"/>
    </row>
    <row r="57" spans="1:27" ht="30">
      <c r="A57" s="191">
        <v>4</v>
      </c>
      <c r="B57" s="192" t="s">
        <v>96</v>
      </c>
      <c r="C57" s="191" t="s">
        <v>6</v>
      </c>
      <c r="D57" s="193"/>
      <c r="E57" s="195" t="s">
        <v>0</v>
      </c>
      <c r="F57" s="188">
        <f t="shared" si="39"/>
        <v>0</v>
      </c>
      <c r="G57" s="189"/>
      <c r="H57" s="188"/>
      <c r="I57" s="188"/>
      <c r="J57" s="188"/>
      <c r="K57" s="188">
        <f t="shared" si="31"/>
        <v>0</v>
      </c>
      <c r="L57" s="188"/>
      <c r="M57" s="188"/>
      <c r="N57" s="188"/>
      <c r="O57" s="188">
        <f t="shared" si="40"/>
        <v>0</v>
      </c>
      <c r="P57" s="189">
        <f t="shared" si="15"/>
        <v>0</v>
      </c>
      <c r="Q57" s="188"/>
      <c r="R57" s="188"/>
      <c r="S57" s="188"/>
      <c r="T57" s="188">
        <f t="shared" si="41"/>
        <v>0</v>
      </c>
      <c r="U57" s="189">
        <f t="shared" si="16"/>
        <v>0</v>
      </c>
      <c r="V57" s="188"/>
      <c r="W57" s="188"/>
      <c r="X57" s="188"/>
      <c r="Y57" s="188">
        <f t="shared" si="42"/>
        <v>0</v>
      </c>
      <c r="Z57" s="189">
        <f t="shared" si="21"/>
        <v>0</v>
      </c>
      <c r="AA57" s="198"/>
    </row>
    <row r="58" spans="1:27">
      <c r="A58" s="191"/>
      <c r="B58" s="192"/>
      <c r="C58" s="191"/>
      <c r="D58" s="193"/>
      <c r="E58" s="195" t="s">
        <v>182</v>
      </c>
      <c r="F58" s="188">
        <f t="shared" si="39"/>
        <v>0</v>
      </c>
      <c r="G58" s="189"/>
      <c r="H58" s="188"/>
      <c r="I58" s="188"/>
      <c r="J58" s="188"/>
      <c r="K58" s="188">
        <f t="shared" si="31"/>
        <v>0</v>
      </c>
      <c r="L58" s="188"/>
      <c r="M58" s="188"/>
      <c r="N58" s="188"/>
      <c r="O58" s="188">
        <f t="shared" si="40"/>
        <v>0</v>
      </c>
      <c r="P58" s="189">
        <f t="shared" si="15"/>
        <v>0</v>
      </c>
      <c r="Q58" s="188"/>
      <c r="R58" s="188"/>
      <c r="S58" s="188"/>
      <c r="T58" s="188">
        <f t="shared" si="41"/>
        <v>0</v>
      </c>
      <c r="U58" s="189">
        <f t="shared" si="16"/>
        <v>0</v>
      </c>
      <c r="V58" s="188"/>
      <c r="W58" s="188"/>
      <c r="X58" s="188"/>
      <c r="Y58" s="188">
        <f t="shared" si="42"/>
        <v>0</v>
      </c>
      <c r="Z58" s="189">
        <f t="shared" si="21"/>
        <v>0</v>
      </c>
      <c r="AA58" s="198"/>
    </row>
    <row r="59" spans="1:27" ht="30">
      <c r="A59" s="199">
        <v>5</v>
      </c>
      <c r="B59" s="200" t="s">
        <v>33</v>
      </c>
      <c r="C59" s="199" t="s">
        <v>0</v>
      </c>
      <c r="D59" s="201"/>
      <c r="E59" s="202" t="s">
        <v>0</v>
      </c>
      <c r="F59" s="203">
        <f t="shared" si="39"/>
        <v>0</v>
      </c>
      <c r="G59" s="204"/>
      <c r="H59" s="203"/>
      <c r="I59" s="203"/>
      <c r="J59" s="203"/>
      <c r="K59" s="203">
        <f t="shared" si="31"/>
        <v>0</v>
      </c>
      <c r="L59" s="203"/>
      <c r="M59" s="203"/>
      <c r="N59" s="203"/>
      <c r="O59" s="203">
        <f t="shared" si="40"/>
        <v>0</v>
      </c>
      <c r="P59" s="204">
        <f t="shared" si="15"/>
        <v>0</v>
      </c>
      <c r="Q59" s="203"/>
      <c r="R59" s="203"/>
      <c r="S59" s="203"/>
      <c r="T59" s="203">
        <f t="shared" si="41"/>
        <v>0</v>
      </c>
      <c r="U59" s="204">
        <f t="shared" si="16"/>
        <v>0</v>
      </c>
      <c r="V59" s="203"/>
      <c r="W59" s="203"/>
      <c r="X59" s="203"/>
      <c r="Y59" s="203">
        <f t="shared" si="42"/>
        <v>0</v>
      </c>
      <c r="Z59" s="204">
        <f t="shared" si="21"/>
        <v>0</v>
      </c>
      <c r="AA59" s="198"/>
    </row>
    <row r="60" spans="1:27">
      <c r="A60" s="191"/>
      <c r="B60" s="192"/>
      <c r="C60" s="191"/>
      <c r="D60" s="193"/>
      <c r="E60" s="195" t="s">
        <v>182</v>
      </c>
      <c r="F60" s="188">
        <f t="shared" si="39"/>
        <v>0</v>
      </c>
      <c r="G60" s="189"/>
      <c r="H60" s="188"/>
      <c r="I60" s="188"/>
      <c r="J60" s="188"/>
      <c r="K60" s="188">
        <f t="shared" si="31"/>
        <v>0</v>
      </c>
      <c r="L60" s="188"/>
      <c r="M60" s="188"/>
      <c r="N60" s="188"/>
      <c r="O60" s="188">
        <f t="shared" si="40"/>
        <v>0</v>
      </c>
      <c r="P60" s="189">
        <f t="shared" si="15"/>
        <v>0</v>
      </c>
      <c r="Q60" s="188"/>
      <c r="R60" s="188"/>
      <c r="S60" s="188"/>
      <c r="T60" s="188">
        <f t="shared" si="41"/>
        <v>0</v>
      </c>
      <c r="U60" s="189">
        <f t="shared" si="16"/>
        <v>0</v>
      </c>
      <c r="V60" s="188"/>
      <c r="W60" s="188"/>
      <c r="X60" s="188"/>
      <c r="Y60" s="188">
        <f t="shared" si="42"/>
        <v>0</v>
      </c>
      <c r="Z60" s="189">
        <f t="shared" si="21"/>
        <v>0</v>
      </c>
      <c r="AA60" s="198"/>
    </row>
    <row r="61" spans="1:27" ht="45">
      <c r="A61" s="191">
        <v>6</v>
      </c>
      <c r="B61" s="192" t="s">
        <v>34</v>
      </c>
      <c r="C61" s="191" t="s">
        <v>0</v>
      </c>
      <c r="D61" s="193"/>
      <c r="E61" s="195" t="s">
        <v>0</v>
      </c>
      <c r="F61" s="188">
        <f t="shared" si="39"/>
        <v>0</v>
      </c>
      <c r="G61" s="189"/>
      <c r="H61" s="188"/>
      <c r="I61" s="188"/>
      <c r="J61" s="188"/>
      <c r="K61" s="188">
        <f t="shared" si="31"/>
        <v>0</v>
      </c>
      <c r="L61" s="188"/>
      <c r="M61" s="188"/>
      <c r="N61" s="188"/>
      <c r="O61" s="188">
        <f t="shared" si="40"/>
        <v>0</v>
      </c>
      <c r="P61" s="189">
        <f t="shared" si="15"/>
        <v>0</v>
      </c>
      <c r="Q61" s="188"/>
      <c r="R61" s="188"/>
      <c r="S61" s="188"/>
      <c r="T61" s="188">
        <f t="shared" si="41"/>
        <v>0</v>
      </c>
      <c r="U61" s="189">
        <f t="shared" si="16"/>
        <v>0</v>
      </c>
      <c r="V61" s="188"/>
      <c r="W61" s="188"/>
      <c r="X61" s="188"/>
      <c r="Y61" s="188">
        <f t="shared" si="42"/>
        <v>0</v>
      </c>
      <c r="Z61" s="189">
        <f t="shared" si="21"/>
        <v>0</v>
      </c>
      <c r="AA61" s="198"/>
    </row>
    <row r="62" spans="1:27">
      <c r="A62" s="191"/>
      <c r="B62" s="192"/>
      <c r="C62" s="191"/>
      <c r="D62" s="193"/>
      <c r="E62" s="195" t="s">
        <v>182</v>
      </c>
      <c r="F62" s="188">
        <f t="shared" si="39"/>
        <v>0</v>
      </c>
      <c r="G62" s="189"/>
      <c r="H62" s="188"/>
      <c r="I62" s="188"/>
      <c r="J62" s="188"/>
      <c r="K62" s="188">
        <f t="shared" si="31"/>
        <v>0</v>
      </c>
      <c r="L62" s="188"/>
      <c r="M62" s="188"/>
      <c r="N62" s="188"/>
      <c r="O62" s="188">
        <f t="shared" si="40"/>
        <v>0</v>
      </c>
      <c r="P62" s="189">
        <f t="shared" si="15"/>
        <v>0</v>
      </c>
      <c r="Q62" s="188"/>
      <c r="R62" s="188"/>
      <c r="S62" s="188"/>
      <c r="T62" s="188">
        <f t="shared" si="41"/>
        <v>0</v>
      </c>
      <c r="U62" s="189">
        <f t="shared" si="16"/>
        <v>0</v>
      </c>
      <c r="V62" s="188"/>
      <c r="W62" s="188"/>
      <c r="X62" s="188"/>
      <c r="Y62" s="188">
        <f t="shared" si="42"/>
        <v>0</v>
      </c>
      <c r="Z62" s="189">
        <f t="shared" si="21"/>
        <v>0</v>
      </c>
      <c r="AA62" s="198"/>
    </row>
    <row r="63" spans="1:27">
      <c r="A63" s="191">
        <v>7</v>
      </c>
      <c r="B63" s="192" t="s">
        <v>35</v>
      </c>
      <c r="C63" s="191" t="s">
        <v>0</v>
      </c>
      <c r="D63" s="193"/>
      <c r="E63" s="195" t="s">
        <v>0</v>
      </c>
      <c r="F63" s="188">
        <f t="shared" si="39"/>
        <v>0</v>
      </c>
      <c r="G63" s="189"/>
      <c r="H63" s="188"/>
      <c r="I63" s="188"/>
      <c r="J63" s="188"/>
      <c r="K63" s="188">
        <f t="shared" si="31"/>
        <v>0</v>
      </c>
      <c r="L63" s="188"/>
      <c r="M63" s="188"/>
      <c r="N63" s="188"/>
      <c r="O63" s="188">
        <f t="shared" si="40"/>
        <v>0</v>
      </c>
      <c r="P63" s="189">
        <f t="shared" si="15"/>
        <v>0</v>
      </c>
      <c r="Q63" s="188"/>
      <c r="R63" s="188"/>
      <c r="S63" s="188"/>
      <c r="T63" s="188">
        <f t="shared" si="41"/>
        <v>0</v>
      </c>
      <c r="U63" s="189">
        <f t="shared" si="16"/>
        <v>0</v>
      </c>
      <c r="V63" s="188"/>
      <c r="W63" s="188"/>
      <c r="X63" s="188"/>
      <c r="Y63" s="188">
        <f t="shared" si="42"/>
        <v>0</v>
      </c>
      <c r="Z63" s="189">
        <f t="shared" si="21"/>
        <v>0</v>
      </c>
      <c r="AA63" s="198"/>
    </row>
    <row r="64" spans="1:27">
      <c r="A64" s="191"/>
      <c r="B64" s="192"/>
      <c r="C64" s="191"/>
      <c r="D64" s="193"/>
      <c r="E64" s="195" t="s">
        <v>182</v>
      </c>
      <c r="F64" s="188">
        <f t="shared" si="39"/>
        <v>0</v>
      </c>
      <c r="G64" s="189"/>
      <c r="H64" s="188"/>
      <c r="I64" s="188"/>
      <c r="J64" s="188"/>
      <c r="K64" s="188">
        <f t="shared" si="31"/>
        <v>0</v>
      </c>
      <c r="L64" s="188"/>
      <c r="M64" s="188"/>
      <c r="N64" s="188"/>
      <c r="O64" s="188">
        <f t="shared" si="40"/>
        <v>0</v>
      </c>
      <c r="P64" s="189">
        <f t="shared" si="15"/>
        <v>0</v>
      </c>
      <c r="Q64" s="188"/>
      <c r="R64" s="188"/>
      <c r="S64" s="188"/>
      <c r="T64" s="188">
        <f t="shared" si="41"/>
        <v>0</v>
      </c>
      <c r="U64" s="189">
        <f t="shared" si="16"/>
        <v>0</v>
      </c>
      <c r="V64" s="188"/>
      <c r="W64" s="188"/>
      <c r="X64" s="188"/>
      <c r="Y64" s="188">
        <f t="shared" si="42"/>
        <v>0</v>
      </c>
      <c r="Z64" s="189">
        <f t="shared" si="21"/>
        <v>0</v>
      </c>
      <c r="AA64" s="198"/>
    </row>
    <row r="65" spans="1:27" ht="30">
      <c r="A65" s="191">
        <v>8</v>
      </c>
      <c r="B65" s="192" t="s">
        <v>36</v>
      </c>
      <c r="C65" s="191" t="s">
        <v>5</v>
      </c>
      <c r="D65" s="193"/>
      <c r="E65" s="195" t="s">
        <v>0</v>
      </c>
      <c r="F65" s="188">
        <f t="shared" si="39"/>
        <v>0</v>
      </c>
      <c r="G65" s="189"/>
      <c r="H65" s="188"/>
      <c r="I65" s="188"/>
      <c r="J65" s="188"/>
      <c r="K65" s="188">
        <f t="shared" si="31"/>
        <v>0</v>
      </c>
      <c r="L65" s="188"/>
      <c r="M65" s="188"/>
      <c r="N65" s="188"/>
      <c r="O65" s="188">
        <f t="shared" si="40"/>
        <v>0</v>
      </c>
      <c r="P65" s="189">
        <f t="shared" si="15"/>
        <v>0</v>
      </c>
      <c r="Q65" s="188"/>
      <c r="R65" s="188"/>
      <c r="S65" s="188"/>
      <c r="T65" s="188">
        <f t="shared" si="41"/>
        <v>0</v>
      </c>
      <c r="U65" s="189">
        <f t="shared" si="16"/>
        <v>0</v>
      </c>
      <c r="V65" s="188"/>
      <c r="W65" s="188"/>
      <c r="X65" s="188"/>
      <c r="Y65" s="188">
        <f t="shared" si="42"/>
        <v>0</v>
      </c>
      <c r="Z65" s="189">
        <f t="shared" si="21"/>
        <v>0</v>
      </c>
      <c r="AA65" s="198"/>
    </row>
    <row r="66" spans="1:27">
      <c r="A66" s="191"/>
      <c r="B66" s="192"/>
      <c r="C66" s="191"/>
      <c r="D66" s="193"/>
      <c r="E66" s="195" t="s">
        <v>182</v>
      </c>
      <c r="F66" s="188">
        <f t="shared" si="39"/>
        <v>0</v>
      </c>
      <c r="G66" s="189"/>
      <c r="H66" s="188"/>
      <c r="I66" s="188"/>
      <c r="J66" s="188"/>
      <c r="K66" s="188">
        <f t="shared" si="31"/>
        <v>0</v>
      </c>
      <c r="L66" s="188"/>
      <c r="M66" s="188"/>
      <c r="N66" s="188"/>
      <c r="O66" s="188">
        <f t="shared" si="40"/>
        <v>0</v>
      </c>
      <c r="P66" s="189">
        <f t="shared" si="15"/>
        <v>0</v>
      </c>
      <c r="Q66" s="188"/>
      <c r="R66" s="188"/>
      <c r="S66" s="188"/>
      <c r="T66" s="188">
        <f t="shared" si="41"/>
        <v>0</v>
      </c>
      <c r="U66" s="189">
        <f t="shared" si="16"/>
        <v>0</v>
      </c>
      <c r="V66" s="188"/>
      <c r="W66" s="188"/>
      <c r="X66" s="188"/>
      <c r="Y66" s="188">
        <f t="shared" si="42"/>
        <v>0</v>
      </c>
      <c r="Z66" s="189">
        <f t="shared" si="21"/>
        <v>0</v>
      </c>
      <c r="AA66" s="198"/>
    </row>
    <row r="67" spans="1:27" ht="30">
      <c r="A67" s="168"/>
      <c r="B67" s="169" t="s">
        <v>99</v>
      </c>
      <c r="C67" s="168" t="s">
        <v>0</v>
      </c>
      <c r="D67" s="170"/>
      <c r="E67" s="171" t="s">
        <v>0</v>
      </c>
      <c r="F67" s="172" t="e">
        <f t="shared" si="39"/>
        <v>#DIV/0!</v>
      </c>
      <c r="G67" s="173"/>
      <c r="H67" s="172">
        <f t="shared" ref="H67:J68" si="43">SUM(H69,H71,H81,H89,H91)</f>
        <v>0</v>
      </c>
      <c r="I67" s="172">
        <f t="shared" si="43"/>
        <v>0</v>
      </c>
      <c r="J67" s="172">
        <f t="shared" si="43"/>
        <v>0</v>
      </c>
      <c r="K67" s="172">
        <f t="shared" si="31"/>
        <v>0</v>
      </c>
      <c r="L67" s="172" t="e">
        <f t="shared" ref="L67:N68" si="44">SUM(L69,L71,L81,L89,L91)</f>
        <v>#DIV/0!</v>
      </c>
      <c r="M67" s="172">
        <f t="shared" si="44"/>
        <v>0</v>
      </c>
      <c r="N67" s="172">
        <f t="shared" si="44"/>
        <v>0</v>
      </c>
      <c r="O67" s="172" t="e">
        <f t="shared" si="40"/>
        <v>#DIV/0!</v>
      </c>
      <c r="P67" s="173" t="e">
        <f t="shared" si="15"/>
        <v>#DIV/0!</v>
      </c>
      <c r="Q67" s="172">
        <f t="shared" ref="Q67:S68" si="45">SUM(Q69,Q71,Q81,Q89,Q91)</f>
        <v>0</v>
      </c>
      <c r="R67" s="172" t="e">
        <f t="shared" si="45"/>
        <v>#DIV/0!</v>
      </c>
      <c r="S67" s="172">
        <f t="shared" si="45"/>
        <v>0</v>
      </c>
      <c r="T67" s="172" t="e">
        <f t="shared" si="41"/>
        <v>#DIV/0!</v>
      </c>
      <c r="U67" s="173" t="e">
        <f t="shared" si="16"/>
        <v>#DIV/0!</v>
      </c>
      <c r="V67" s="172">
        <f t="shared" ref="V67:X68" si="46">SUM(V69,V71,V81,V89,V91)</f>
        <v>0</v>
      </c>
      <c r="W67" s="172">
        <f t="shared" si="46"/>
        <v>0</v>
      </c>
      <c r="X67" s="172">
        <f t="shared" si="46"/>
        <v>0</v>
      </c>
      <c r="Y67" s="172">
        <f t="shared" si="42"/>
        <v>0</v>
      </c>
      <c r="Z67" s="173" t="e">
        <f t="shared" si="21"/>
        <v>#DIV/0!</v>
      </c>
      <c r="AA67" s="174"/>
    </row>
    <row r="68" spans="1:27">
      <c r="A68" s="168"/>
      <c r="B68" s="169"/>
      <c r="C68" s="168"/>
      <c r="D68" s="170"/>
      <c r="E68" s="171" t="s">
        <v>182</v>
      </c>
      <c r="F68" s="172" t="e">
        <f t="shared" si="39"/>
        <v>#DIV/0!</v>
      </c>
      <c r="G68" s="173"/>
      <c r="H68" s="172">
        <f t="shared" si="43"/>
        <v>0</v>
      </c>
      <c r="I68" s="172">
        <f t="shared" si="43"/>
        <v>0</v>
      </c>
      <c r="J68" s="172">
        <f t="shared" si="43"/>
        <v>0</v>
      </c>
      <c r="K68" s="172">
        <f t="shared" si="31"/>
        <v>0</v>
      </c>
      <c r="L68" s="172" t="e">
        <f t="shared" si="44"/>
        <v>#DIV/0!</v>
      </c>
      <c r="M68" s="172">
        <f t="shared" si="44"/>
        <v>0</v>
      </c>
      <c r="N68" s="172">
        <f t="shared" si="44"/>
        <v>0</v>
      </c>
      <c r="O68" s="172" t="e">
        <f t="shared" si="40"/>
        <v>#DIV/0!</v>
      </c>
      <c r="P68" s="173" t="e">
        <f t="shared" si="15"/>
        <v>#DIV/0!</v>
      </c>
      <c r="Q68" s="172">
        <f t="shared" si="45"/>
        <v>0</v>
      </c>
      <c r="R68" s="172" t="e">
        <f t="shared" si="45"/>
        <v>#DIV/0!</v>
      </c>
      <c r="S68" s="172">
        <f t="shared" si="45"/>
        <v>0</v>
      </c>
      <c r="T68" s="172" t="e">
        <f t="shared" si="41"/>
        <v>#DIV/0!</v>
      </c>
      <c r="U68" s="173" t="e">
        <f t="shared" si="16"/>
        <v>#DIV/0!</v>
      </c>
      <c r="V68" s="172">
        <f t="shared" si="46"/>
        <v>0</v>
      </c>
      <c r="W68" s="172">
        <f t="shared" si="46"/>
        <v>0</v>
      </c>
      <c r="X68" s="172">
        <f t="shared" si="46"/>
        <v>0</v>
      </c>
      <c r="Y68" s="172">
        <f t="shared" si="42"/>
        <v>0</v>
      </c>
      <c r="Z68" s="173" t="e">
        <f t="shared" si="21"/>
        <v>#DIV/0!</v>
      </c>
      <c r="AA68" s="174"/>
    </row>
    <row r="69" spans="1:27" ht="28.5" customHeight="1">
      <c r="A69" s="175">
        <v>1</v>
      </c>
      <c r="B69" s="176" t="s">
        <v>37</v>
      </c>
      <c r="C69" s="175" t="s">
        <v>0</v>
      </c>
      <c r="D69" s="177">
        <v>60000</v>
      </c>
      <c r="E69" s="178" t="s">
        <v>0</v>
      </c>
      <c r="F69" s="179">
        <f t="shared" si="39"/>
        <v>0</v>
      </c>
      <c r="G69" s="180"/>
      <c r="H69" s="179">
        <v>0</v>
      </c>
      <c r="I69" s="179">
        <v>0</v>
      </c>
      <c r="J69" s="179">
        <v>0</v>
      </c>
      <c r="K69" s="179">
        <f t="shared" si="31"/>
        <v>0</v>
      </c>
      <c r="L69" s="179">
        <v>0</v>
      </c>
      <c r="M69" s="179">
        <v>0</v>
      </c>
      <c r="N69" s="179">
        <v>0</v>
      </c>
      <c r="O69" s="179">
        <f t="shared" si="40"/>
        <v>0</v>
      </c>
      <c r="P69" s="180">
        <f t="shared" si="15"/>
        <v>0</v>
      </c>
      <c r="Q69" s="179">
        <v>0</v>
      </c>
      <c r="R69" s="179">
        <v>0</v>
      </c>
      <c r="S69" s="179">
        <v>0</v>
      </c>
      <c r="T69" s="179">
        <f t="shared" si="41"/>
        <v>0</v>
      </c>
      <c r="U69" s="180">
        <f t="shared" si="16"/>
        <v>0</v>
      </c>
      <c r="V69" s="179">
        <v>0</v>
      </c>
      <c r="W69" s="179">
        <v>0</v>
      </c>
      <c r="X69" s="179">
        <v>0</v>
      </c>
      <c r="Y69" s="179">
        <f t="shared" si="42"/>
        <v>0</v>
      </c>
      <c r="Z69" s="180">
        <f t="shared" si="21"/>
        <v>0</v>
      </c>
      <c r="AA69" s="183"/>
    </row>
    <row r="70" spans="1:27" ht="28.5" customHeight="1">
      <c r="A70" s="175"/>
      <c r="B70" s="176"/>
      <c r="C70" s="175"/>
      <c r="D70" s="177"/>
      <c r="E70" s="178" t="s">
        <v>182</v>
      </c>
      <c r="F70" s="179">
        <f t="shared" si="39"/>
        <v>0</v>
      </c>
      <c r="G70" s="180"/>
      <c r="H70" s="179"/>
      <c r="I70" s="179"/>
      <c r="J70" s="179"/>
      <c r="K70" s="179">
        <f t="shared" si="31"/>
        <v>0</v>
      </c>
      <c r="L70" s="179"/>
      <c r="M70" s="179"/>
      <c r="N70" s="179"/>
      <c r="O70" s="179">
        <f t="shared" si="40"/>
        <v>0</v>
      </c>
      <c r="P70" s="180">
        <f t="shared" si="15"/>
        <v>0</v>
      </c>
      <c r="Q70" s="179"/>
      <c r="R70" s="179"/>
      <c r="S70" s="179"/>
      <c r="T70" s="179">
        <f t="shared" si="41"/>
        <v>0</v>
      </c>
      <c r="U70" s="180">
        <f t="shared" si="16"/>
        <v>0</v>
      </c>
      <c r="V70" s="179"/>
      <c r="W70" s="179"/>
      <c r="X70" s="179"/>
      <c r="Y70" s="179">
        <f t="shared" si="42"/>
        <v>0</v>
      </c>
      <c r="Z70" s="180">
        <f t="shared" si="21"/>
        <v>0</v>
      </c>
      <c r="AA70" s="183"/>
    </row>
    <row r="71" spans="1:27" ht="27.75" customHeight="1">
      <c r="A71" s="175">
        <v>2</v>
      </c>
      <c r="B71" s="176" t="s">
        <v>38</v>
      </c>
      <c r="C71" s="175" t="s">
        <v>0</v>
      </c>
      <c r="D71" s="177">
        <f>D73+D79</f>
        <v>5345</v>
      </c>
      <c r="E71" s="178" t="s">
        <v>0</v>
      </c>
      <c r="F71" s="179" t="e">
        <f t="shared" si="39"/>
        <v>#DIV/0!</v>
      </c>
      <c r="G71" s="180"/>
      <c r="H71" s="179">
        <f t="shared" ref="H71:J72" si="47">SUM(H73,H79)</f>
        <v>0</v>
      </c>
      <c r="I71" s="179">
        <f t="shared" si="47"/>
        <v>0</v>
      </c>
      <c r="J71" s="179">
        <f t="shared" si="47"/>
        <v>0</v>
      </c>
      <c r="K71" s="179">
        <f t="shared" si="31"/>
        <v>0</v>
      </c>
      <c r="L71" s="179" t="e">
        <f t="shared" ref="L71:N72" si="48">SUM(L73,L79)</f>
        <v>#DIV/0!</v>
      </c>
      <c r="M71" s="179">
        <f t="shared" si="48"/>
        <v>0</v>
      </c>
      <c r="N71" s="179">
        <f t="shared" si="48"/>
        <v>0</v>
      </c>
      <c r="O71" s="179" t="e">
        <f>SUM(L71:N71)</f>
        <v>#DIV/0!</v>
      </c>
      <c r="P71" s="180" t="e">
        <f t="shared" si="15"/>
        <v>#DIV/0!</v>
      </c>
      <c r="Q71" s="179">
        <f t="shared" ref="Q71:S72" si="49">SUM(Q73,Q79)</f>
        <v>0</v>
      </c>
      <c r="R71" s="179" t="e">
        <f t="shared" si="49"/>
        <v>#DIV/0!</v>
      </c>
      <c r="S71" s="179">
        <f t="shared" si="49"/>
        <v>0</v>
      </c>
      <c r="T71" s="179" t="e">
        <f>SUM(Q71:S71)</f>
        <v>#DIV/0!</v>
      </c>
      <c r="U71" s="180" t="e">
        <f t="shared" si="16"/>
        <v>#DIV/0!</v>
      </c>
      <c r="V71" s="179">
        <f t="shared" ref="V71:X72" si="50">SUM(V73,V79)</f>
        <v>0</v>
      </c>
      <c r="W71" s="179">
        <f t="shared" si="50"/>
        <v>0</v>
      </c>
      <c r="X71" s="179">
        <f t="shared" si="50"/>
        <v>0</v>
      </c>
      <c r="Y71" s="179">
        <f>SUM(V71:X71)</f>
        <v>0</v>
      </c>
      <c r="Z71" s="180" t="e">
        <f t="shared" si="21"/>
        <v>#DIV/0!</v>
      </c>
      <c r="AA71" s="183"/>
    </row>
    <row r="72" spans="1:27" ht="27.75" customHeight="1">
      <c r="A72" s="175"/>
      <c r="B72" s="176"/>
      <c r="C72" s="175"/>
      <c r="D72" s="177"/>
      <c r="E72" s="178" t="s">
        <v>182</v>
      </c>
      <c r="F72" s="179" t="e">
        <f t="shared" si="39"/>
        <v>#DIV/0!</v>
      </c>
      <c r="G72" s="180"/>
      <c r="H72" s="179">
        <f t="shared" si="47"/>
        <v>0</v>
      </c>
      <c r="I72" s="179">
        <f t="shared" si="47"/>
        <v>0</v>
      </c>
      <c r="J72" s="179">
        <f t="shared" si="47"/>
        <v>0</v>
      </c>
      <c r="K72" s="179">
        <f t="shared" si="31"/>
        <v>0</v>
      </c>
      <c r="L72" s="179" t="e">
        <f t="shared" si="48"/>
        <v>#DIV/0!</v>
      </c>
      <c r="M72" s="179">
        <f t="shared" si="48"/>
        <v>0</v>
      </c>
      <c r="N72" s="179">
        <f t="shared" si="48"/>
        <v>0</v>
      </c>
      <c r="O72" s="179" t="e">
        <f>SUM(L72:N72)</f>
        <v>#DIV/0!</v>
      </c>
      <c r="P72" s="180" t="e">
        <f t="shared" si="15"/>
        <v>#DIV/0!</v>
      </c>
      <c r="Q72" s="179">
        <f t="shared" si="49"/>
        <v>0</v>
      </c>
      <c r="R72" s="179" t="e">
        <f t="shared" si="49"/>
        <v>#DIV/0!</v>
      </c>
      <c r="S72" s="179">
        <f t="shared" si="49"/>
        <v>0</v>
      </c>
      <c r="T72" s="179" t="e">
        <f>SUM(Q72:S72)</f>
        <v>#DIV/0!</v>
      </c>
      <c r="U72" s="180" t="e">
        <f t="shared" si="16"/>
        <v>#DIV/0!</v>
      </c>
      <c r="V72" s="179">
        <f t="shared" si="50"/>
        <v>0</v>
      </c>
      <c r="W72" s="179">
        <f t="shared" si="50"/>
        <v>0</v>
      </c>
      <c r="X72" s="179">
        <f t="shared" si="50"/>
        <v>0</v>
      </c>
      <c r="Y72" s="179">
        <f>SUM(V72:X72)</f>
        <v>0</v>
      </c>
      <c r="Z72" s="180" t="e">
        <f t="shared" si="21"/>
        <v>#DIV/0!</v>
      </c>
      <c r="AA72" s="183"/>
    </row>
    <row r="73" spans="1:27">
      <c r="A73" s="205"/>
      <c r="B73" s="206" t="s">
        <v>142</v>
      </c>
      <c r="C73" s="205" t="s">
        <v>0</v>
      </c>
      <c r="D73" s="207">
        <f>SUM(D75:D77)</f>
        <v>5300</v>
      </c>
      <c r="E73" s="208" t="s">
        <v>0</v>
      </c>
      <c r="F73" s="209" t="e">
        <f t="shared" si="39"/>
        <v>#DIV/0!</v>
      </c>
      <c r="G73" s="210"/>
      <c r="H73" s="209">
        <f t="shared" ref="H73:J74" si="51">SUM(H75,H77)</f>
        <v>0</v>
      </c>
      <c r="I73" s="209">
        <f t="shared" si="51"/>
        <v>0</v>
      </c>
      <c r="J73" s="209">
        <f t="shared" si="51"/>
        <v>0</v>
      </c>
      <c r="K73" s="209">
        <f t="shared" si="31"/>
        <v>0</v>
      </c>
      <c r="L73" s="209" t="e">
        <f t="shared" ref="L73:N74" si="52">SUM(L75,L77)</f>
        <v>#DIV/0!</v>
      </c>
      <c r="M73" s="209">
        <f t="shared" si="52"/>
        <v>0</v>
      </c>
      <c r="N73" s="209">
        <f t="shared" si="52"/>
        <v>0</v>
      </c>
      <c r="O73" s="209" t="e">
        <f t="shared" ref="O73:O92" si="53">SUM(L73:N73)</f>
        <v>#DIV/0!</v>
      </c>
      <c r="P73" s="210" t="e">
        <f t="shared" si="15"/>
        <v>#DIV/0!</v>
      </c>
      <c r="Q73" s="209">
        <f t="shared" ref="Q73:S74" si="54">SUM(Q75,Q77)</f>
        <v>0</v>
      </c>
      <c r="R73" s="209" t="e">
        <f t="shared" si="54"/>
        <v>#DIV/0!</v>
      </c>
      <c r="S73" s="209">
        <f t="shared" si="54"/>
        <v>0</v>
      </c>
      <c r="T73" s="209" t="e">
        <f t="shared" ref="T73:T92" si="55">SUM(Q73:S73)</f>
        <v>#DIV/0!</v>
      </c>
      <c r="U73" s="210" t="e">
        <f t="shared" si="16"/>
        <v>#DIV/0!</v>
      </c>
      <c r="V73" s="209">
        <f t="shared" ref="V73:X74" si="56">SUM(V75,V77)</f>
        <v>0</v>
      </c>
      <c r="W73" s="209">
        <f t="shared" si="56"/>
        <v>0</v>
      </c>
      <c r="X73" s="209">
        <f t="shared" si="56"/>
        <v>0</v>
      </c>
      <c r="Y73" s="209">
        <f t="shared" ref="Y73:Y92" si="57">SUM(V73:X73)</f>
        <v>0</v>
      </c>
      <c r="Z73" s="210" t="e">
        <f t="shared" si="21"/>
        <v>#DIV/0!</v>
      </c>
      <c r="AA73" s="312"/>
    </row>
    <row r="74" spans="1:27">
      <c r="A74" s="211"/>
      <c r="B74" s="212"/>
      <c r="C74" s="205"/>
      <c r="D74" s="207"/>
      <c r="E74" s="208" t="s">
        <v>182</v>
      </c>
      <c r="F74" s="209" t="e">
        <f t="shared" si="39"/>
        <v>#DIV/0!</v>
      </c>
      <c r="G74" s="210"/>
      <c r="H74" s="209">
        <f t="shared" si="51"/>
        <v>0</v>
      </c>
      <c r="I74" s="209">
        <f t="shared" si="51"/>
        <v>0</v>
      </c>
      <c r="J74" s="209">
        <f t="shared" si="51"/>
        <v>0</v>
      </c>
      <c r="K74" s="209">
        <f t="shared" si="31"/>
        <v>0</v>
      </c>
      <c r="L74" s="209" t="e">
        <f t="shared" si="52"/>
        <v>#DIV/0!</v>
      </c>
      <c r="M74" s="209">
        <f t="shared" si="52"/>
        <v>0</v>
      </c>
      <c r="N74" s="209">
        <f t="shared" si="52"/>
        <v>0</v>
      </c>
      <c r="O74" s="209" t="e">
        <f t="shared" si="53"/>
        <v>#DIV/0!</v>
      </c>
      <c r="P74" s="210" t="e">
        <f t="shared" si="15"/>
        <v>#DIV/0!</v>
      </c>
      <c r="Q74" s="209">
        <f t="shared" si="54"/>
        <v>0</v>
      </c>
      <c r="R74" s="209" t="e">
        <f t="shared" si="54"/>
        <v>#DIV/0!</v>
      </c>
      <c r="S74" s="209">
        <f t="shared" si="54"/>
        <v>0</v>
      </c>
      <c r="T74" s="209" t="e">
        <f t="shared" si="55"/>
        <v>#DIV/0!</v>
      </c>
      <c r="U74" s="210" t="e">
        <f t="shared" si="16"/>
        <v>#DIV/0!</v>
      </c>
      <c r="V74" s="209">
        <f t="shared" si="56"/>
        <v>0</v>
      </c>
      <c r="W74" s="209">
        <f t="shared" si="56"/>
        <v>0</v>
      </c>
      <c r="X74" s="209">
        <f t="shared" si="56"/>
        <v>0</v>
      </c>
      <c r="Y74" s="209">
        <f t="shared" si="57"/>
        <v>0</v>
      </c>
      <c r="Z74" s="210" t="e">
        <f t="shared" si="21"/>
        <v>#DIV/0!</v>
      </c>
      <c r="AA74" s="312"/>
    </row>
    <row r="75" spans="1:27">
      <c r="A75" s="191"/>
      <c r="B75" s="192" t="s">
        <v>39</v>
      </c>
      <c r="C75" s="191" t="s">
        <v>0</v>
      </c>
      <c r="D75" s="193">
        <v>4700</v>
      </c>
      <c r="E75" s="187" t="s">
        <v>0</v>
      </c>
      <c r="F75" s="188" t="e">
        <f t="shared" si="39"/>
        <v>#DIV/0!</v>
      </c>
      <c r="G75" s="189"/>
      <c r="H75" s="188">
        <v>0</v>
      </c>
      <c r="I75" s="188">
        <v>0</v>
      </c>
      <c r="J75" s="188">
        <v>0</v>
      </c>
      <c r="K75" s="188">
        <f t="shared" si="31"/>
        <v>0</v>
      </c>
      <c r="L75" s="188" t="e">
        <v>#DIV/0!</v>
      </c>
      <c r="M75" s="188">
        <v>0</v>
      </c>
      <c r="N75" s="188">
        <v>0</v>
      </c>
      <c r="O75" s="188" t="e">
        <f t="shared" si="53"/>
        <v>#DIV/0!</v>
      </c>
      <c r="P75" s="189" t="e">
        <f t="shared" si="15"/>
        <v>#DIV/0!</v>
      </c>
      <c r="Q75" s="188">
        <v>0</v>
      </c>
      <c r="R75" s="188" t="e">
        <v>#DIV/0!</v>
      </c>
      <c r="S75" s="188">
        <v>0</v>
      </c>
      <c r="T75" s="188" t="e">
        <f t="shared" si="55"/>
        <v>#DIV/0!</v>
      </c>
      <c r="U75" s="189" t="e">
        <f t="shared" si="16"/>
        <v>#DIV/0!</v>
      </c>
      <c r="V75" s="188">
        <v>0</v>
      </c>
      <c r="W75" s="188">
        <v>0</v>
      </c>
      <c r="X75" s="188">
        <v>0</v>
      </c>
      <c r="Y75" s="188">
        <f t="shared" si="57"/>
        <v>0</v>
      </c>
      <c r="Z75" s="189" t="e">
        <f t="shared" si="21"/>
        <v>#DIV/0!</v>
      </c>
      <c r="AA75" s="198"/>
    </row>
    <row r="76" spans="1:27">
      <c r="A76" s="191"/>
      <c r="B76" s="192"/>
      <c r="C76" s="191"/>
      <c r="D76" s="193"/>
      <c r="E76" s="187" t="s">
        <v>182</v>
      </c>
      <c r="F76" s="188" t="e">
        <f t="shared" si="39"/>
        <v>#DIV/0!</v>
      </c>
      <c r="G76" s="189"/>
      <c r="H76" s="188">
        <v>0</v>
      </c>
      <c r="I76" s="188">
        <v>0</v>
      </c>
      <c r="J76" s="188">
        <v>0</v>
      </c>
      <c r="K76" s="188">
        <f t="shared" si="31"/>
        <v>0</v>
      </c>
      <c r="L76" s="188" t="e">
        <v>#DIV/0!</v>
      </c>
      <c r="M76" s="188">
        <v>0</v>
      </c>
      <c r="N76" s="188">
        <v>0</v>
      </c>
      <c r="O76" s="188" t="e">
        <f t="shared" si="53"/>
        <v>#DIV/0!</v>
      </c>
      <c r="P76" s="189" t="e">
        <f t="shared" si="15"/>
        <v>#DIV/0!</v>
      </c>
      <c r="Q76" s="188">
        <v>0</v>
      </c>
      <c r="R76" s="188" t="e">
        <v>#DIV/0!</v>
      </c>
      <c r="S76" s="188">
        <v>0</v>
      </c>
      <c r="T76" s="188" t="e">
        <f t="shared" si="55"/>
        <v>#DIV/0!</v>
      </c>
      <c r="U76" s="189" t="e">
        <f t="shared" si="16"/>
        <v>#DIV/0!</v>
      </c>
      <c r="V76" s="188">
        <v>0</v>
      </c>
      <c r="W76" s="188">
        <v>0</v>
      </c>
      <c r="X76" s="188">
        <v>0</v>
      </c>
      <c r="Y76" s="188">
        <f t="shared" si="57"/>
        <v>0</v>
      </c>
      <c r="Z76" s="189" t="e">
        <f t="shared" si="21"/>
        <v>#DIV/0!</v>
      </c>
      <c r="AA76" s="198"/>
    </row>
    <row r="77" spans="1:27">
      <c r="A77" s="191"/>
      <c r="B77" s="192" t="s">
        <v>40</v>
      </c>
      <c r="C77" s="191" t="s">
        <v>0</v>
      </c>
      <c r="D77" s="193">
        <v>600</v>
      </c>
      <c r="E77" s="187" t="s">
        <v>0</v>
      </c>
      <c r="F77" s="188" t="e">
        <f t="shared" si="39"/>
        <v>#DIV/0!</v>
      </c>
      <c r="G77" s="189"/>
      <c r="H77" s="188">
        <v>0</v>
      </c>
      <c r="I77" s="188">
        <v>0</v>
      </c>
      <c r="J77" s="188">
        <v>0</v>
      </c>
      <c r="K77" s="188">
        <f t="shared" si="31"/>
        <v>0</v>
      </c>
      <c r="L77" s="188" t="e">
        <v>#DIV/0!</v>
      </c>
      <c r="M77" s="188">
        <v>0</v>
      </c>
      <c r="N77" s="188">
        <v>0</v>
      </c>
      <c r="O77" s="188" t="e">
        <f t="shared" si="53"/>
        <v>#DIV/0!</v>
      </c>
      <c r="P77" s="189" t="e">
        <f t="shared" si="15"/>
        <v>#DIV/0!</v>
      </c>
      <c r="Q77" s="188">
        <v>0</v>
      </c>
      <c r="R77" s="188" t="e">
        <v>#DIV/0!</v>
      </c>
      <c r="S77" s="188">
        <v>0</v>
      </c>
      <c r="T77" s="188" t="e">
        <f t="shared" si="55"/>
        <v>#DIV/0!</v>
      </c>
      <c r="U77" s="189" t="e">
        <f t="shared" si="16"/>
        <v>#DIV/0!</v>
      </c>
      <c r="V77" s="188">
        <v>0</v>
      </c>
      <c r="W77" s="188">
        <v>0</v>
      </c>
      <c r="X77" s="188">
        <v>0</v>
      </c>
      <c r="Y77" s="188">
        <f t="shared" si="57"/>
        <v>0</v>
      </c>
      <c r="Z77" s="189" t="e">
        <f t="shared" si="21"/>
        <v>#DIV/0!</v>
      </c>
      <c r="AA77" s="198"/>
    </row>
    <row r="78" spans="1:27">
      <c r="A78" s="199"/>
      <c r="B78" s="200"/>
      <c r="C78" s="191"/>
      <c r="D78" s="193"/>
      <c r="E78" s="187" t="s">
        <v>182</v>
      </c>
      <c r="F78" s="188" t="e">
        <f t="shared" si="39"/>
        <v>#DIV/0!</v>
      </c>
      <c r="G78" s="189"/>
      <c r="H78" s="188">
        <v>0</v>
      </c>
      <c r="I78" s="188">
        <v>0</v>
      </c>
      <c r="J78" s="188">
        <v>0</v>
      </c>
      <c r="K78" s="188">
        <f t="shared" si="31"/>
        <v>0</v>
      </c>
      <c r="L78" s="188" t="e">
        <v>#DIV/0!</v>
      </c>
      <c r="M78" s="188">
        <v>0</v>
      </c>
      <c r="N78" s="188">
        <v>0</v>
      </c>
      <c r="O78" s="188" t="e">
        <f t="shared" si="53"/>
        <v>#DIV/0!</v>
      </c>
      <c r="P78" s="189" t="e">
        <f t="shared" si="15"/>
        <v>#DIV/0!</v>
      </c>
      <c r="Q78" s="188">
        <v>0</v>
      </c>
      <c r="R78" s="188" t="e">
        <v>#DIV/0!</v>
      </c>
      <c r="S78" s="188">
        <v>0</v>
      </c>
      <c r="T78" s="188" t="e">
        <f t="shared" si="55"/>
        <v>#DIV/0!</v>
      </c>
      <c r="U78" s="189" t="e">
        <f t="shared" si="16"/>
        <v>#DIV/0!</v>
      </c>
      <c r="V78" s="188">
        <v>0</v>
      </c>
      <c r="W78" s="188">
        <v>0</v>
      </c>
      <c r="X78" s="188">
        <v>0</v>
      </c>
      <c r="Y78" s="188">
        <f t="shared" si="57"/>
        <v>0</v>
      </c>
      <c r="Z78" s="189" t="e">
        <f t="shared" si="21"/>
        <v>#DIV/0!</v>
      </c>
      <c r="AA78" s="198"/>
    </row>
    <row r="79" spans="1:27" ht="30">
      <c r="A79" s="205"/>
      <c r="B79" s="206" t="s">
        <v>41</v>
      </c>
      <c r="C79" s="205" t="s">
        <v>0</v>
      </c>
      <c r="D79" s="207">
        <v>45</v>
      </c>
      <c r="E79" s="208" t="s">
        <v>0</v>
      </c>
      <c r="F79" s="209">
        <f t="shared" si="39"/>
        <v>0</v>
      </c>
      <c r="G79" s="210"/>
      <c r="H79" s="209">
        <v>0</v>
      </c>
      <c r="I79" s="209">
        <v>0</v>
      </c>
      <c r="J79" s="209">
        <v>0</v>
      </c>
      <c r="K79" s="209">
        <f t="shared" si="31"/>
        <v>0</v>
      </c>
      <c r="L79" s="209">
        <v>0</v>
      </c>
      <c r="M79" s="209">
        <v>0</v>
      </c>
      <c r="N79" s="209">
        <v>0</v>
      </c>
      <c r="O79" s="209">
        <f t="shared" si="53"/>
        <v>0</v>
      </c>
      <c r="P79" s="210">
        <f t="shared" si="15"/>
        <v>0</v>
      </c>
      <c r="Q79" s="209">
        <v>0</v>
      </c>
      <c r="R79" s="209">
        <v>0</v>
      </c>
      <c r="S79" s="209">
        <v>0</v>
      </c>
      <c r="T79" s="209">
        <f t="shared" si="55"/>
        <v>0</v>
      </c>
      <c r="U79" s="210">
        <f t="shared" si="16"/>
        <v>0</v>
      </c>
      <c r="V79" s="209">
        <v>0</v>
      </c>
      <c r="W79" s="209">
        <v>0</v>
      </c>
      <c r="X79" s="209">
        <v>0</v>
      </c>
      <c r="Y79" s="209">
        <f t="shared" si="57"/>
        <v>0</v>
      </c>
      <c r="Z79" s="210">
        <f t="shared" si="21"/>
        <v>0</v>
      </c>
      <c r="AA79" s="312"/>
    </row>
    <row r="80" spans="1:27">
      <c r="A80" s="205"/>
      <c r="B80" s="206"/>
      <c r="C80" s="205"/>
      <c r="D80" s="207"/>
      <c r="E80" s="208" t="s">
        <v>182</v>
      </c>
      <c r="F80" s="209">
        <f t="shared" si="39"/>
        <v>0</v>
      </c>
      <c r="G80" s="210"/>
      <c r="H80" s="209">
        <v>0</v>
      </c>
      <c r="I80" s="209">
        <v>0</v>
      </c>
      <c r="J80" s="209">
        <v>0</v>
      </c>
      <c r="K80" s="209">
        <f t="shared" si="31"/>
        <v>0</v>
      </c>
      <c r="L80" s="209">
        <v>0</v>
      </c>
      <c r="M80" s="209">
        <v>0</v>
      </c>
      <c r="N80" s="209">
        <v>0</v>
      </c>
      <c r="O80" s="209">
        <f t="shared" si="53"/>
        <v>0</v>
      </c>
      <c r="P80" s="210">
        <f t="shared" si="15"/>
        <v>0</v>
      </c>
      <c r="Q80" s="209">
        <v>0</v>
      </c>
      <c r="R80" s="209">
        <v>0</v>
      </c>
      <c r="S80" s="209">
        <v>0</v>
      </c>
      <c r="T80" s="209">
        <f t="shared" si="55"/>
        <v>0</v>
      </c>
      <c r="U80" s="210">
        <f t="shared" si="16"/>
        <v>0</v>
      </c>
      <c r="V80" s="209">
        <v>0</v>
      </c>
      <c r="W80" s="209">
        <v>0</v>
      </c>
      <c r="X80" s="209">
        <v>0</v>
      </c>
      <c r="Y80" s="209">
        <f t="shared" si="57"/>
        <v>0</v>
      </c>
      <c r="Z80" s="210">
        <f t="shared" si="21"/>
        <v>0</v>
      </c>
      <c r="AA80" s="312"/>
    </row>
    <row r="81" spans="1:27" ht="30">
      <c r="A81" s="175">
        <v>3</v>
      </c>
      <c r="B81" s="176" t="s">
        <v>42</v>
      </c>
      <c r="C81" s="175" t="s">
        <v>8</v>
      </c>
      <c r="D81" s="177"/>
      <c r="E81" s="178" t="s">
        <v>0</v>
      </c>
      <c r="F81" s="179">
        <f t="shared" si="39"/>
        <v>0</v>
      </c>
      <c r="G81" s="180"/>
      <c r="H81" s="179">
        <f t="shared" ref="H81:J82" si="58">SUM(H83,H85,H87)</f>
        <v>0</v>
      </c>
      <c r="I81" s="179">
        <f t="shared" si="58"/>
        <v>0</v>
      </c>
      <c r="J81" s="179">
        <f t="shared" si="58"/>
        <v>0</v>
      </c>
      <c r="K81" s="179">
        <f t="shared" si="31"/>
        <v>0</v>
      </c>
      <c r="L81" s="179">
        <f t="shared" ref="L81:N82" si="59">SUM(L83,L85,L87)</f>
        <v>0</v>
      </c>
      <c r="M81" s="179">
        <f t="shared" si="59"/>
        <v>0</v>
      </c>
      <c r="N81" s="179">
        <f t="shared" si="59"/>
        <v>0</v>
      </c>
      <c r="O81" s="179">
        <f t="shared" si="53"/>
        <v>0</v>
      </c>
      <c r="P81" s="180">
        <f t="shared" ref="P81:P92" si="60">SUM(K81,O81)</f>
        <v>0</v>
      </c>
      <c r="Q81" s="179">
        <f t="shared" ref="Q81:S82" si="61">SUM(Q83,Q85,Q87)</f>
        <v>0</v>
      </c>
      <c r="R81" s="179">
        <f t="shared" si="61"/>
        <v>0</v>
      </c>
      <c r="S81" s="179">
        <f t="shared" si="61"/>
        <v>0</v>
      </c>
      <c r="T81" s="179">
        <f t="shared" si="55"/>
        <v>0</v>
      </c>
      <c r="U81" s="180">
        <f t="shared" ref="U81:U92" si="62">SUM(P81,T81)</f>
        <v>0</v>
      </c>
      <c r="V81" s="179">
        <f t="shared" ref="V81:X82" si="63">SUM(V83,V85,V87)</f>
        <v>0</v>
      </c>
      <c r="W81" s="179">
        <f t="shared" si="63"/>
        <v>0</v>
      </c>
      <c r="X81" s="179">
        <f t="shared" si="63"/>
        <v>0</v>
      </c>
      <c r="Y81" s="179">
        <f t="shared" si="57"/>
        <v>0</v>
      </c>
      <c r="Z81" s="180">
        <f t="shared" si="21"/>
        <v>0</v>
      </c>
      <c r="AA81" s="183"/>
    </row>
    <row r="82" spans="1:27">
      <c r="A82" s="175"/>
      <c r="B82" s="176"/>
      <c r="C82" s="175"/>
      <c r="D82" s="177"/>
      <c r="E82" s="178" t="s">
        <v>182</v>
      </c>
      <c r="F82" s="179">
        <f t="shared" si="39"/>
        <v>0</v>
      </c>
      <c r="G82" s="180"/>
      <c r="H82" s="179">
        <f t="shared" si="58"/>
        <v>0</v>
      </c>
      <c r="I82" s="179">
        <f t="shared" si="58"/>
        <v>0</v>
      </c>
      <c r="J82" s="179">
        <f t="shared" si="58"/>
        <v>0</v>
      </c>
      <c r="K82" s="179">
        <f t="shared" si="31"/>
        <v>0</v>
      </c>
      <c r="L82" s="179">
        <f t="shared" si="59"/>
        <v>0</v>
      </c>
      <c r="M82" s="179">
        <f t="shared" si="59"/>
        <v>0</v>
      </c>
      <c r="N82" s="179">
        <f t="shared" si="59"/>
        <v>0</v>
      </c>
      <c r="O82" s="179">
        <f t="shared" si="53"/>
        <v>0</v>
      </c>
      <c r="P82" s="180">
        <f t="shared" si="60"/>
        <v>0</v>
      </c>
      <c r="Q82" s="179">
        <f t="shared" si="61"/>
        <v>0</v>
      </c>
      <c r="R82" s="179">
        <f t="shared" si="61"/>
        <v>0</v>
      </c>
      <c r="S82" s="179">
        <f t="shared" si="61"/>
        <v>0</v>
      </c>
      <c r="T82" s="179">
        <f t="shared" si="55"/>
        <v>0</v>
      </c>
      <c r="U82" s="180">
        <f t="shared" si="62"/>
        <v>0</v>
      </c>
      <c r="V82" s="179">
        <f t="shared" si="63"/>
        <v>0</v>
      </c>
      <c r="W82" s="179">
        <f t="shared" si="63"/>
        <v>0</v>
      </c>
      <c r="X82" s="179">
        <f t="shared" si="63"/>
        <v>0</v>
      </c>
      <c r="Y82" s="179">
        <f t="shared" si="57"/>
        <v>0</v>
      </c>
      <c r="Z82" s="180">
        <f t="shared" si="21"/>
        <v>0</v>
      </c>
      <c r="AA82" s="183"/>
    </row>
    <row r="83" spans="1:27" ht="30">
      <c r="A83" s="213"/>
      <c r="B83" s="214" t="s">
        <v>43</v>
      </c>
      <c r="C83" s="213" t="s">
        <v>8</v>
      </c>
      <c r="D83" s="215"/>
      <c r="E83" s="216" t="s">
        <v>0</v>
      </c>
      <c r="F83" s="217">
        <f t="shared" si="39"/>
        <v>0</v>
      </c>
      <c r="G83" s="218"/>
      <c r="H83" s="217"/>
      <c r="I83" s="217"/>
      <c r="J83" s="217"/>
      <c r="K83" s="217">
        <f t="shared" si="31"/>
        <v>0</v>
      </c>
      <c r="L83" s="217"/>
      <c r="M83" s="217"/>
      <c r="N83" s="217"/>
      <c r="O83" s="217">
        <f t="shared" si="53"/>
        <v>0</v>
      </c>
      <c r="P83" s="218">
        <f t="shared" si="60"/>
        <v>0</v>
      </c>
      <c r="Q83" s="217"/>
      <c r="R83" s="217"/>
      <c r="S83" s="217"/>
      <c r="T83" s="217">
        <f t="shared" si="55"/>
        <v>0</v>
      </c>
      <c r="U83" s="218">
        <f t="shared" si="62"/>
        <v>0</v>
      </c>
      <c r="V83" s="217"/>
      <c r="W83" s="217"/>
      <c r="X83" s="217"/>
      <c r="Y83" s="217">
        <f t="shared" si="57"/>
        <v>0</v>
      </c>
      <c r="Z83" s="218">
        <f t="shared" si="21"/>
        <v>0</v>
      </c>
      <c r="AA83" s="313"/>
    </row>
    <row r="84" spans="1:27">
      <c r="A84" s="205"/>
      <c r="B84" s="206"/>
      <c r="C84" s="205"/>
      <c r="D84" s="207"/>
      <c r="E84" s="208" t="s">
        <v>182</v>
      </c>
      <c r="F84" s="209">
        <f t="shared" si="39"/>
        <v>0</v>
      </c>
      <c r="G84" s="210"/>
      <c r="H84" s="209"/>
      <c r="I84" s="209"/>
      <c r="J84" s="209"/>
      <c r="K84" s="209">
        <f t="shared" si="31"/>
        <v>0</v>
      </c>
      <c r="L84" s="209"/>
      <c r="M84" s="209"/>
      <c r="N84" s="209"/>
      <c r="O84" s="209">
        <f t="shared" si="53"/>
        <v>0</v>
      </c>
      <c r="P84" s="210">
        <f t="shared" si="60"/>
        <v>0</v>
      </c>
      <c r="Q84" s="209"/>
      <c r="R84" s="209"/>
      <c r="S84" s="209"/>
      <c r="T84" s="209">
        <f t="shared" si="55"/>
        <v>0</v>
      </c>
      <c r="U84" s="210">
        <f t="shared" si="62"/>
        <v>0</v>
      </c>
      <c r="V84" s="209"/>
      <c r="W84" s="209"/>
      <c r="X84" s="209"/>
      <c r="Y84" s="209">
        <f t="shared" si="57"/>
        <v>0</v>
      </c>
      <c r="Z84" s="210">
        <f t="shared" si="21"/>
        <v>0</v>
      </c>
      <c r="AA84" s="312"/>
    </row>
    <row r="85" spans="1:27">
      <c r="A85" s="205"/>
      <c r="B85" s="206" t="s">
        <v>44</v>
      </c>
      <c r="C85" s="205" t="s">
        <v>8</v>
      </c>
      <c r="D85" s="207"/>
      <c r="E85" s="208" t="s">
        <v>0</v>
      </c>
      <c r="F85" s="209">
        <f t="shared" si="39"/>
        <v>0</v>
      </c>
      <c r="G85" s="210"/>
      <c r="H85" s="209"/>
      <c r="I85" s="209"/>
      <c r="J85" s="209"/>
      <c r="K85" s="209">
        <f t="shared" si="31"/>
        <v>0</v>
      </c>
      <c r="L85" s="209"/>
      <c r="M85" s="209"/>
      <c r="N85" s="209"/>
      <c r="O85" s="209">
        <f t="shared" si="53"/>
        <v>0</v>
      </c>
      <c r="P85" s="210">
        <f t="shared" si="60"/>
        <v>0</v>
      </c>
      <c r="Q85" s="209"/>
      <c r="R85" s="209"/>
      <c r="S85" s="209"/>
      <c r="T85" s="209">
        <f t="shared" si="55"/>
        <v>0</v>
      </c>
      <c r="U85" s="210">
        <f t="shared" si="62"/>
        <v>0</v>
      </c>
      <c r="V85" s="209"/>
      <c r="W85" s="209"/>
      <c r="X85" s="209"/>
      <c r="Y85" s="209">
        <f t="shared" si="57"/>
        <v>0</v>
      </c>
      <c r="Z85" s="210">
        <f t="shared" ref="Z85:Z92" si="64">SUM(U85,Y85)</f>
        <v>0</v>
      </c>
      <c r="AA85" s="312"/>
    </row>
    <row r="86" spans="1:27">
      <c r="A86" s="205"/>
      <c r="B86" s="206"/>
      <c r="C86" s="205"/>
      <c r="D86" s="207"/>
      <c r="E86" s="208" t="s">
        <v>182</v>
      </c>
      <c r="F86" s="209">
        <f t="shared" si="39"/>
        <v>0</v>
      </c>
      <c r="G86" s="210"/>
      <c r="H86" s="209"/>
      <c r="I86" s="209"/>
      <c r="J86" s="209"/>
      <c r="K86" s="209">
        <f t="shared" si="31"/>
        <v>0</v>
      </c>
      <c r="L86" s="209"/>
      <c r="M86" s="209"/>
      <c r="N86" s="209"/>
      <c r="O86" s="209">
        <f t="shared" si="53"/>
        <v>0</v>
      </c>
      <c r="P86" s="210">
        <f t="shared" si="60"/>
        <v>0</v>
      </c>
      <c r="Q86" s="209"/>
      <c r="R86" s="209"/>
      <c r="S86" s="209"/>
      <c r="T86" s="209">
        <f t="shared" si="55"/>
        <v>0</v>
      </c>
      <c r="U86" s="210">
        <f t="shared" si="62"/>
        <v>0</v>
      </c>
      <c r="V86" s="209"/>
      <c r="W86" s="209"/>
      <c r="X86" s="209"/>
      <c r="Y86" s="209">
        <f t="shared" si="57"/>
        <v>0</v>
      </c>
      <c r="Z86" s="210">
        <f t="shared" si="64"/>
        <v>0</v>
      </c>
      <c r="AA86" s="312"/>
    </row>
    <row r="87" spans="1:27">
      <c r="A87" s="205"/>
      <c r="B87" s="206" t="s">
        <v>45</v>
      </c>
      <c r="C87" s="205" t="s">
        <v>2</v>
      </c>
      <c r="D87" s="207"/>
      <c r="E87" s="208" t="s">
        <v>0</v>
      </c>
      <c r="F87" s="209">
        <f t="shared" si="39"/>
        <v>0</v>
      </c>
      <c r="G87" s="210"/>
      <c r="H87" s="209"/>
      <c r="I87" s="209"/>
      <c r="J87" s="209"/>
      <c r="K87" s="209">
        <f t="shared" si="31"/>
        <v>0</v>
      </c>
      <c r="L87" s="209"/>
      <c r="M87" s="209"/>
      <c r="N87" s="209"/>
      <c r="O87" s="209">
        <f t="shared" si="53"/>
        <v>0</v>
      </c>
      <c r="P87" s="210">
        <f t="shared" si="60"/>
        <v>0</v>
      </c>
      <c r="Q87" s="209"/>
      <c r="R87" s="209"/>
      <c r="S87" s="209"/>
      <c r="T87" s="209">
        <f t="shared" si="55"/>
        <v>0</v>
      </c>
      <c r="U87" s="210">
        <f t="shared" si="62"/>
        <v>0</v>
      </c>
      <c r="V87" s="209"/>
      <c r="W87" s="209"/>
      <c r="X87" s="209"/>
      <c r="Y87" s="209">
        <f t="shared" si="57"/>
        <v>0</v>
      </c>
      <c r="Z87" s="210">
        <f t="shared" si="64"/>
        <v>0</v>
      </c>
      <c r="AA87" s="312"/>
    </row>
    <row r="88" spans="1:27">
      <c r="A88" s="205"/>
      <c r="B88" s="206"/>
      <c r="C88" s="205"/>
      <c r="D88" s="207"/>
      <c r="E88" s="208" t="s">
        <v>182</v>
      </c>
      <c r="F88" s="209">
        <f t="shared" si="39"/>
        <v>0</v>
      </c>
      <c r="G88" s="210"/>
      <c r="H88" s="209"/>
      <c r="I88" s="209"/>
      <c r="J88" s="209"/>
      <c r="K88" s="209">
        <f t="shared" si="31"/>
        <v>0</v>
      </c>
      <c r="L88" s="209"/>
      <c r="M88" s="209"/>
      <c r="N88" s="209"/>
      <c r="O88" s="209">
        <f t="shared" si="53"/>
        <v>0</v>
      </c>
      <c r="P88" s="210">
        <f t="shared" si="60"/>
        <v>0</v>
      </c>
      <c r="Q88" s="209"/>
      <c r="R88" s="209"/>
      <c r="S88" s="209"/>
      <c r="T88" s="209">
        <f t="shared" si="55"/>
        <v>0</v>
      </c>
      <c r="U88" s="210">
        <f t="shared" si="62"/>
        <v>0</v>
      </c>
      <c r="V88" s="209"/>
      <c r="W88" s="209"/>
      <c r="X88" s="209"/>
      <c r="Y88" s="209">
        <f t="shared" si="57"/>
        <v>0</v>
      </c>
      <c r="Z88" s="210">
        <f t="shared" si="64"/>
        <v>0</v>
      </c>
      <c r="AA88" s="312"/>
    </row>
    <row r="89" spans="1:27" ht="30">
      <c r="A89" s="175">
        <v>4</v>
      </c>
      <c r="B89" s="176" t="s">
        <v>97</v>
      </c>
      <c r="C89" s="175" t="s">
        <v>5</v>
      </c>
      <c r="D89" s="177"/>
      <c r="E89" s="178" t="s">
        <v>0</v>
      </c>
      <c r="F89" s="179">
        <f t="shared" si="39"/>
        <v>0</v>
      </c>
      <c r="G89" s="180"/>
      <c r="H89" s="179"/>
      <c r="I89" s="179"/>
      <c r="J89" s="179"/>
      <c r="K89" s="179">
        <f t="shared" si="31"/>
        <v>0</v>
      </c>
      <c r="L89" s="179"/>
      <c r="M89" s="179"/>
      <c r="N89" s="179"/>
      <c r="O89" s="179">
        <f t="shared" si="53"/>
        <v>0</v>
      </c>
      <c r="P89" s="180">
        <f t="shared" si="60"/>
        <v>0</v>
      </c>
      <c r="Q89" s="179"/>
      <c r="R89" s="179"/>
      <c r="S89" s="179"/>
      <c r="T89" s="179">
        <f t="shared" si="55"/>
        <v>0</v>
      </c>
      <c r="U89" s="180">
        <f t="shared" si="62"/>
        <v>0</v>
      </c>
      <c r="V89" s="179"/>
      <c r="W89" s="179"/>
      <c r="X89" s="179"/>
      <c r="Y89" s="179">
        <f t="shared" si="57"/>
        <v>0</v>
      </c>
      <c r="Z89" s="180">
        <f t="shared" si="64"/>
        <v>0</v>
      </c>
      <c r="AA89" s="183"/>
    </row>
    <row r="90" spans="1:27">
      <c r="A90" s="175"/>
      <c r="B90" s="176"/>
      <c r="C90" s="175"/>
      <c r="D90" s="177"/>
      <c r="E90" s="178" t="s">
        <v>182</v>
      </c>
      <c r="F90" s="179">
        <f t="shared" si="39"/>
        <v>0</v>
      </c>
      <c r="G90" s="180"/>
      <c r="H90" s="179"/>
      <c r="I90" s="179"/>
      <c r="J90" s="179"/>
      <c r="K90" s="179">
        <f t="shared" si="31"/>
        <v>0</v>
      </c>
      <c r="L90" s="179"/>
      <c r="M90" s="179"/>
      <c r="N90" s="179"/>
      <c r="O90" s="179">
        <f t="shared" si="53"/>
        <v>0</v>
      </c>
      <c r="P90" s="180">
        <f t="shared" si="60"/>
        <v>0</v>
      </c>
      <c r="Q90" s="179"/>
      <c r="R90" s="179"/>
      <c r="S90" s="179"/>
      <c r="T90" s="179">
        <f t="shared" si="55"/>
        <v>0</v>
      </c>
      <c r="U90" s="180">
        <f t="shared" si="62"/>
        <v>0</v>
      </c>
      <c r="V90" s="179"/>
      <c r="W90" s="179"/>
      <c r="X90" s="179"/>
      <c r="Y90" s="179">
        <f t="shared" si="57"/>
        <v>0</v>
      </c>
      <c r="Z90" s="180">
        <f t="shared" si="64"/>
        <v>0</v>
      </c>
      <c r="AA90" s="183"/>
    </row>
    <row r="91" spans="1:27" ht="45">
      <c r="A91" s="175">
        <v>5</v>
      </c>
      <c r="B91" s="176" t="s">
        <v>98</v>
      </c>
      <c r="C91" s="175" t="s">
        <v>0</v>
      </c>
      <c r="D91" s="177"/>
      <c r="E91" s="178" t="s">
        <v>0</v>
      </c>
      <c r="F91" s="179">
        <f t="shared" si="39"/>
        <v>0</v>
      </c>
      <c r="G91" s="180"/>
      <c r="H91" s="179"/>
      <c r="I91" s="179"/>
      <c r="J91" s="179"/>
      <c r="K91" s="179">
        <f t="shared" si="31"/>
        <v>0</v>
      </c>
      <c r="L91" s="179"/>
      <c r="M91" s="179"/>
      <c r="N91" s="179"/>
      <c r="O91" s="179">
        <f t="shared" si="53"/>
        <v>0</v>
      </c>
      <c r="P91" s="180">
        <f t="shared" si="60"/>
        <v>0</v>
      </c>
      <c r="Q91" s="179"/>
      <c r="R91" s="179"/>
      <c r="S91" s="179"/>
      <c r="T91" s="179">
        <f t="shared" si="55"/>
        <v>0</v>
      </c>
      <c r="U91" s="180">
        <f t="shared" si="62"/>
        <v>0</v>
      </c>
      <c r="V91" s="179"/>
      <c r="W91" s="179"/>
      <c r="X91" s="179"/>
      <c r="Y91" s="179">
        <f t="shared" si="57"/>
        <v>0</v>
      </c>
      <c r="Z91" s="180">
        <f t="shared" si="64"/>
        <v>0</v>
      </c>
      <c r="AA91" s="183"/>
    </row>
    <row r="92" spans="1:27">
      <c r="A92" s="175"/>
      <c r="B92" s="176"/>
      <c r="C92" s="175"/>
      <c r="D92" s="177"/>
      <c r="E92" s="178" t="s">
        <v>182</v>
      </c>
      <c r="F92" s="179">
        <f t="shared" si="39"/>
        <v>0</v>
      </c>
      <c r="G92" s="180"/>
      <c r="H92" s="179"/>
      <c r="I92" s="179"/>
      <c r="J92" s="179"/>
      <c r="K92" s="179">
        <f t="shared" si="31"/>
        <v>0</v>
      </c>
      <c r="L92" s="179"/>
      <c r="M92" s="179"/>
      <c r="N92" s="179"/>
      <c r="O92" s="179">
        <f t="shared" si="53"/>
        <v>0</v>
      </c>
      <c r="P92" s="180">
        <f t="shared" si="60"/>
        <v>0</v>
      </c>
      <c r="Q92" s="179"/>
      <c r="R92" s="179"/>
      <c r="S92" s="179"/>
      <c r="T92" s="179">
        <f t="shared" si="55"/>
        <v>0</v>
      </c>
      <c r="U92" s="180">
        <f t="shared" si="62"/>
        <v>0</v>
      </c>
      <c r="V92" s="179"/>
      <c r="W92" s="179"/>
      <c r="X92" s="179"/>
      <c r="Y92" s="179">
        <f t="shared" si="57"/>
        <v>0</v>
      </c>
      <c r="Z92" s="180">
        <f t="shared" si="64"/>
        <v>0</v>
      </c>
      <c r="AA92" s="183"/>
    </row>
    <row r="93" spans="1:27" ht="30">
      <c r="A93" s="220"/>
      <c r="B93" s="221" t="s">
        <v>16</v>
      </c>
      <c r="C93" s="220"/>
      <c r="D93" s="222"/>
      <c r="E93" s="223" t="s">
        <v>0</v>
      </c>
      <c r="F93" s="224">
        <f>F95</f>
        <v>0</v>
      </c>
      <c r="G93" s="224"/>
      <c r="H93" s="224">
        <f t="shared" ref="H93:Z94" si="65">H95</f>
        <v>0</v>
      </c>
      <c r="I93" s="224">
        <f t="shared" si="65"/>
        <v>0</v>
      </c>
      <c r="J93" s="224">
        <f t="shared" si="65"/>
        <v>0</v>
      </c>
      <c r="K93" s="224">
        <f t="shared" si="65"/>
        <v>0</v>
      </c>
      <c r="L93" s="224">
        <f t="shared" si="65"/>
        <v>0</v>
      </c>
      <c r="M93" s="224">
        <f t="shared" si="65"/>
        <v>0</v>
      </c>
      <c r="N93" s="224">
        <f t="shared" si="65"/>
        <v>0</v>
      </c>
      <c r="O93" s="224">
        <f t="shared" si="65"/>
        <v>0</v>
      </c>
      <c r="P93" s="224">
        <f t="shared" si="65"/>
        <v>0</v>
      </c>
      <c r="Q93" s="224">
        <f t="shared" si="65"/>
        <v>0</v>
      </c>
      <c r="R93" s="224">
        <f t="shared" si="65"/>
        <v>0</v>
      </c>
      <c r="S93" s="224">
        <f t="shared" si="65"/>
        <v>0</v>
      </c>
      <c r="T93" s="224">
        <f t="shared" si="65"/>
        <v>0</v>
      </c>
      <c r="U93" s="224">
        <f t="shared" si="65"/>
        <v>0</v>
      </c>
      <c r="V93" s="224">
        <f t="shared" si="65"/>
        <v>0</v>
      </c>
      <c r="W93" s="224">
        <f t="shared" si="65"/>
        <v>0</v>
      </c>
      <c r="X93" s="224">
        <f t="shared" si="65"/>
        <v>0</v>
      </c>
      <c r="Y93" s="224">
        <f t="shared" si="65"/>
        <v>0</v>
      </c>
      <c r="Z93" s="224">
        <f t="shared" si="65"/>
        <v>0</v>
      </c>
      <c r="AA93" s="225"/>
    </row>
    <row r="94" spans="1:27">
      <c r="A94" s="220"/>
      <c r="B94" s="221"/>
      <c r="C94" s="220"/>
      <c r="D94" s="222"/>
      <c r="E94" s="223" t="s">
        <v>182</v>
      </c>
      <c r="F94" s="224">
        <f>F96</f>
        <v>0</v>
      </c>
      <c r="G94" s="224"/>
      <c r="H94" s="224">
        <f t="shared" si="65"/>
        <v>0</v>
      </c>
      <c r="I94" s="224">
        <f t="shared" si="65"/>
        <v>0</v>
      </c>
      <c r="J94" s="224">
        <f t="shared" si="65"/>
        <v>0</v>
      </c>
      <c r="K94" s="224">
        <f t="shared" si="65"/>
        <v>0</v>
      </c>
      <c r="L94" s="224">
        <f t="shared" si="65"/>
        <v>0</v>
      </c>
      <c r="M94" s="224">
        <f t="shared" si="65"/>
        <v>0</v>
      </c>
      <c r="N94" s="224">
        <f t="shared" si="65"/>
        <v>0</v>
      </c>
      <c r="O94" s="224">
        <f t="shared" si="65"/>
        <v>0</v>
      </c>
      <c r="P94" s="224">
        <f t="shared" si="65"/>
        <v>0</v>
      </c>
      <c r="Q94" s="224">
        <f t="shared" si="65"/>
        <v>0</v>
      </c>
      <c r="R94" s="224">
        <f t="shared" si="65"/>
        <v>0</v>
      </c>
      <c r="S94" s="224">
        <f t="shared" si="65"/>
        <v>0</v>
      </c>
      <c r="T94" s="224">
        <f t="shared" si="65"/>
        <v>0</v>
      </c>
      <c r="U94" s="224">
        <f t="shared" si="65"/>
        <v>0</v>
      </c>
      <c r="V94" s="224">
        <f t="shared" si="65"/>
        <v>0</v>
      </c>
      <c r="W94" s="224">
        <f t="shared" si="65"/>
        <v>0</v>
      </c>
      <c r="X94" s="224">
        <f t="shared" si="65"/>
        <v>0</v>
      </c>
      <c r="Y94" s="224">
        <f t="shared" si="65"/>
        <v>0</v>
      </c>
      <c r="Z94" s="224">
        <f t="shared" si="65"/>
        <v>0</v>
      </c>
      <c r="AA94" s="225"/>
    </row>
    <row r="95" spans="1:27" ht="30">
      <c r="A95" s="175"/>
      <c r="B95" s="176" t="s">
        <v>22</v>
      </c>
      <c r="C95" s="175"/>
      <c r="D95" s="177"/>
      <c r="E95" s="178" t="s">
        <v>0</v>
      </c>
      <c r="F95" s="179">
        <f>Z95</f>
        <v>0</v>
      </c>
      <c r="G95" s="180"/>
      <c r="H95" s="179"/>
      <c r="I95" s="179"/>
      <c r="J95" s="179"/>
      <c r="K95" s="179">
        <f>SUM(H95:J95)</f>
        <v>0</v>
      </c>
      <c r="L95" s="179"/>
      <c r="M95" s="179"/>
      <c r="N95" s="179"/>
      <c r="O95" s="179">
        <f>SUM(L95:N95)</f>
        <v>0</v>
      </c>
      <c r="P95" s="180">
        <f t="shared" ref="P95:P100" si="66">SUM(K95,O95)</f>
        <v>0</v>
      </c>
      <c r="Q95" s="179"/>
      <c r="R95" s="179"/>
      <c r="S95" s="179"/>
      <c r="T95" s="179">
        <f>SUM(Q95:S95)</f>
        <v>0</v>
      </c>
      <c r="U95" s="180">
        <f t="shared" ref="U95:U100" si="67">SUM(P95,T95)</f>
        <v>0</v>
      </c>
      <c r="V95" s="179"/>
      <c r="W95" s="179"/>
      <c r="X95" s="179"/>
      <c r="Y95" s="179">
        <f>SUM(V95:X95)</f>
        <v>0</v>
      </c>
      <c r="Z95" s="180">
        <f t="shared" ref="Z95:Z100" si="68">SUM(U95,Y95)</f>
        <v>0</v>
      </c>
      <c r="AA95" s="183"/>
    </row>
    <row r="96" spans="1:27">
      <c r="A96" s="175"/>
      <c r="B96" s="176"/>
      <c r="C96" s="175"/>
      <c r="D96" s="177"/>
      <c r="E96" s="178" t="s">
        <v>182</v>
      </c>
      <c r="F96" s="179">
        <f>Z96</f>
        <v>0</v>
      </c>
      <c r="G96" s="180"/>
      <c r="H96" s="179"/>
      <c r="I96" s="179"/>
      <c r="J96" s="179"/>
      <c r="K96" s="179">
        <f>SUM(H96:J96)</f>
        <v>0</v>
      </c>
      <c r="L96" s="179"/>
      <c r="M96" s="179"/>
      <c r="N96" s="179"/>
      <c r="O96" s="179">
        <f>SUM(L96:N96)</f>
        <v>0</v>
      </c>
      <c r="P96" s="180">
        <f t="shared" si="66"/>
        <v>0</v>
      </c>
      <c r="Q96" s="179"/>
      <c r="R96" s="179"/>
      <c r="S96" s="179"/>
      <c r="T96" s="179">
        <f>SUM(Q96:S96)</f>
        <v>0</v>
      </c>
      <c r="U96" s="180">
        <f t="shared" si="67"/>
        <v>0</v>
      </c>
      <c r="V96" s="179"/>
      <c r="W96" s="179"/>
      <c r="X96" s="179"/>
      <c r="Y96" s="179">
        <f>SUM(V96:X96)</f>
        <v>0</v>
      </c>
      <c r="Z96" s="180">
        <f t="shared" si="68"/>
        <v>0</v>
      </c>
      <c r="AA96" s="183"/>
    </row>
    <row r="97" spans="1:27" s="226" customFormat="1" ht="45">
      <c r="A97" s="168"/>
      <c r="B97" s="169" t="s">
        <v>100</v>
      </c>
      <c r="C97" s="168" t="s">
        <v>0</v>
      </c>
      <c r="D97" s="170"/>
      <c r="E97" s="171" t="s">
        <v>0</v>
      </c>
      <c r="F97" s="172">
        <f>F99</f>
        <v>0</v>
      </c>
      <c r="G97" s="173"/>
      <c r="H97" s="172">
        <f t="shared" ref="H97:O98" si="69">H99</f>
        <v>0</v>
      </c>
      <c r="I97" s="172">
        <f t="shared" si="69"/>
        <v>0</v>
      </c>
      <c r="J97" s="172">
        <f t="shared" si="69"/>
        <v>0</v>
      </c>
      <c r="K97" s="172">
        <f t="shared" si="69"/>
        <v>0</v>
      </c>
      <c r="L97" s="172">
        <f t="shared" si="69"/>
        <v>0</v>
      </c>
      <c r="M97" s="172">
        <f t="shared" si="69"/>
        <v>0</v>
      </c>
      <c r="N97" s="172">
        <f t="shared" si="69"/>
        <v>0</v>
      </c>
      <c r="O97" s="172">
        <f t="shared" si="69"/>
        <v>0</v>
      </c>
      <c r="P97" s="173">
        <f t="shared" si="66"/>
        <v>0</v>
      </c>
      <c r="Q97" s="172">
        <f t="shared" ref="Q97:T98" si="70">Q99</f>
        <v>0</v>
      </c>
      <c r="R97" s="172">
        <f t="shared" si="70"/>
        <v>0</v>
      </c>
      <c r="S97" s="172">
        <f t="shared" si="70"/>
        <v>0</v>
      </c>
      <c r="T97" s="172">
        <f t="shared" si="70"/>
        <v>0</v>
      </c>
      <c r="U97" s="173">
        <f t="shared" si="67"/>
        <v>0</v>
      </c>
      <c r="V97" s="172">
        <f t="shared" ref="V97:Y98" si="71">V99</f>
        <v>0</v>
      </c>
      <c r="W97" s="172">
        <f t="shared" si="71"/>
        <v>0</v>
      </c>
      <c r="X97" s="172">
        <f t="shared" si="71"/>
        <v>0</v>
      </c>
      <c r="Y97" s="172">
        <f t="shared" si="71"/>
        <v>0</v>
      </c>
      <c r="Z97" s="173">
        <f t="shared" si="68"/>
        <v>0</v>
      </c>
      <c r="AA97" s="174"/>
    </row>
    <row r="98" spans="1:27" s="226" customFormat="1">
      <c r="A98" s="168"/>
      <c r="B98" s="169"/>
      <c r="C98" s="227"/>
      <c r="D98" s="228"/>
      <c r="E98" s="229" t="s">
        <v>182</v>
      </c>
      <c r="F98" s="172">
        <f>F100</f>
        <v>0</v>
      </c>
      <c r="G98" s="230"/>
      <c r="H98" s="172">
        <f t="shared" si="69"/>
        <v>0</v>
      </c>
      <c r="I98" s="172">
        <f t="shared" si="69"/>
        <v>0</v>
      </c>
      <c r="J98" s="172">
        <f t="shared" si="69"/>
        <v>0</v>
      </c>
      <c r="K98" s="172">
        <f t="shared" si="69"/>
        <v>0</v>
      </c>
      <c r="L98" s="172">
        <f t="shared" si="69"/>
        <v>0</v>
      </c>
      <c r="M98" s="172">
        <f t="shared" si="69"/>
        <v>0</v>
      </c>
      <c r="N98" s="172">
        <f t="shared" si="69"/>
        <v>0</v>
      </c>
      <c r="O98" s="172">
        <f t="shared" si="69"/>
        <v>0</v>
      </c>
      <c r="P98" s="173">
        <f t="shared" si="66"/>
        <v>0</v>
      </c>
      <c r="Q98" s="172">
        <f t="shared" si="70"/>
        <v>0</v>
      </c>
      <c r="R98" s="172">
        <f t="shared" si="70"/>
        <v>0</v>
      </c>
      <c r="S98" s="172">
        <f t="shared" si="70"/>
        <v>0</v>
      </c>
      <c r="T98" s="172">
        <f t="shared" si="70"/>
        <v>0</v>
      </c>
      <c r="U98" s="173">
        <f t="shared" si="67"/>
        <v>0</v>
      </c>
      <c r="V98" s="172">
        <f t="shared" si="71"/>
        <v>0</v>
      </c>
      <c r="W98" s="172">
        <f t="shared" si="71"/>
        <v>0</v>
      </c>
      <c r="X98" s="172">
        <f t="shared" si="71"/>
        <v>0</v>
      </c>
      <c r="Y98" s="172">
        <f t="shared" si="71"/>
        <v>0</v>
      </c>
      <c r="Z98" s="173">
        <f t="shared" si="68"/>
        <v>0</v>
      </c>
      <c r="AA98" s="314"/>
    </row>
    <row r="99" spans="1:27" s="226" customFormat="1" ht="30">
      <c r="A99" s="175">
        <v>1</v>
      </c>
      <c r="B99" s="176" t="s">
        <v>101</v>
      </c>
      <c r="C99" s="231" t="s">
        <v>0</v>
      </c>
      <c r="D99" s="232"/>
      <c r="E99" s="233" t="s">
        <v>0</v>
      </c>
      <c r="F99" s="179">
        <f>Z99</f>
        <v>0</v>
      </c>
      <c r="G99" s="234"/>
      <c r="H99" s="235"/>
      <c r="I99" s="235"/>
      <c r="J99" s="235"/>
      <c r="K99" s="179">
        <f>SUM(H99:J99)</f>
        <v>0</v>
      </c>
      <c r="L99" s="235"/>
      <c r="M99" s="235"/>
      <c r="N99" s="235"/>
      <c r="O99" s="179">
        <f>SUM(L99:N99)</f>
        <v>0</v>
      </c>
      <c r="P99" s="180">
        <f t="shared" si="66"/>
        <v>0</v>
      </c>
      <c r="Q99" s="235"/>
      <c r="R99" s="235"/>
      <c r="S99" s="235"/>
      <c r="T99" s="179">
        <f>SUM(Q99:S99)</f>
        <v>0</v>
      </c>
      <c r="U99" s="180">
        <f t="shared" si="67"/>
        <v>0</v>
      </c>
      <c r="V99" s="235"/>
      <c r="W99" s="235"/>
      <c r="X99" s="235"/>
      <c r="Y99" s="179">
        <f>SUM(V99:X99)</f>
        <v>0</v>
      </c>
      <c r="Z99" s="180">
        <f t="shared" si="68"/>
        <v>0</v>
      </c>
      <c r="AA99" s="315"/>
    </row>
    <row r="100" spans="1:27" s="226" customFormat="1">
      <c r="A100" s="175"/>
      <c r="B100" s="236"/>
      <c r="C100" s="231"/>
      <c r="D100" s="232"/>
      <c r="E100" s="233" t="s">
        <v>182</v>
      </c>
      <c r="F100" s="179">
        <f>Z100</f>
        <v>0</v>
      </c>
      <c r="G100" s="234"/>
      <c r="H100" s="235"/>
      <c r="I100" s="235"/>
      <c r="J100" s="235"/>
      <c r="K100" s="179">
        <f>SUM(H100:J100)</f>
        <v>0</v>
      </c>
      <c r="L100" s="235"/>
      <c r="M100" s="235"/>
      <c r="N100" s="235"/>
      <c r="O100" s="179">
        <f>SUM(L100:N100)</f>
        <v>0</v>
      </c>
      <c r="P100" s="180">
        <f t="shared" si="66"/>
        <v>0</v>
      </c>
      <c r="Q100" s="235"/>
      <c r="R100" s="235"/>
      <c r="S100" s="235"/>
      <c r="T100" s="179">
        <f>SUM(Q100:S100)</f>
        <v>0</v>
      </c>
      <c r="U100" s="180">
        <f t="shared" si="67"/>
        <v>0</v>
      </c>
      <c r="V100" s="235"/>
      <c r="W100" s="235"/>
      <c r="X100" s="235"/>
      <c r="Y100" s="179">
        <f>SUM(V100:X100)</f>
        <v>0</v>
      </c>
      <c r="Z100" s="180">
        <f t="shared" si="68"/>
        <v>0</v>
      </c>
      <c r="AA100" s="315"/>
    </row>
    <row r="101" spans="1:27" ht="30">
      <c r="A101" s="220"/>
      <c r="B101" s="156" t="s">
        <v>93</v>
      </c>
      <c r="C101" s="220"/>
      <c r="D101" s="222"/>
      <c r="E101" s="223" t="s">
        <v>0</v>
      </c>
      <c r="F101" s="224">
        <f t="shared" ref="F101:F166" si="72">Z101</f>
        <v>0</v>
      </c>
      <c r="G101" s="237"/>
      <c r="H101" s="224">
        <f>H103</f>
        <v>0</v>
      </c>
      <c r="I101" s="224">
        <f t="shared" ref="I101:Z102" si="73">I103</f>
        <v>0</v>
      </c>
      <c r="J101" s="224">
        <f t="shared" si="73"/>
        <v>0</v>
      </c>
      <c r="K101" s="224">
        <f t="shared" si="73"/>
        <v>0</v>
      </c>
      <c r="L101" s="224">
        <f t="shared" si="73"/>
        <v>0</v>
      </c>
      <c r="M101" s="224">
        <f t="shared" si="73"/>
        <v>0</v>
      </c>
      <c r="N101" s="224">
        <f t="shared" si="73"/>
        <v>0</v>
      </c>
      <c r="O101" s="224">
        <f t="shared" si="73"/>
        <v>0</v>
      </c>
      <c r="P101" s="224">
        <f t="shared" si="73"/>
        <v>0</v>
      </c>
      <c r="Q101" s="224">
        <f t="shared" si="73"/>
        <v>0</v>
      </c>
      <c r="R101" s="224">
        <f t="shared" si="73"/>
        <v>0</v>
      </c>
      <c r="S101" s="224">
        <f t="shared" si="73"/>
        <v>0</v>
      </c>
      <c r="T101" s="224">
        <f t="shared" si="73"/>
        <v>0</v>
      </c>
      <c r="U101" s="224">
        <f t="shared" si="73"/>
        <v>0</v>
      </c>
      <c r="V101" s="224">
        <f t="shared" si="73"/>
        <v>0</v>
      </c>
      <c r="W101" s="224">
        <f t="shared" si="73"/>
        <v>0</v>
      </c>
      <c r="X101" s="224">
        <f t="shared" si="73"/>
        <v>0</v>
      </c>
      <c r="Y101" s="224">
        <f t="shared" si="73"/>
        <v>0</v>
      </c>
      <c r="Z101" s="224">
        <f t="shared" si="73"/>
        <v>0</v>
      </c>
      <c r="AA101" s="225"/>
    </row>
    <row r="102" spans="1:27">
      <c r="A102" s="220"/>
      <c r="B102" s="155" t="s">
        <v>46</v>
      </c>
      <c r="C102" s="220"/>
      <c r="D102" s="222"/>
      <c r="E102" s="223" t="s">
        <v>182</v>
      </c>
      <c r="F102" s="224">
        <f t="shared" si="72"/>
        <v>0</v>
      </c>
      <c r="G102" s="237"/>
      <c r="H102" s="224">
        <f>H104</f>
        <v>0</v>
      </c>
      <c r="I102" s="224">
        <f t="shared" si="73"/>
        <v>0</v>
      </c>
      <c r="J102" s="224">
        <f t="shared" si="73"/>
        <v>0</v>
      </c>
      <c r="K102" s="224">
        <f t="shared" si="73"/>
        <v>0</v>
      </c>
      <c r="L102" s="224">
        <f t="shared" si="73"/>
        <v>0</v>
      </c>
      <c r="M102" s="224">
        <f t="shared" si="73"/>
        <v>0</v>
      </c>
      <c r="N102" s="224">
        <f t="shared" si="73"/>
        <v>0</v>
      </c>
      <c r="O102" s="224">
        <f t="shared" si="73"/>
        <v>0</v>
      </c>
      <c r="P102" s="224">
        <f t="shared" si="73"/>
        <v>0</v>
      </c>
      <c r="Q102" s="224">
        <f t="shared" si="73"/>
        <v>0</v>
      </c>
      <c r="R102" s="224">
        <f t="shared" si="73"/>
        <v>0</v>
      </c>
      <c r="S102" s="224">
        <f t="shared" si="73"/>
        <v>0</v>
      </c>
      <c r="T102" s="224">
        <f t="shared" si="73"/>
        <v>0</v>
      </c>
      <c r="U102" s="224">
        <f t="shared" si="73"/>
        <v>0</v>
      </c>
      <c r="V102" s="224">
        <f t="shared" si="73"/>
        <v>0</v>
      </c>
      <c r="W102" s="224">
        <f t="shared" si="73"/>
        <v>0</v>
      </c>
      <c r="X102" s="224">
        <f t="shared" si="73"/>
        <v>0</v>
      </c>
      <c r="Y102" s="224">
        <f t="shared" si="73"/>
        <v>0</v>
      </c>
      <c r="Z102" s="224">
        <f t="shared" si="73"/>
        <v>0</v>
      </c>
      <c r="AA102" s="238"/>
    </row>
    <row r="103" spans="1:27" ht="60">
      <c r="A103" s="168"/>
      <c r="B103" s="169" t="s">
        <v>94</v>
      </c>
      <c r="C103" s="168" t="s">
        <v>0</v>
      </c>
      <c r="D103" s="170"/>
      <c r="E103" s="171" t="s">
        <v>0</v>
      </c>
      <c r="F103" s="172">
        <f t="shared" si="72"/>
        <v>0</v>
      </c>
      <c r="G103" s="173"/>
      <c r="H103" s="172">
        <f t="shared" ref="H103:O104" si="74">SUM(H105,H108)</f>
        <v>0</v>
      </c>
      <c r="I103" s="172">
        <f t="shared" si="74"/>
        <v>0</v>
      </c>
      <c r="J103" s="172">
        <f t="shared" si="74"/>
        <v>0</v>
      </c>
      <c r="K103" s="172">
        <f t="shared" si="74"/>
        <v>0</v>
      </c>
      <c r="L103" s="172">
        <f t="shared" si="74"/>
        <v>0</v>
      </c>
      <c r="M103" s="172">
        <f t="shared" si="74"/>
        <v>0</v>
      </c>
      <c r="N103" s="172">
        <f t="shared" si="74"/>
        <v>0</v>
      </c>
      <c r="O103" s="172">
        <f t="shared" si="74"/>
        <v>0</v>
      </c>
      <c r="P103" s="173">
        <f t="shared" ref="P103:P166" si="75">SUM(K103,O103)</f>
        <v>0</v>
      </c>
      <c r="Q103" s="172">
        <f t="shared" ref="Q103:T104" si="76">SUM(Q105,Q108)</f>
        <v>0</v>
      </c>
      <c r="R103" s="172">
        <f t="shared" si="76"/>
        <v>0</v>
      </c>
      <c r="S103" s="172">
        <f t="shared" si="76"/>
        <v>0</v>
      </c>
      <c r="T103" s="172">
        <f t="shared" si="76"/>
        <v>0</v>
      </c>
      <c r="U103" s="173">
        <f t="shared" ref="U103:U166" si="77">SUM(P103,T103)</f>
        <v>0</v>
      </c>
      <c r="V103" s="172">
        <f t="shared" ref="V103:Y104" si="78">SUM(V105,V108)</f>
        <v>0</v>
      </c>
      <c r="W103" s="172">
        <f t="shared" si="78"/>
        <v>0</v>
      </c>
      <c r="X103" s="172">
        <f t="shared" si="78"/>
        <v>0</v>
      </c>
      <c r="Y103" s="172">
        <f t="shared" si="78"/>
        <v>0</v>
      </c>
      <c r="Z103" s="173">
        <f t="shared" ref="Z103:Z166" si="79">SUM(U103,Y103)</f>
        <v>0</v>
      </c>
      <c r="AA103" s="316"/>
    </row>
    <row r="104" spans="1:27">
      <c r="A104" s="168"/>
      <c r="B104" s="169"/>
      <c r="C104" s="168"/>
      <c r="D104" s="170"/>
      <c r="E104" s="171" t="s">
        <v>182</v>
      </c>
      <c r="F104" s="172">
        <f t="shared" si="72"/>
        <v>0</v>
      </c>
      <c r="G104" s="173"/>
      <c r="H104" s="172">
        <f t="shared" si="74"/>
        <v>0</v>
      </c>
      <c r="I104" s="172">
        <f t="shared" si="74"/>
        <v>0</v>
      </c>
      <c r="J104" s="172">
        <f t="shared" si="74"/>
        <v>0</v>
      </c>
      <c r="K104" s="172">
        <f t="shared" si="74"/>
        <v>0</v>
      </c>
      <c r="L104" s="172">
        <f t="shared" si="74"/>
        <v>0</v>
      </c>
      <c r="M104" s="172">
        <f t="shared" si="74"/>
        <v>0</v>
      </c>
      <c r="N104" s="172">
        <f t="shared" si="74"/>
        <v>0</v>
      </c>
      <c r="O104" s="172">
        <f t="shared" si="74"/>
        <v>0</v>
      </c>
      <c r="P104" s="173">
        <f t="shared" si="75"/>
        <v>0</v>
      </c>
      <c r="Q104" s="172">
        <f t="shared" si="76"/>
        <v>0</v>
      </c>
      <c r="R104" s="172">
        <f t="shared" si="76"/>
        <v>0</v>
      </c>
      <c r="S104" s="172">
        <f t="shared" si="76"/>
        <v>0</v>
      </c>
      <c r="T104" s="172">
        <f t="shared" si="76"/>
        <v>0</v>
      </c>
      <c r="U104" s="173">
        <f t="shared" si="77"/>
        <v>0</v>
      </c>
      <c r="V104" s="172">
        <f t="shared" si="78"/>
        <v>0</v>
      </c>
      <c r="W104" s="172">
        <f t="shared" si="78"/>
        <v>0</v>
      </c>
      <c r="X104" s="172">
        <f t="shared" si="78"/>
        <v>0</v>
      </c>
      <c r="Y104" s="172">
        <f t="shared" si="78"/>
        <v>0</v>
      </c>
      <c r="Z104" s="173">
        <f t="shared" si="79"/>
        <v>0</v>
      </c>
      <c r="AA104" s="316"/>
    </row>
    <row r="105" spans="1:27" ht="45">
      <c r="A105" s="175">
        <v>1</v>
      </c>
      <c r="B105" s="176" t="s">
        <v>141</v>
      </c>
      <c r="C105" s="175" t="s">
        <v>0</v>
      </c>
      <c r="D105" s="177"/>
      <c r="E105" s="178" t="s">
        <v>0</v>
      </c>
      <c r="F105" s="179">
        <f t="shared" si="72"/>
        <v>0</v>
      </c>
      <c r="G105" s="180"/>
      <c r="H105" s="179"/>
      <c r="I105" s="179"/>
      <c r="J105" s="179"/>
      <c r="K105" s="179">
        <f>SUM(H105:J105)</f>
        <v>0</v>
      </c>
      <c r="L105" s="179"/>
      <c r="M105" s="179"/>
      <c r="N105" s="179"/>
      <c r="O105" s="179">
        <f t="shared" ref="O105:O170" si="80">SUM(L105:N105)</f>
        <v>0</v>
      </c>
      <c r="P105" s="180">
        <f t="shared" si="75"/>
        <v>0</v>
      </c>
      <c r="Q105" s="179"/>
      <c r="R105" s="179"/>
      <c r="S105" s="179"/>
      <c r="T105" s="179">
        <f t="shared" ref="T105:T170" si="81">SUM(Q105:S105)</f>
        <v>0</v>
      </c>
      <c r="U105" s="180">
        <f t="shared" si="77"/>
        <v>0</v>
      </c>
      <c r="V105" s="179"/>
      <c r="W105" s="179"/>
      <c r="X105" s="179"/>
      <c r="Y105" s="179">
        <f t="shared" ref="Y105:Y170" si="82">SUM(V105:X105)</f>
        <v>0</v>
      </c>
      <c r="Z105" s="180">
        <f t="shared" si="79"/>
        <v>0</v>
      </c>
      <c r="AA105" s="317"/>
    </row>
    <row r="106" spans="1:27">
      <c r="A106" s="175"/>
      <c r="B106" s="236"/>
      <c r="C106" s="175"/>
      <c r="D106" s="177"/>
      <c r="E106" s="178" t="s">
        <v>182</v>
      </c>
      <c r="F106" s="179">
        <f t="shared" si="72"/>
        <v>0</v>
      </c>
      <c r="G106" s="180"/>
      <c r="H106" s="179"/>
      <c r="I106" s="179"/>
      <c r="J106" s="179"/>
      <c r="K106" s="179">
        <f>SUM(H106:J106)</f>
        <v>0</v>
      </c>
      <c r="L106" s="179"/>
      <c r="M106" s="179"/>
      <c r="N106" s="179"/>
      <c r="O106" s="179">
        <f t="shared" si="80"/>
        <v>0</v>
      </c>
      <c r="P106" s="180">
        <f t="shared" si="75"/>
        <v>0</v>
      </c>
      <c r="Q106" s="179"/>
      <c r="R106" s="179"/>
      <c r="S106" s="179"/>
      <c r="T106" s="179">
        <f t="shared" si="81"/>
        <v>0</v>
      </c>
      <c r="U106" s="180">
        <f t="shared" si="77"/>
        <v>0</v>
      </c>
      <c r="V106" s="179"/>
      <c r="W106" s="179"/>
      <c r="X106" s="179"/>
      <c r="Y106" s="179">
        <f t="shared" si="82"/>
        <v>0</v>
      </c>
      <c r="Z106" s="180">
        <f t="shared" si="79"/>
        <v>0</v>
      </c>
      <c r="AA106" s="317"/>
    </row>
    <row r="107" spans="1:27" s="278" customFormat="1">
      <c r="A107" s="271"/>
      <c r="B107" s="272"/>
      <c r="C107" s="271"/>
      <c r="D107" s="273"/>
      <c r="E107" s="274"/>
      <c r="F107" s="275"/>
      <c r="G107" s="276"/>
      <c r="H107" s="275"/>
      <c r="I107" s="275"/>
      <c r="J107" s="275"/>
      <c r="K107" s="275"/>
      <c r="L107" s="275"/>
      <c r="M107" s="275"/>
      <c r="N107" s="275"/>
      <c r="O107" s="275"/>
      <c r="P107" s="276"/>
      <c r="Q107" s="275"/>
      <c r="R107" s="275"/>
      <c r="S107" s="275"/>
      <c r="T107" s="275"/>
      <c r="U107" s="276"/>
      <c r="V107" s="275"/>
      <c r="W107" s="275"/>
      <c r="X107" s="275"/>
      <c r="Y107" s="275"/>
      <c r="Z107" s="276"/>
      <c r="AA107" s="334"/>
    </row>
    <row r="108" spans="1:27" ht="30">
      <c r="A108" s="175">
        <v>2</v>
      </c>
      <c r="B108" s="176" t="s">
        <v>47</v>
      </c>
      <c r="C108" s="175" t="s">
        <v>0</v>
      </c>
      <c r="D108" s="177"/>
      <c r="E108" s="178" t="s">
        <v>0</v>
      </c>
      <c r="F108" s="179">
        <f t="shared" si="72"/>
        <v>0</v>
      </c>
      <c r="G108" s="180"/>
      <c r="H108" s="179"/>
      <c r="I108" s="179"/>
      <c r="J108" s="179"/>
      <c r="K108" s="179">
        <f>SUM(H108:J108)</f>
        <v>0</v>
      </c>
      <c r="L108" s="179"/>
      <c r="M108" s="179"/>
      <c r="N108" s="179"/>
      <c r="O108" s="179">
        <f t="shared" si="80"/>
        <v>0</v>
      </c>
      <c r="P108" s="180">
        <f t="shared" si="75"/>
        <v>0</v>
      </c>
      <c r="Q108" s="179"/>
      <c r="R108" s="179"/>
      <c r="S108" s="179"/>
      <c r="T108" s="179">
        <f t="shared" si="81"/>
        <v>0</v>
      </c>
      <c r="U108" s="180">
        <f t="shared" si="77"/>
        <v>0</v>
      </c>
      <c r="V108" s="179"/>
      <c r="W108" s="179"/>
      <c r="X108" s="179"/>
      <c r="Y108" s="179">
        <f t="shared" si="82"/>
        <v>0</v>
      </c>
      <c r="Z108" s="180">
        <f t="shared" si="79"/>
        <v>0</v>
      </c>
      <c r="AA108" s="317"/>
    </row>
    <row r="109" spans="1:27">
      <c r="A109" s="175"/>
      <c r="B109" s="236"/>
      <c r="C109" s="175"/>
      <c r="D109" s="177"/>
      <c r="E109" s="233" t="s">
        <v>182</v>
      </c>
      <c r="F109" s="179">
        <f t="shared" si="72"/>
        <v>0</v>
      </c>
      <c r="G109" s="234"/>
      <c r="H109" s="235"/>
      <c r="I109" s="235"/>
      <c r="J109" s="235"/>
      <c r="K109" s="179">
        <f>SUM(H109:J109)</f>
        <v>0</v>
      </c>
      <c r="L109" s="235"/>
      <c r="M109" s="235"/>
      <c r="N109" s="235"/>
      <c r="O109" s="179">
        <f t="shared" si="80"/>
        <v>0</v>
      </c>
      <c r="P109" s="180">
        <f t="shared" si="75"/>
        <v>0</v>
      </c>
      <c r="Q109" s="235"/>
      <c r="R109" s="235"/>
      <c r="S109" s="235"/>
      <c r="T109" s="179">
        <f t="shared" si="81"/>
        <v>0</v>
      </c>
      <c r="U109" s="180">
        <f t="shared" si="77"/>
        <v>0</v>
      </c>
      <c r="V109" s="235"/>
      <c r="W109" s="235"/>
      <c r="X109" s="235"/>
      <c r="Y109" s="179">
        <f t="shared" si="82"/>
        <v>0</v>
      </c>
      <c r="Z109" s="180">
        <f t="shared" si="79"/>
        <v>0</v>
      </c>
      <c r="AA109" s="318"/>
    </row>
    <row r="110" spans="1:27" ht="25.5" customHeight="1">
      <c r="A110" s="239"/>
      <c r="B110" s="240" t="s">
        <v>17</v>
      </c>
      <c r="C110" s="239"/>
      <c r="D110" s="241"/>
      <c r="E110" s="242" t="s">
        <v>0</v>
      </c>
      <c r="F110" s="243" t="e">
        <f t="shared" si="72"/>
        <v>#DIV/0!</v>
      </c>
      <c r="G110" s="244"/>
      <c r="H110" s="245">
        <f t="shared" ref="H110:J111" si="83">SUM(H112,H144,H156)</f>
        <v>0</v>
      </c>
      <c r="I110" s="245">
        <f t="shared" si="83"/>
        <v>0</v>
      </c>
      <c r="J110" s="245">
        <f t="shared" si="83"/>
        <v>0</v>
      </c>
      <c r="K110" s="243">
        <f t="shared" ref="K110:K172" si="84">SUM(H110:J110)</f>
        <v>0</v>
      </c>
      <c r="L110" s="245" t="e">
        <f t="shared" ref="L110:N111" si="85">SUM(L112,L144,L156)</f>
        <v>#DIV/0!</v>
      </c>
      <c r="M110" s="245">
        <f t="shared" si="85"/>
        <v>0</v>
      </c>
      <c r="N110" s="245">
        <f t="shared" si="85"/>
        <v>0</v>
      </c>
      <c r="O110" s="243" t="e">
        <f t="shared" si="80"/>
        <v>#DIV/0!</v>
      </c>
      <c r="P110" s="246" t="e">
        <f t="shared" si="75"/>
        <v>#DIV/0!</v>
      </c>
      <c r="Q110" s="245">
        <f t="shared" ref="Q110:S111" si="86">SUM(Q112,Q144,Q156)</f>
        <v>0</v>
      </c>
      <c r="R110" s="245" t="e">
        <f t="shared" si="86"/>
        <v>#DIV/0!</v>
      </c>
      <c r="S110" s="245">
        <f t="shared" si="86"/>
        <v>0</v>
      </c>
      <c r="T110" s="243" t="e">
        <f t="shared" si="81"/>
        <v>#DIV/0!</v>
      </c>
      <c r="U110" s="246" t="e">
        <f t="shared" si="77"/>
        <v>#DIV/0!</v>
      </c>
      <c r="V110" s="245">
        <f t="shared" ref="V110:X111" si="87">SUM(V112,V144,V156)</f>
        <v>0</v>
      </c>
      <c r="W110" s="245">
        <f t="shared" si="87"/>
        <v>0</v>
      </c>
      <c r="X110" s="245">
        <f t="shared" si="87"/>
        <v>0</v>
      </c>
      <c r="Y110" s="243">
        <f t="shared" si="82"/>
        <v>0</v>
      </c>
      <c r="Z110" s="246" t="e">
        <f t="shared" si="79"/>
        <v>#DIV/0!</v>
      </c>
      <c r="AA110" s="247"/>
    </row>
    <row r="111" spans="1:27" ht="25.5" customHeight="1">
      <c r="A111" s="239"/>
      <c r="B111" s="240"/>
      <c r="C111" s="239"/>
      <c r="D111" s="241"/>
      <c r="E111" s="242" t="s">
        <v>182</v>
      </c>
      <c r="F111" s="243" t="e">
        <f t="shared" si="72"/>
        <v>#DIV/0!</v>
      </c>
      <c r="G111" s="244"/>
      <c r="H111" s="245">
        <f t="shared" si="83"/>
        <v>0</v>
      </c>
      <c r="I111" s="245">
        <f t="shared" si="83"/>
        <v>0</v>
      </c>
      <c r="J111" s="245">
        <f t="shared" si="83"/>
        <v>0</v>
      </c>
      <c r="K111" s="243">
        <f t="shared" si="84"/>
        <v>0</v>
      </c>
      <c r="L111" s="245" t="e">
        <f t="shared" si="85"/>
        <v>#DIV/0!</v>
      </c>
      <c r="M111" s="245">
        <f t="shared" si="85"/>
        <v>0</v>
      </c>
      <c r="N111" s="245">
        <f t="shared" si="85"/>
        <v>0</v>
      </c>
      <c r="O111" s="243" t="e">
        <f t="shared" si="80"/>
        <v>#DIV/0!</v>
      </c>
      <c r="P111" s="246" t="e">
        <f t="shared" si="75"/>
        <v>#DIV/0!</v>
      </c>
      <c r="Q111" s="245">
        <f t="shared" si="86"/>
        <v>0</v>
      </c>
      <c r="R111" s="245" t="e">
        <f t="shared" si="86"/>
        <v>#DIV/0!</v>
      </c>
      <c r="S111" s="245">
        <f t="shared" si="86"/>
        <v>0</v>
      </c>
      <c r="T111" s="243" t="e">
        <f t="shared" si="81"/>
        <v>#DIV/0!</v>
      </c>
      <c r="U111" s="246" t="e">
        <f t="shared" si="77"/>
        <v>#DIV/0!</v>
      </c>
      <c r="V111" s="245">
        <f t="shared" si="87"/>
        <v>0</v>
      </c>
      <c r="W111" s="245">
        <f t="shared" si="87"/>
        <v>0</v>
      </c>
      <c r="X111" s="245">
        <f t="shared" si="87"/>
        <v>0</v>
      </c>
      <c r="Y111" s="243">
        <f t="shared" si="82"/>
        <v>0</v>
      </c>
      <c r="Z111" s="246" t="e">
        <f t="shared" si="79"/>
        <v>#DIV/0!</v>
      </c>
      <c r="AA111" s="247"/>
    </row>
    <row r="112" spans="1:27" s="182" customFormat="1">
      <c r="A112" s="248"/>
      <c r="B112" s="249" t="s">
        <v>91</v>
      </c>
      <c r="C112" s="248"/>
      <c r="D112" s="250"/>
      <c r="E112" s="251" t="s">
        <v>0</v>
      </c>
      <c r="F112" s="252" t="e">
        <f t="shared" si="72"/>
        <v>#DIV/0!</v>
      </c>
      <c r="G112" s="253"/>
      <c r="H112" s="252">
        <f t="shared" ref="H112:J113" si="88">SUM(H114,H140)</f>
        <v>0</v>
      </c>
      <c r="I112" s="252">
        <f t="shared" si="88"/>
        <v>0</v>
      </c>
      <c r="J112" s="252">
        <f t="shared" si="88"/>
        <v>0</v>
      </c>
      <c r="K112" s="252">
        <f t="shared" si="84"/>
        <v>0</v>
      </c>
      <c r="L112" s="252" t="e">
        <f t="shared" ref="L112:N113" si="89">SUM(L114,L140)</f>
        <v>#DIV/0!</v>
      </c>
      <c r="M112" s="252">
        <f t="shared" si="89"/>
        <v>0</v>
      </c>
      <c r="N112" s="252">
        <f t="shared" si="89"/>
        <v>0</v>
      </c>
      <c r="O112" s="252" t="e">
        <f t="shared" si="80"/>
        <v>#DIV/0!</v>
      </c>
      <c r="P112" s="253" t="e">
        <f t="shared" si="75"/>
        <v>#DIV/0!</v>
      </c>
      <c r="Q112" s="252">
        <f t="shared" ref="Q112:S113" si="90">SUM(Q114,Q140)</f>
        <v>0</v>
      </c>
      <c r="R112" s="252" t="e">
        <f t="shared" si="90"/>
        <v>#DIV/0!</v>
      </c>
      <c r="S112" s="252">
        <f t="shared" si="90"/>
        <v>0</v>
      </c>
      <c r="T112" s="252" t="e">
        <f t="shared" si="81"/>
        <v>#DIV/0!</v>
      </c>
      <c r="U112" s="253" t="e">
        <f t="shared" si="77"/>
        <v>#DIV/0!</v>
      </c>
      <c r="V112" s="252">
        <f t="shared" ref="V112:X113" si="91">SUM(V114,V140)</f>
        <v>0</v>
      </c>
      <c r="W112" s="252">
        <f t="shared" si="91"/>
        <v>0</v>
      </c>
      <c r="X112" s="252">
        <f t="shared" si="91"/>
        <v>0</v>
      </c>
      <c r="Y112" s="252">
        <f t="shared" si="82"/>
        <v>0</v>
      </c>
      <c r="Z112" s="253" t="e">
        <f t="shared" si="79"/>
        <v>#DIV/0!</v>
      </c>
      <c r="AA112" s="319"/>
    </row>
    <row r="113" spans="1:27" s="182" customFormat="1">
      <c r="A113" s="248"/>
      <c r="B113" s="249"/>
      <c r="C113" s="248"/>
      <c r="D113" s="250"/>
      <c r="E113" s="251" t="s">
        <v>182</v>
      </c>
      <c r="F113" s="252" t="e">
        <f t="shared" si="72"/>
        <v>#DIV/0!</v>
      </c>
      <c r="G113" s="253"/>
      <c r="H113" s="252">
        <f t="shared" si="88"/>
        <v>0</v>
      </c>
      <c r="I113" s="252">
        <f t="shared" si="88"/>
        <v>0</v>
      </c>
      <c r="J113" s="252">
        <f t="shared" si="88"/>
        <v>0</v>
      </c>
      <c r="K113" s="252">
        <f t="shared" si="84"/>
        <v>0</v>
      </c>
      <c r="L113" s="252" t="e">
        <f t="shared" si="89"/>
        <v>#DIV/0!</v>
      </c>
      <c r="M113" s="252">
        <f t="shared" si="89"/>
        <v>0</v>
      </c>
      <c r="N113" s="252">
        <f t="shared" si="89"/>
        <v>0</v>
      </c>
      <c r="O113" s="252" t="e">
        <f t="shared" si="80"/>
        <v>#DIV/0!</v>
      </c>
      <c r="P113" s="253" t="e">
        <f t="shared" si="75"/>
        <v>#DIV/0!</v>
      </c>
      <c r="Q113" s="252">
        <f t="shared" si="90"/>
        <v>0</v>
      </c>
      <c r="R113" s="252" t="e">
        <f t="shared" si="90"/>
        <v>#DIV/0!</v>
      </c>
      <c r="S113" s="252">
        <f t="shared" si="90"/>
        <v>0</v>
      </c>
      <c r="T113" s="252" t="e">
        <f t="shared" si="81"/>
        <v>#DIV/0!</v>
      </c>
      <c r="U113" s="253" t="e">
        <f t="shared" si="77"/>
        <v>#DIV/0!</v>
      </c>
      <c r="V113" s="252">
        <f t="shared" si="91"/>
        <v>0</v>
      </c>
      <c r="W113" s="252">
        <f t="shared" si="91"/>
        <v>0</v>
      </c>
      <c r="X113" s="252">
        <f t="shared" si="91"/>
        <v>0</v>
      </c>
      <c r="Y113" s="252">
        <f t="shared" si="82"/>
        <v>0</v>
      </c>
      <c r="Z113" s="253" t="e">
        <f t="shared" si="79"/>
        <v>#DIV/0!</v>
      </c>
      <c r="AA113" s="319"/>
    </row>
    <row r="114" spans="1:27" ht="30">
      <c r="A114" s="168"/>
      <c r="B114" s="254" t="s">
        <v>76</v>
      </c>
      <c r="C114" s="168" t="s">
        <v>0</v>
      </c>
      <c r="D114" s="170"/>
      <c r="E114" s="171" t="s">
        <v>0</v>
      </c>
      <c r="F114" s="172" t="e">
        <f t="shared" si="72"/>
        <v>#DIV/0!</v>
      </c>
      <c r="G114" s="173"/>
      <c r="H114" s="172">
        <f t="shared" ref="H114:J115" si="92">SUM(H116,H126,H134)</f>
        <v>0</v>
      </c>
      <c r="I114" s="172">
        <f t="shared" si="92"/>
        <v>0</v>
      </c>
      <c r="J114" s="172">
        <f t="shared" si="92"/>
        <v>0</v>
      </c>
      <c r="K114" s="172">
        <f t="shared" si="84"/>
        <v>0</v>
      </c>
      <c r="L114" s="172" t="e">
        <f t="shared" ref="L114:N115" si="93">SUM(L116,L126,L134)</f>
        <v>#DIV/0!</v>
      </c>
      <c r="M114" s="172">
        <f t="shared" si="93"/>
        <v>0</v>
      </c>
      <c r="N114" s="172">
        <f t="shared" si="93"/>
        <v>0</v>
      </c>
      <c r="O114" s="172" t="e">
        <f t="shared" si="80"/>
        <v>#DIV/0!</v>
      </c>
      <c r="P114" s="173" t="e">
        <f t="shared" si="75"/>
        <v>#DIV/0!</v>
      </c>
      <c r="Q114" s="172">
        <f t="shared" ref="Q114:S115" si="94">SUM(Q116,Q126,Q134)</f>
        <v>0</v>
      </c>
      <c r="R114" s="172" t="e">
        <f t="shared" si="94"/>
        <v>#DIV/0!</v>
      </c>
      <c r="S114" s="172">
        <f t="shared" si="94"/>
        <v>0</v>
      </c>
      <c r="T114" s="172" t="e">
        <f t="shared" si="81"/>
        <v>#DIV/0!</v>
      </c>
      <c r="U114" s="173" t="e">
        <f t="shared" si="77"/>
        <v>#DIV/0!</v>
      </c>
      <c r="V114" s="172">
        <f t="shared" ref="V114:X115" si="95">SUM(V116,V126,V134)</f>
        <v>0</v>
      </c>
      <c r="W114" s="172">
        <f t="shared" si="95"/>
        <v>0</v>
      </c>
      <c r="X114" s="172">
        <f t="shared" si="95"/>
        <v>0</v>
      </c>
      <c r="Y114" s="172">
        <f t="shared" si="82"/>
        <v>0</v>
      </c>
      <c r="Z114" s="173" t="e">
        <f t="shared" si="79"/>
        <v>#DIV/0!</v>
      </c>
      <c r="AA114" s="174"/>
    </row>
    <row r="115" spans="1:27">
      <c r="A115" s="168"/>
      <c r="B115" s="254"/>
      <c r="C115" s="168"/>
      <c r="D115" s="170"/>
      <c r="E115" s="171" t="s">
        <v>182</v>
      </c>
      <c r="F115" s="172" t="e">
        <f t="shared" si="72"/>
        <v>#DIV/0!</v>
      </c>
      <c r="G115" s="173"/>
      <c r="H115" s="172">
        <f t="shared" si="92"/>
        <v>0</v>
      </c>
      <c r="I115" s="172">
        <f t="shared" si="92"/>
        <v>0</v>
      </c>
      <c r="J115" s="172">
        <f t="shared" si="92"/>
        <v>0</v>
      </c>
      <c r="K115" s="172">
        <f t="shared" si="84"/>
        <v>0</v>
      </c>
      <c r="L115" s="172" t="e">
        <f t="shared" si="93"/>
        <v>#DIV/0!</v>
      </c>
      <c r="M115" s="172">
        <f t="shared" si="93"/>
        <v>0</v>
      </c>
      <c r="N115" s="172">
        <f t="shared" si="93"/>
        <v>0</v>
      </c>
      <c r="O115" s="172" t="e">
        <f t="shared" si="80"/>
        <v>#DIV/0!</v>
      </c>
      <c r="P115" s="173" t="e">
        <f t="shared" si="75"/>
        <v>#DIV/0!</v>
      </c>
      <c r="Q115" s="172">
        <f t="shared" si="94"/>
        <v>0</v>
      </c>
      <c r="R115" s="172" t="e">
        <f t="shared" si="94"/>
        <v>#DIV/0!</v>
      </c>
      <c r="S115" s="172">
        <f t="shared" si="94"/>
        <v>0</v>
      </c>
      <c r="T115" s="172" t="e">
        <f t="shared" si="81"/>
        <v>#DIV/0!</v>
      </c>
      <c r="U115" s="173" t="e">
        <f t="shared" si="77"/>
        <v>#DIV/0!</v>
      </c>
      <c r="V115" s="172">
        <f t="shared" si="95"/>
        <v>0</v>
      </c>
      <c r="W115" s="172">
        <f t="shared" si="95"/>
        <v>0</v>
      </c>
      <c r="X115" s="172">
        <f t="shared" si="95"/>
        <v>0</v>
      </c>
      <c r="Y115" s="172">
        <f t="shared" si="82"/>
        <v>0</v>
      </c>
      <c r="Z115" s="173" t="e">
        <f t="shared" si="79"/>
        <v>#DIV/0!</v>
      </c>
      <c r="AA115" s="174"/>
    </row>
    <row r="116" spans="1:27" ht="30">
      <c r="A116" s="175">
        <v>1</v>
      </c>
      <c r="B116" s="236" t="s">
        <v>80</v>
      </c>
      <c r="C116" s="175" t="s">
        <v>0</v>
      </c>
      <c r="D116" s="177">
        <f>SUM(D118:D122)</f>
        <v>3925</v>
      </c>
      <c r="E116" s="178" t="s">
        <v>0</v>
      </c>
      <c r="F116" s="179" t="e">
        <f t="shared" si="72"/>
        <v>#DIV/0!</v>
      </c>
      <c r="G116" s="180"/>
      <c r="H116" s="179">
        <f t="shared" ref="H116:J117" si="96">SUM(H118,H120,H122,H124)</f>
        <v>0</v>
      </c>
      <c r="I116" s="179">
        <f t="shared" si="96"/>
        <v>0</v>
      </c>
      <c r="J116" s="179">
        <f t="shared" si="96"/>
        <v>0</v>
      </c>
      <c r="K116" s="179">
        <f t="shared" si="84"/>
        <v>0</v>
      </c>
      <c r="L116" s="179" t="e">
        <f t="shared" ref="L116:N117" si="97">SUM(L118,L120,L122,L124)</f>
        <v>#DIV/0!</v>
      </c>
      <c r="M116" s="179">
        <f t="shared" si="97"/>
        <v>0</v>
      </c>
      <c r="N116" s="179">
        <f t="shared" si="97"/>
        <v>0</v>
      </c>
      <c r="O116" s="179" t="e">
        <f t="shared" si="80"/>
        <v>#DIV/0!</v>
      </c>
      <c r="P116" s="180" t="e">
        <f t="shared" si="75"/>
        <v>#DIV/0!</v>
      </c>
      <c r="Q116" s="179">
        <f t="shared" ref="Q116:S117" si="98">SUM(Q118,Q120,Q122,Q124)</f>
        <v>0</v>
      </c>
      <c r="R116" s="179" t="e">
        <f t="shared" si="98"/>
        <v>#DIV/0!</v>
      </c>
      <c r="S116" s="179">
        <f t="shared" si="98"/>
        <v>0</v>
      </c>
      <c r="T116" s="179" t="e">
        <f t="shared" si="81"/>
        <v>#DIV/0!</v>
      </c>
      <c r="U116" s="180" t="e">
        <f t="shared" si="77"/>
        <v>#DIV/0!</v>
      </c>
      <c r="V116" s="179">
        <f t="shared" ref="V116:X117" si="99">SUM(V118,V120,V122,V124)</f>
        <v>0</v>
      </c>
      <c r="W116" s="179">
        <f t="shared" si="99"/>
        <v>0</v>
      </c>
      <c r="X116" s="179">
        <f t="shared" si="99"/>
        <v>0</v>
      </c>
      <c r="Y116" s="179">
        <f t="shared" si="82"/>
        <v>0</v>
      </c>
      <c r="Z116" s="180" t="e">
        <f t="shared" si="79"/>
        <v>#DIV/0!</v>
      </c>
      <c r="AA116" s="183"/>
    </row>
    <row r="117" spans="1:27">
      <c r="A117" s="175"/>
      <c r="B117" s="236"/>
      <c r="C117" s="175"/>
      <c r="D117" s="177"/>
      <c r="E117" s="178" t="s">
        <v>182</v>
      </c>
      <c r="F117" s="179" t="e">
        <f t="shared" si="72"/>
        <v>#DIV/0!</v>
      </c>
      <c r="G117" s="180"/>
      <c r="H117" s="179">
        <f t="shared" si="96"/>
        <v>0</v>
      </c>
      <c r="I117" s="179">
        <f t="shared" si="96"/>
        <v>0</v>
      </c>
      <c r="J117" s="179">
        <f t="shared" si="96"/>
        <v>0</v>
      </c>
      <c r="K117" s="179">
        <f t="shared" si="84"/>
        <v>0</v>
      </c>
      <c r="L117" s="179" t="e">
        <f t="shared" si="97"/>
        <v>#DIV/0!</v>
      </c>
      <c r="M117" s="179">
        <f t="shared" si="97"/>
        <v>0</v>
      </c>
      <c r="N117" s="179">
        <f t="shared" si="97"/>
        <v>0</v>
      </c>
      <c r="O117" s="179" t="e">
        <f t="shared" si="80"/>
        <v>#DIV/0!</v>
      </c>
      <c r="P117" s="180" t="e">
        <f t="shared" si="75"/>
        <v>#DIV/0!</v>
      </c>
      <c r="Q117" s="179">
        <f t="shared" si="98"/>
        <v>0</v>
      </c>
      <c r="R117" s="179" t="e">
        <f t="shared" si="98"/>
        <v>#DIV/0!</v>
      </c>
      <c r="S117" s="179">
        <f t="shared" si="98"/>
        <v>0</v>
      </c>
      <c r="T117" s="179" t="e">
        <f t="shared" si="81"/>
        <v>#DIV/0!</v>
      </c>
      <c r="U117" s="180" t="e">
        <f t="shared" si="77"/>
        <v>#DIV/0!</v>
      </c>
      <c r="V117" s="179">
        <f t="shared" si="99"/>
        <v>0</v>
      </c>
      <c r="W117" s="179">
        <f t="shared" si="99"/>
        <v>0</v>
      </c>
      <c r="X117" s="179">
        <f t="shared" si="99"/>
        <v>0</v>
      </c>
      <c r="Y117" s="179">
        <f t="shared" si="82"/>
        <v>0</v>
      </c>
      <c r="Z117" s="180" t="e">
        <f t="shared" si="79"/>
        <v>#DIV/0!</v>
      </c>
      <c r="AA117" s="183"/>
    </row>
    <row r="118" spans="1:27" s="182" customFormat="1">
      <c r="A118" s="191"/>
      <c r="B118" s="200" t="s">
        <v>77</v>
      </c>
      <c r="C118" s="191" t="s">
        <v>0</v>
      </c>
      <c r="D118" s="193">
        <v>3600</v>
      </c>
      <c r="E118" s="187" t="s">
        <v>0</v>
      </c>
      <c r="F118" s="188" t="e">
        <f t="shared" si="72"/>
        <v>#DIV/0!</v>
      </c>
      <c r="G118" s="189"/>
      <c r="H118" s="188">
        <v>0</v>
      </c>
      <c r="I118" s="188">
        <v>0</v>
      </c>
      <c r="J118" s="188">
        <v>0</v>
      </c>
      <c r="K118" s="188">
        <f t="shared" si="84"/>
        <v>0</v>
      </c>
      <c r="L118" s="188" t="e">
        <v>#DIV/0!</v>
      </c>
      <c r="M118" s="188">
        <v>0</v>
      </c>
      <c r="N118" s="188">
        <v>0</v>
      </c>
      <c r="O118" s="188" t="e">
        <f t="shared" si="80"/>
        <v>#DIV/0!</v>
      </c>
      <c r="P118" s="189" t="e">
        <f t="shared" si="75"/>
        <v>#DIV/0!</v>
      </c>
      <c r="Q118" s="188">
        <v>0</v>
      </c>
      <c r="R118" s="188" t="e">
        <v>#DIV/0!</v>
      </c>
      <c r="S118" s="188">
        <v>0</v>
      </c>
      <c r="T118" s="188" t="e">
        <f t="shared" si="81"/>
        <v>#DIV/0!</v>
      </c>
      <c r="U118" s="189" t="e">
        <f t="shared" si="77"/>
        <v>#DIV/0!</v>
      </c>
      <c r="V118" s="188">
        <v>0</v>
      </c>
      <c r="W118" s="188">
        <v>0</v>
      </c>
      <c r="X118" s="188">
        <v>0</v>
      </c>
      <c r="Y118" s="188">
        <v>0</v>
      </c>
      <c r="Z118" s="189" t="e">
        <f t="shared" si="79"/>
        <v>#DIV/0!</v>
      </c>
      <c r="AA118" s="181"/>
    </row>
    <row r="119" spans="1:27" s="182" customFormat="1">
      <c r="A119" s="191"/>
      <c r="B119" s="200"/>
      <c r="C119" s="191"/>
      <c r="D119" s="193"/>
      <c r="E119" s="187" t="s">
        <v>182</v>
      </c>
      <c r="F119" s="188" t="e">
        <f t="shared" si="72"/>
        <v>#DIV/0!</v>
      </c>
      <c r="G119" s="189"/>
      <c r="H119" s="188">
        <v>0</v>
      </c>
      <c r="I119" s="188">
        <v>0</v>
      </c>
      <c r="J119" s="188">
        <v>0</v>
      </c>
      <c r="K119" s="188">
        <f t="shared" si="84"/>
        <v>0</v>
      </c>
      <c r="L119" s="188" t="e">
        <v>#DIV/0!</v>
      </c>
      <c r="M119" s="188">
        <v>0</v>
      </c>
      <c r="N119" s="188">
        <v>0</v>
      </c>
      <c r="O119" s="188" t="e">
        <f t="shared" si="80"/>
        <v>#DIV/0!</v>
      </c>
      <c r="P119" s="189" t="e">
        <f t="shared" si="75"/>
        <v>#DIV/0!</v>
      </c>
      <c r="Q119" s="188">
        <v>0</v>
      </c>
      <c r="R119" s="188" t="e">
        <v>#DIV/0!</v>
      </c>
      <c r="S119" s="188">
        <v>0</v>
      </c>
      <c r="T119" s="188" t="e">
        <f t="shared" si="81"/>
        <v>#DIV/0!</v>
      </c>
      <c r="U119" s="189" t="e">
        <f t="shared" si="77"/>
        <v>#DIV/0!</v>
      </c>
      <c r="V119" s="188">
        <v>0</v>
      </c>
      <c r="W119" s="188">
        <v>0</v>
      </c>
      <c r="X119" s="188">
        <v>0</v>
      </c>
      <c r="Y119" s="188">
        <v>0</v>
      </c>
      <c r="Z119" s="189" t="e">
        <f t="shared" si="79"/>
        <v>#DIV/0!</v>
      </c>
      <c r="AA119" s="181"/>
    </row>
    <row r="120" spans="1:27" s="182" customFormat="1" ht="45">
      <c r="A120" s="191"/>
      <c r="B120" s="200" t="s">
        <v>78</v>
      </c>
      <c r="C120" s="191" t="s">
        <v>0</v>
      </c>
      <c r="D120" s="193">
        <v>260</v>
      </c>
      <c r="E120" s="187" t="s">
        <v>0</v>
      </c>
      <c r="F120" s="188" t="e">
        <f t="shared" si="72"/>
        <v>#DIV/0!</v>
      </c>
      <c r="G120" s="189"/>
      <c r="H120" s="188">
        <v>0</v>
      </c>
      <c r="I120" s="188">
        <v>0</v>
      </c>
      <c r="J120" s="188">
        <v>0</v>
      </c>
      <c r="K120" s="188">
        <f t="shared" si="84"/>
        <v>0</v>
      </c>
      <c r="L120" s="188" t="e">
        <v>#DIV/0!</v>
      </c>
      <c r="M120" s="188">
        <v>0</v>
      </c>
      <c r="N120" s="188">
        <v>0</v>
      </c>
      <c r="O120" s="188" t="e">
        <f t="shared" si="80"/>
        <v>#DIV/0!</v>
      </c>
      <c r="P120" s="189" t="e">
        <f t="shared" si="75"/>
        <v>#DIV/0!</v>
      </c>
      <c r="Q120" s="188">
        <v>0</v>
      </c>
      <c r="R120" s="188" t="e">
        <v>#DIV/0!</v>
      </c>
      <c r="S120" s="188">
        <v>0</v>
      </c>
      <c r="T120" s="188" t="e">
        <f t="shared" si="81"/>
        <v>#DIV/0!</v>
      </c>
      <c r="U120" s="189" t="e">
        <f t="shared" si="77"/>
        <v>#DIV/0!</v>
      </c>
      <c r="V120" s="188">
        <v>0</v>
      </c>
      <c r="W120" s="188">
        <v>0</v>
      </c>
      <c r="X120" s="188">
        <v>0</v>
      </c>
      <c r="Y120" s="188">
        <v>0</v>
      </c>
      <c r="Z120" s="189" t="e">
        <f t="shared" si="79"/>
        <v>#DIV/0!</v>
      </c>
      <c r="AA120" s="181"/>
    </row>
    <row r="121" spans="1:27" s="182" customFormat="1">
      <c r="A121" s="191"/>
      <c r="B121" s="200"/>
      <c r="C121" s="191"/>
      <c r="D121" s="193"/>
      <c r="E121" s="187" t="s">
        <v>182</v>
      </c>
      <c r="F121" s="188" t="e">
        <f t="shared" si="72"/>
        <v>#DIV/0!</v>
      </c>
      <c r="G121" s="189"/>
      <c r="H121" s="188">
        <v>0</v>
      </c>
      <c r="I121" s="188">
        <v>0</v>
      </c>
      <c r="J121" s="188">
        <v>0</v>
      </c>
      <c r="K121" s="188">
        <f t="shared" si="84"/>
        <v>0</v>
      </c>
      <c r="L121" s="188" t="e">
        <v>#DIV/0!</v>
      </c>
      <c r="M121" s="188">
        <v>0</v>
      </c>
      <c r="N121" s="188">
        <v>0</v>
      </c>
      <c r="O121" s="188" t="e">
        <f t="shared" si="80"/>
        <v>#DIV/0!</v>
      </c>
      <c r="P121" s="189" t="e">
        <f t="shared" si="75"/>
        <v>#DIV/0!</v>
      </c>
      <c r="Q121" s="188">
        <v>0</v>
      </c>
      <c r="R121" s="188" t="e">
        <v>#DIV/0!</v>
      </c>
      <c r="S121" s="188">
        <v>0</v>
      </c>
      <c r="T121" s="188" t="e">
        <f t="shared" si="81"/>
        <v>#DIV/0!</v>
      </c>
      <c r="U121" s="189" t="e">
        <f t="shared" si="77"/>
        <v>#DIV/0!</v>
      </c>
      <c r="V121" s="188">
        <v>0</v>
      </c>
      <c r="W121" s="188">
        <v>0</v>
      </c>
      <c r="X121" s="188">
        <v>0</v>
      </c>
      <c r="Y121" s="188">
        <v>0</v>
      </c>
      <c r="Z121" s="189" t="e">
        <f t="shared" si="79"/>
        <v>#DIV/0!</v>
      </c>
      <c r="AA121" s="181"/>
    </row>
    <row r="122" spans="1:27" s="182" customFormat="1">
      <c r="A122" s="191"/>
      <c r="B122" s="200" t="s">
        <v>79</v>
      </c>
      <c r="C122" s="191" t="s">
        <v>0</v>
      </c>
      <c r="D122" s="193">
        <v>65</v>
      </c>
      <c r="E122" s="187" t="s">
        <v>0</v>
      </c>
      <c r="F122" s="188" t="e">
        <f t="shared" si="72"/>
        <v>#DIV/0!</v>
      </c>
      <c r="G122" s="189"/>
      <c r="H122" s="188">
        <v>0</v>
      </c>
      <c r="I122" s="188">
        <v>0</v>
      </c>
      <c r="J122" s="188">
        <v>0</v>
      </c>
      <c r="K122" s="188">
        <f t="shared" si="84"/>
        <v>0</v>
      </c>
      <c r="L122" s="188" t="e">
        <v>#DIV/0!</v>
      </c>
      <c r="M122" s="188">
        <v>0</v>
      </c>
      <c r="N122" s="188">
        <v>0</v>
      </c>
      <c r="O122" s="188" t="e">
        <f t="shared" si="80"/>
        <v>#DIV/0!</v>
      </c>
      <c r="P122" s="189" t="e">
        <f t="shared" si="75"/>
        <v>#DIV/0!</v>
      </c>
      <c r="Q122" s="188">
        <v>0</v>
      </c>
      <c r="R122" s="188" t="e">
        <v>#DIV/0!</v>
      </c>
      <c r="S122" s="188">
        <v>0</v>
      </c>
      <c r="T122" s="188" t="e">
        <f t="shared" si="81"/>
        <v>#DIV/0!</v>
      </c>
      <c r="U122" s="189" t="e">
        <f t="shared" si="77"/>
        <v>#DIV/0!</v>
      </c>
      <c r="V122" s="188">
        <v>0</v>
      </c>
      <c r="W122" s="188">
        <v>0</v>
      </c>
      <c r="X122" s="188">
        <v>0</v>
      </c>
      <c r="Y122" s="188">
        <v>0</v>
      </c>
      <c r="Z122" s="189" t="e">
        <f t="shared" si="79"/>
        <v>#DIV/0!</v>
      </c>
      <c r="AA122" s="181"/>
    </row>
    <row r="123" spans="1:27" s="182" customFormat="1">
      <c r="A123" s="191"/>
      <c r="B123" s="200"/>
      <c r="C123" s="191"/>
      <c r="D123" s="193"/>
      <c r="E123" s="187" t="s">
        <v>182</v>
      </c>
      <c r="F123" s="188" t="e">
        <f t="shared" si="72"/>
        <v>#DIV/0!</v>
      </c>
      <c r="G123" s="189"/>
      <c r="H123" s="188">
        <v>0</v>
      </c>
      <c r="I123" s="188">
        <v>0</v>
      </c>
      <c r="J123" s="188">
        <v>0</v>
      </c>
      <c r="K123" s="188">
        <f t="shared" si="84"/>
        <v>0</v>
      </c>
      <c r="L123" s="188" t="e">
        <v>#DIV/0!</v>
      </c>
      <c r="M123" s="188">
        <v>0</v>
      </c>
      <c r="N123" s="188">
        <v>0</v>
      </c>
      <c r="O123" s="188" t="e">
        <f t="shared" si="80"/>
        <v>#DIV/0!</v>
      </c>
      <c r="P123" s="189" t="e">
        <f t="shared" si="75"/>
        <v>#DIV/0!</v>
      </c>
      <c r="Q123" s="188">
        <v>0</v>
      </c>
      <c r="R123" s="188" t="e">
        <v>#DIV/0!</v>
      </c>
      <c r="S123" s="188">
        <v>0</v>
      </c>
      <c r="T123" s="188" t="e">
        <f t="shared" si="81"/>
        <v>#DIV/0!</v>
      </c>
      <c r="U123" s="189" t="e">
        <f t="shared" si="77"/>
        <v>#DIV/0!</v>
      </c>
      <c r="V123" s="188">
        <v>0</v>
      </c>
      <c r="W123" s="188">
        <v>0</v>
      </c>
      <c r="X123" s="188">
        <v>0</v>
      </c>
      <c r="Y123" s="188">
        <v>0</v>
      </c>
      <c r="Z123" s="189" t="e">
        <f t="shared" si="79"/>
        <v>#DIV/0!</v>
      </c>
      <c r="AA123" s="181"/>
    </row>
    <row r="124" spans="1:27" s="182" customFormat="1" ht="30">
      <c r="A124" s="191"/>
      <c r="B124" s="200" t="s">
        <v>48</v>
      </c>
      <c r="C124" s="191" t="s">
        <v>0</v>
      </c>
      <c r="D124" s="193"/>
      <c r="E124" s="187" t="s">
        <v>0</v>
      </c>
      <c r="F124" s="188" t="e">
        <f t="shared" si="72"/>
        <v>#DIV/0!</v>
      </c>
      <c r="G124" s="189"/>
      <c r="H124" s="188">
        <v>0</v>
      </c>
      <c r="I124" s="188">
        <v>0</v>
      </c>
      <c r="J124" s="188">
        <v>0</v>
      </c>
      <c r="K124" s="188">
        <f t="shared" si="84"/>
        <v>0</v>
      </c>
      <c r="L124" s="188" t="e">
        <v>#DIV/0!</v>
      </c>
      <c r="M124" s="188">
        <v>0</v>
      </c>
      <c r="N124" s="188">
        <v>0</v>
      </c>
      <c r="O124" s="188" t="e">
        <f t="shared" si="80"/>
        <v>#DIV/0!</v>
      </c>
      <c r="P124" s="189" t="e">
        <f t="shared" si="75"/>
        <v>#DIV/0!</v>
      </c>
      <c r="Q124" s="188">
        <v>0</v>
      </c>
      <c r="R124" s="188" t="e">
        <v>#DIV/0!</v>
      </c>
      <c r="S124" s="188">
        <v>0</v>
      </c>
      <c r="T124" s="188" t="e">
        <f t="shared" si="81"/>
        <v>#DIV/0!</v>
      </c>
      <c r="U124" s="189" t="e">
        <f t="shared" si="77"/>
        <v>#DIV/0!</v>
      </c>
      <c r="V124" s="188">
        <v>0</v>
      </c>
      <c r="W124" s="188">
        <v>0</v>
      </c>
      <c r="X124" s="188">
        <v>0</v>
      </c>
      <c r="Y124" s="188">
        <v>0</v>
      </c>
      <c r="Z124" s="189" t="e">
        <f t="shared" si="79"/>
        <v>#DIV/0!</v>
      </c>
      <c r="AA124" s="181"/>
    </row>
    <row r="125" spans="1:27" s="182" customFormat="1">
      <c r="A125" s="191"/>
      <c r="B125" s="200"/>
      <c r="C125" s="191"/>
      <c r="D125" s="193"/>
      <c r="E125" s="187" t="s">
        <v>182</v>
      </c>
      <c r="F125" s="188" t="e">
        <f t="shared" si="72"/>
        <v>#DIV/0!</v>
      </c>
      <c r="G125" s="189"/>
      <c r="H125" s="188">
        <v>0</v>
      </c>
      <c r="I125" s="188">
        <v>0</v>
      </c>
      <c r="J125" s="188">
        <v>0</v>
      </c>
      <c r="K125" s="188">
        <f t="shared" si="84"/>
        <v>0</v>
      </c>
      <c r="L125" s="188" t="e">
        <v>#DIV/0!</v>
      </c>
      <c r="M125" s="188">
        <v>0</v>
      </c>
      <c r="N125" s="188">
        <v>0</v>
      </c>
      <c r="O125" s="188" t="e">
        <f t="shared" si="80"/>
        <v>#DIV/0!</v>
      </c>
      <c r="P125" s="189" t="e">
        <f t="shared" si="75"/>
        <v>#DIV/0!</v>
      </c>
      <c r="Q125" s="188">
        <v>0</v>
      </c>
      <c r="R125" s="188" t="e">
        <v>#DIV/0!</v>
      </c>
      <c r="S125" s="188">
        <v>0</v>
      </c>
      <c r="T125" s="188" t="e">
        <f t="shared" si="81"/>
        <v>#DIV/0!</v>
      </c>
      <c r="U125" s="189" t="e">
        <f t="shared" si="77"/>
        <v>#DIV/0!</v>
      </c>
      <c r="V125" s="188">
        <v>0</v>
      </c>
      <c r="W125" s="188">
        <v>0</v>
      </c>
      <c r="X125" s="188">
        <v>0</v>
      </c>
      <c r="Y125" s="188">
        <v>0</v>
      </c>
      <c r="Z125" s="189" t="e">
        <f t="shared" si="79"/>
        <v>#DIV/0!</v>
      </c>
      <c r="AA125" s="181"/>
    </row>
    <row r="126" spans="1:27" ht="30">
      <c r="A126" s="175">
        <v>2</v>
      </c>
      <c r="B126" s="236" t="s">
        <v>81</v>
      </c>
      <c r="C126" s="175" t="s">
        <v>0</v>
      </c>
      <c r="D126" s="177">
        <f>SUM(D128:D132)</f>
        <v>1660</v>
      </c>
      <c r="E126" s="178" t="s">
        <v>0</v>
      </c>
      <c r="F126" s="179" t="e">
        <f t="shared" si="72"/>
        <v>#DIV/0!</v>
      </c>
      <c r="G126" s="180"/>
      <c r="H126" s="179">
        <f t="shared" ref="H126:J127" si="100">SUM(H128,H130,H132)</f>
        <v>0</v>
      </c>
      <c r="I126" s="179">
        <f t="shared" si="100"/>
        <v>0</v>
      </c>
      <c r="J126" s="179">
        <f t="shared" si="100"/>
        <v>0</v>
      </c>
      <c r="K126" s="179">
        <f t="shared" si="84"/>
        <v>0</v>
      </c>
      <c r="L126" s="179" t="e">
        <f t="shared" ref="L126:N127" si="101">SUM(L128,L130,L132)</f>
        <v>#DIV/0!</v>
      </c>
      <c r="M126" s="179">
        <f t="shared" si="101"/>
        <v>0</v>
      </c>
      <c r="N126" s="179">
        <f t="shared" si="101"/>
        <v>0</v>
      </c>
      <c r="O126" s="179" t="e">
        <f t="shared" si="80"/>
        <v>#DIV/0!</v>
      </c>
      <c r="P126" s="180" t="e">
        <f t="shared" si="75"/>
        <v>#DIV/0!</v>
      </c>
      <c r="Q126" s="179">
        <f t="shared" ref="Q126:S127" si="102">SUM(Q128,Q130,Q132)</f>
        <v>0</v>
      </c>
      <c r="R126" s="179" t="e">
        <f t="shared" si="102"/>
        <v>#DIV/0!</v>
      </c>
      <c r="S126" s="179">
        <f t="shared" si="102"/>
        <v>0</v>
      </c>
      <c r="T126" s="179" t="e">
        <f t="shared" si="81"/>
        <v>#DIV/0!</v>
      </c>
      <c r="U126" s="180" t="e">
        <f t="shared" si="77"/>
        <v>#DIV/0!</v>
      </c>
      <c r="V126" s="179">
        <f t="shared" ref="V126:X127" si="103">SUM(V128,V130,V132)</f>
        <v>0</v>
      </c>
      <c r="W126" s="179">
        <f t="shared" si="103"/>
        <v>0</v>
      </c>
      <c r="X126" s="179">
        <f t="shared" si="103"/>
        <v>0</v>
      </c>
      <c r="Y126" s="179">
        <f t="shared" si="82"/>
        <v>0</v>
      </c>
      <c r="Z126" s="180" t="e">
        <f t="shared" si="79"/>
        <v>#DIV/0!</v>
      </c>
      <c r="AA126" s="183"/>
    </row>
    <row r="127" spans="1:27">
      <c r="A127" s="175"/>
      <c r="B127" s="236"/>
      <c r="C127" s="175"/>
      <c r="D127" s="177"/>
      <c r="E127" s="178" t="s">
        <v>182</v>
      </c>
      <c r="F127" s="179" t="e">
        <f t="shared" si="72"/>
        <v>#DIV/0!</v>
      </c>
      <c r="G127" s="180"/>
      <c r="H127" s="179">
        <f t="shared" si="100"/>
        <v>0</v>
      </c>
      <c r="I127" s="179">
        <f t="shared" si="100"/>
        <v>0</v>
      </c>
      <c r="J127" s="179">
        <f t="shared" si="100"/>
        <v>0</v>
      </c>
      <c r="K127" s="179">
        <f t="shared" si="84"/>
        <v>0</v>
      </c>
      <c r="L127" s="179" t="e">
        <f t="shared" si="101"/>
        <v>#DIV/0!</v>
      </c>
      <c r="M127" s="179">
        <f t="shared" si="101"/>
        <v>0</v>
      </c>
      <c r="N127" s="179">
        <f t="shared" si="101"/>
        <v>0</v>
      </c>
      <c r="O127" s="179" t="e">
        <f t="shared" si="80"/>
        <v>#DIV/0!</v>
      </c>
      <c r="P127" s="180" t="e">
        <f t="shared" si="75"/>
        <v>#DIV/0!</v>
      </c>
      <c r="Q127" s="179">
        <f t="shared" si="102"/>
        <v>0</v>
      </c>
      <c r="R127" s="179" t="e">
        <f t="shared" si="102"/>
        <v>#DIV/0!</v>
      </c>
      <c r="S127" s="179">
        <f t="shared" si="102"/>
        <v>0</v>
      </c>
      <c r="T127" s="179" t="e">
        <f t="shared" si="81"/>
        <v>#DIV/0!</v>
      </c>
      <c r="U127" s="180" t="e">
        <f t="shared" si="77"/>
        <v>#DIV/0!</v>
      </c>
      <c r="V127" s="179">
        <f t="shared" si="103"/>
        <v>0</v>
      </c>
      <c r="W127" s="179">
        <f t="shared" si="103"/>
        <v>0</v>
      </c>
      <c r="X127" s="179">
        <f t="shared" si="103"/>
        <v>0</v>
      </c>
      <c r="Y127" s="179">
        <f t="shared" si="82"/>
        <v>0</v>
      </c>
      <c r="Z127" s="180" t="e">
        <f t="shared" si="79"/>
        <v>#DIV/0!</v>
      </c>
      <c r="AA127" s="183"/>
    </row>
    <row r="128" spans="1:27" s="182" customFormat="1" ht="30">
      <c r="A128" s="191"/>
      <c r="B128" s="200" t="s">
        <v>82</v>
      </c>
      <c r="C128" s="191" t="s">
        <v>0</v>
      </c>
      <c r="D128" s="193">
        <v>1400</v>
      </c>
      <c r="E128" s="187" t="s">
        <v>0</v>
      </c>
      <c r="F128" s="188" t="e">
        <f t="shared" si="72"/>
        <v>#DIV/0!</v>
      </c>
      <c r="G128" s="189"/>
      <c r="H128" s="188">
        <v>0</v>
      </c>
      <c r="I128" s="188">
        <v>0</v>
      </c>
      <c r="J128" s="188">
        <v>0</v>
      </c>
      <c r="K128" s="188">
        <f t="shared" si="84"/>
        <v>0</v>
      </c>
      <c r="L128" s="188" t="e">
        <v>#DIV/0!</v>
      </c>
      <c r="M128" s="188">
        <v>0</v>
      </c>
      <c r="N128" s="188">
        <v>0</v>
      </c>
      <c r="O128" s="188" t="e">
        <f t="shared" si="80"/>
        <v>#DIV/0!</v>
      </c>
      <c r="P128" s="189" t="e">
        <f t="shared" si="75"/>
        <v>#DIV/0!</v>
      </c>
      <c r="Q128" s="188">
        <v>0</v>
      </c>
      <c r="R128" s="188" t="e">
        <v>#DIV/0!</v>
      </c>
      <c r="S128" s="188">
        <v>0</v>
      </c>
      <c r="T128" s="188" t="e">
        <f t="shared" si="81"/>
        <v>#DIV/0!</v>
      </c>
      <c r="U128" s="189" t="e">
        <f t="shared" si="77"/>
        <v>#DIV/0!</v>
      </c>
      <c r="V128" s="188">
        <v>0</v>
      </c>
      <c r="W128" s="188">
        <v>0</v>
      </c>
      <c r="X128" s="188">
        <v>0</v>
      </c>
      <c r="Y128" s="188">
        <f t="shared" si="82"/>
        <v>0</v>
      </c>
      <c r="Z128" s="189" t="e">
        <f t="shared" si="79"/>
        <v>#DIV/0!</v>
      </c>
      <c r="AA128" s="181"/>
    </row>
    <row r="129" spans="1:27" s="182" customFormat="1">
      <c r="A129" s="191"/>
      <c r="B129" s="200"/>
      <c r="C129" s="191"/>
      <c r="D129" s="193"/>
      <c r="E129" s="187" t="s">
        <v>182</v>
      </c>
      <c r="F129" s="188" t="e">
        <f t="shared" si="72"/>
        <v>#DIV/0!</v>
      </c>
      <c r="G129" s="189"/>
      <c r="H129" s="188">
        <v>0</v>
      </c>
      <c r="I129" s="188">
        <v>0</v>
      </c>
      <c r="J129" s="188">
        <v>0</v>
      </c>
      <c r="K129" s="188">
        <f t="shared" si="84"/>
        <v>0</v>
      </c>
      <c r="L129" s="188" t="e">
        <v>#DIV/0!</v>
      </c>
      <c r="M129" s="188">
        <v>0</v>
      </c>
      <c r="N129" s="188">
        <v>0</v>
      </c>
      <c r="O129" s="188" t="e">
        <f t="shared" si="80"/>
        <v>#DIV/0!</v>
      </c>
      <c r="P129" s="189" t="e">
        <f t="shared" si="75"/>
        <v>#DIV/0!</v>
      </c>
      <c r="Q129" s="188">
        <v>0</v>
      </c>
      <c r="R129" s="188" t="e">
        <v>#DIV/0!</v>
      </c>
      <c r="S129" s="188">
        <v>0</v>
      </c>
      <c r="T129" s="188" t="e">
        <f t="shared" si="81"/>
        <v>#DIV/0!</v>
      </c>
      <c r="U129" s="189" t="e">
        <f t="shared" si="77"/>
        <v>#DIV/0!</v>
      </c>
      <c r="V129" s="188">
        <v>0</v>
      </c>
      <c r="W129" s="188">
        <v>0</v>
      </c>
      <c r="X129" s="188">
        <v>0</v>
      </c>
      <c r="Y129" s="188">
        <f t="shared" si="82"/>
        <v>0</v>
      </c>
      <c r="Z129" s="189" t="e">
        <f t="shared" si="79"/>
        <v>#DIV/0!</v>
      </c>
      <c r="AA129" s="181"/>
    </row>
    <row r="130" spans="1:27" s="182" customFormat="1" ht="30">
      <c r="A130" s="191"/>
      <c r="B130" s="200" t="s">
        <v>83</v>
      </c>
      <c r="C130" s="191" t="s">
        <v>0</v>
      </c>
      <c r="D130" s="193">
        <v>160</v>
      </c>
      <c r="E130" s="187" t="s">
        <v>0</v>
      </c>
      <c r="F130" s="188" t="e">
        <f t="shared" si="72"/>
        <v>#DIV/0!</v>
      </c>
      <c r="G130" s="189"/>
      <c r="H130" s="188">
        <v>0</v>
      </c>
      <c r="I130" s="188">
        <v>0</v>
      </c>
      <c r="J130" s="188">
        <v>0</v>
      </c>
      <c r="K130" s="188">
        <f t="shared" si="84"/>
        <v>0</v>
      </c>
      <c r="L130" s="188" t="e">
        <v>#DIV/0!</v>
      </c>
      <c r="M130" s="188">
        <v>0</v>
      </c>
      <c r="N130" s="188">
        <v>0</v>
      </c>
      <c r="O130" s="188" t="e">
        <f t="shared" si="80"/>
        <v>#DIV/0!</v>
      </c>
      <c r="P130" s="189" t="e">
        <f t="shared" si="75"/>
        <v>#DIV/0!</v>
      </c>
      <c r="Q130" s="188">
        <v>0</v>
      </c>
      <c r="R130" s="188" t="e">
        <v>#DIV/0!</v>
      </c>
      <c r="S130" s="188">
        <v>0</v>
      </c>
      <c r="T130" s="188" t="e">
        <f t="shared" si="81"/>
        <v>#DIV/0!</v>
      </c>
      <c r="U130" s="189" t="e">
        <f t="shared" si="77"/>
        <v>#DIV/0!</v>
      </c>
      <c r="V130" s="188">
        <v>0</v>
      </c>
      <c r="W130" s="188">
        <v>0</v>
      </c>
      <c r="X130" s="188">
        <v>0</v>
      </c>
      <c r="Y130" s="188">
        <f t="shared" si="82"/>
        <v>0</v>
      </c>
      <c r="Z130" s="189" t="e">
        <f t="shared" si="79"/>
        <v>#DIV/0!</v>
      </c>
      <c r="AA130" s="181"/>
    </row>
    <row r="131" spans="1:27" s="182" customFormat="1">
      <c r="A131" s="191"/>
      <c r="B131" s="200"/>
      <c r="C131" s="191"/>
      <c r="D131" s="193"/>
      <c r="E131" s="187" t="s">
        <v>182</v>
      </c>
      <c r="F131" s="188" t="e">
        <f t="shared" si="72"/>
        <v>#DIV/0!</v>
      </c>
      <c r="G131" s="189"/>
      <c r="H131" s="188">
        <v>0</v>
      </c>
      <c r="I131" s="188">
        <v>0</v>
      </c>
      <c r="J131" s="188">
        <v>0</v>
      </c>
      <c r="K131" s="188">
        <f t="shared" si="84"/>
        <v>0</v>
      </c>
      <c r="L131" s="188" t="e">
        <v>#DIV/0!</v>
      </c>
      <c r="M131" s="188">
        <v>0</v>
      </c>
      <c r="N131" s="188">
        <v>0</v>
      </c>
      <c r="O131" s="188" t="e">
        <f t="shared" si="80"/>
        <v>#DIV/0!</v>
      </c>
      <c r="P131" s="189" t="e">
        <f t="shared" si="75"/>
        <v>#DIV/0!</v>
      </c>
      <c r="Q131" s="188">
        <v>0</v>
      </c>
      <c r="R131" s="188" t="e">
        <v>#DIV/0!</v>
      </c>
      <c r="S131" s="188">
        <v>0</v>
      </c>
      <c r="T131" s="188" t="e">
        <f t="shared" si="81"/>
        <v>#DIV/0!</v>
      </c>
      <c r="U131" s="189" t="e">
        <f t="shared" si="77"/>
        <v>#DIV/0!</v>
      </c>
      <c r="V131" s="188">
        <v>0</v>
      </c>
      <c r="W131" s="188">
        <v>0</v>
      </c>
      <c r="X131" s="188">
        <v>0</v>
      </c>
      <c r="Y131" s="188">
        <f t="shared" si="82"/>
        <v>0</v>
      </c>
      <c r="Z131" s="189" t="e">
        <f t="shared" si="79"/>
        <v>#DIV/0!</v>
      </c>
      <c r="AA131" s="181"/>
    </row>
    <row r="132" spans="1:27" s="182" customFormat="1" ht="30">
      <c r="A132" s="191"/>
      <c r="B132" s="200" t="s">
        <v>84</v>
      </c>
      <c r="C132" s="191" t="s">
        <v>0</v>
      </c>
      <c r="D132" s="193">
        <v>100</v>
      </c>
      <c r="E132" s="187" t="s">
        <v>0</v>
      </c>
      <c r="F132" s="188" t="e">
        <f t="shared" si="72"/>
        <v>#DIV/0!</v>
      </c>
      <c r="G132" s="189"/>
      <c r="H132" s="188">
        <v>0</v>
      </c>
      <c r="I132" s="188">
        <v>0</v>
      </c>
      <c r="J132" s="188">
        <v>0</v>
      </c>
      <c r="K132" s="188">
        <f t="shared" si="84"/>
        <v>0</v>
      </c>
      <c r="L132" s="188" t="e">
        <v>#DIV/0!</v>
      </c>
      <c r="M132" s="188">
        <v>0</v>
      </c>
      <c r="N132" s="188">
        <v>0</v>
      </c>
      <c r="O132" s="188" t="e">
        <f t="shared" si="80"/>
        <v>#DIV/0!</v>
      </c>
      <c r="P132" s="189" t="e">
        <f t="shared" si="75"/>
        <v>#DIV/0!</v>
      </c>
      <c r="Q132" s="188">
        <v>0</v>
      </c>
      <c r="R132" s="188" t="e">
        <v>#DIV/0!</v>
      </c>
      <c r="S132" s="188">
        <v>0</v>
      </c>
      <c r="T132" s="188" t="e">
        <f t="shared" si="81"/>
        <v>#DIV/0!</v>
      </c>
      <c r="U132" s="189" t="e">
        <f t="shared" si="77"/>
        <v>#DIV/0!</v>
      </c>
      <c r="V132" s="188">
        <v>0</v>
      </c>
      <c r="W132" s="188">
        <v>0</v>
      </c>
      <c r="X132" s="188">
        <v>0</v>
      </c>
      <c r="Y132" s="188">
        <f t="shared" si="82"/>
        <v>0</v>
      </c>
      <c r="Z132" s="189" t="e">
        <f t="shared" si="79"/>
        <v>#DIV/0!</v>
      </c>
      <c r="AA132" s="181"/>
    </row>
    <row r="133" spans="1:27" s="182" customFormat="1">
      <c r="A133" s="191"/>
      <c r="B133" s="200"/>
      <c r="C133" s="191"/>
      <c r="D133" s="193"/>
      <c r="E133" s="187" t="s">
        <v>182</v>
      </c>
      <c r="F133" s="188" t="e">
        <f t="shared" si="72"/>
        <v>#DIV/0!</v>
      </c>
      <c r="G133" s="189"/>
      <c r="H133" s="188">
        <v>0</v>
      </c>
      <c r="I133" s="188">
        <v>0</v>
      </c>
      <c r="J133" s="188">
        <v>0</v>
      </c>
      <c r="K133" s="188">
        <f t="shared" si="84"/>
        <v>0</v>
      </c>
      <c r="L133" s="188" t="e">
        <v>#DIV/0!</v>
      </c>
      <c r="M133" s="188">
        <v>0</v>
      </c>
      <c r="N133" s="188">
        <v>0</v>
      </c>
      <c r="O133" s="188" t="e">
        <f t="shared" si="80"/>
        <v>#DIV/0!</v>
      </c>
      <c r="P133" s="189" t="e">
        <f t="shared" si="75"/>
        <v>#DIV/0!</v>
      </c>
      <c r="Q133" s="188">
        <v>0</v>
      </c>
      <c r="R133" s="188" t="e">
        <v>#DIV/0!</v>
      </c>
      <c r="S133" s="188">
        <v>0</v>
      </c>
      <c r="T133" s="188" t="e">
        <f t="shared" si="81"/>
        <v>#DIV/0!</v>
      </c>
      <c r="U133" s="189" t="e">
        <f t="shared" si="77"/>
        <v>#DIV/0!</v>
      </c>
      <c r="V133" s="188">
        <v>0</v>
      </c>
      <c r="W133" s="188">
        <v>0</v>
      </c>
      <c r="X133" s="188">
        <v>0</v>
      </c>
      <c r="Y133" s="188">
        <f t="shared" si="82"/>
        <v>0</v>
      </c>
      <c r="Z133" s="189" t="e">
        <f t="shared" si="79"/>
        <v>#DIV/0!</v>
      </c>
      <c r="AA133" s="181"/>
    </row>
    <row r="134" spans="1:27" ht="30">
      <c r="A134" s="175">
        <v>3</v>
      </c>
      <c r="B134" s="236" t="s">
        <v>85</v>
      </c>
      <c r="C134" s="175" t="s">
        <v>0</v>
      </c>
      <c r="D134" s="177">
        <f>SUM(D138:D138)</f>
        <v>12</v>
      </c>
      <c r="E134" s="178" t="s">
        <v>0</v>
      </c>
      <c r="F134" s="179" t="e">
        <f t="shared" si="72"/>
        <v>#DIV/0!</v>
      </c>
      <c r="G134" s="180"/>
      <c r="H134" s="179">
        <f t="shared" ref="H134:J135" si="104">SUM(H136,H138)</f>
        <v>0</v>
      </c>
      <c r="I134" s="179">
        <f t="shared" si="104"/>
        <v>0</v>
      </c>
      <c r="J134" s="179">
        <f t="shared" si="104"/>
        <v>0</v>
      </c>
      <c r="K134" s="179">
        <f t="shared" si="84"/>
        <v>0</v>
      </c>
      <c r="L134" s="179" t="e">
        <f t="shared" ref="L134:N135" si="105">SUM(L136,L138)</f>
        <v>#DIV/0!</v>
      </c>
      <c r="M134" s="179">
        <f t="shared" si="105"/>
        <v>0</v>
      </c>
      <c r="N134" s="179">
        <f t="shared" si="105"/>
        <v>0</v>
      </c>
      <c r="O134" s="179" t="e">
        <f t="shared" si="80"/>
        <v>#DIV/0!</v>
      </c>
      <c r="P134" s="180" t="e">
        <f t="shared" si="75"/>
        <v>#DIV/0!</v>
      </c>
      <c r="Q134" s="179">
        <f t="shared" ref="Q134:S135" si="106">SUM(Q136,Q138)</f>
        <v>0</v>
      </c>
      <c r="R134" s="179" t="e">
        <f t="shared" si="106"/>
        <v>#DIV/0!</v>
      </c>
      <c r="S134" s="179">
        <f t="shared" si="106"/>
        <v>0</v>
      </c>
      <c r="T134" s="179" t="e">
        <f t="shared" si="81"/>
        <v>#DIV/0!</v>
      </c>
      <c r="U134" s="180" t="e">
        <f t="shared" si="77"/>
        <v>#DIV/0!</v>
      </c>
      <c r="V134" s="179">
        <f t="shared" ref="V134:X135" si="107">SUM(V136,V138)</f>
        <v>0</v>
      </c>
      <c r="W134" s="179">
        <f t="shared" si="107"/>
        <v>0</v>
      </c>
      <c r="X134" s="179">
        <f t="shared" si="107"/>
        <v>0</v>
      </c>
      <c r="Y134" s="179">
        <f t="shared" si="82"/>
        <v>0</v>
      </c>
      <c r="Z134" s="180" t="e">
        <f t="shared" si="79"/>
        <v>#DIV/0!</v>
      </c>
      <c r="AA134" s="183"/>
    </row>
    <row r="135" spans="1:27">
      <c r="A135" s="175"/>
      <c r="B135" s="176"/>
      <c r="C135" s="175"/>
      <c r="D135" s="177"/>
      <c r="E135" s="178" t="s">
        <v>182</v>
      </c>
      <c r="F135" s="179" t="e">
        <f t="shared" si="72"/>
        <v>#DIV/0!</v>
      </c>
      <c r="G135" s="180"/>
      <c r="H135" s="179">
        <f t="shared" si="104"/>
        <v>0</v>
      </c>
      <c r="I135" s="179">
        <f t="shared" si="104"/>
        <v>0</v>
      </c>
      <c r="J135" s="179">
        <f t="shared" si="104"/>
        <v>0</v>
      </c>
      <c r="K135" s="179">
        <f t="shared" si="84"/>
        <v>0</v>
      </c>
      <c r="L135" s="179" t="e">
        <f t="shared" si="105"/>
        <v>#DIV/0!</v>
      </c>
      <c r="M135" s="179">
        <f t="shared" si="105"/>
        <v>0</v>
      </c>
      <c r="N135" s="179">
        <f t="shared" si="105"/>
        <v>0</v>
      </c>
      <c r="O135" s="179" t="e">
        <f t="shared" si="80"/>
        <v>#DIV/0!</v>
      </c>
      <c r="P135" s="180" t="e">
        <f t="shared" si="75"/>
        <v>#DIV/0!</v>
      </c>
      <c r="Q135" s="179">
        <f t="shared" si="106"/>
        <v>0</v>
      </c>
      <c r="R135" s="179" t="e">
        <f t="shared" si="106"/>
        <v>#DIV/0!</v>
      </c>
      <c r="S135" s="179">
        <f t="shared" si="106"/>
        <v>0</v>
      </c>
      <c r="T135" s="179" t="e">
        <f t="shared" si="81"/>
        <v>#DIV/0!</v>
      </c>
      <c r="U135" s="180" t="e">
        <f t="shared" si="77"/>
        <v>#DIV/0!</v>
      </c>
      <c r="V135" s="179">
        <f t="shared" si="107"/>
        <v>0</v>
      </c>
      <c r="W135" s="179">
        <f t="shared" si="107"/>
        <v>0</v>
      </c>
      <c r="X135" s="179">
        <f t="shared" si="107"/>
        <v>0</v>
      </c>
      <c r="Y135" s="179">
        <f t="shared" si="82"/>
        <v>0</v>
      </c>
      <c r="Z135" s="180" t="e">
        <f t="shared" si="79"/>
        <v>#DIV/0!</v>
      </c>
      <c r="AA135" s="183"/>
    </row>
    <row r="136" spans="1:27" s="182" customFormat="1">
      <c r="A136" s="191"/>
      <c r="B136" s="192" t="s">
        <v>86</v>
      </c>
      <c r="C136" s="191" t="s">
        <v>180</v>
      </c>
      <c r="D136" s="193">
        <v>1</v>
      </c>
      <c r="E136" s="187" t="s">
        <v>0</v>
      </c>
      <c r="F136" s="188" t="e">
        <f t="shared" si="72"/>
        <v>#DIV/0!</v>
      </c>
      <c r="G136" s="189"/>
      <c r="H136" s="188">
        <v>0</v>
      </c>
      <c r="I136" s="188">
        <v>0</v>
      </c>
      <c r="J136" s="188">
        <v>0</v>
      </c>
      <c r="K136" s="188">
        <f t="shared" si="84"/>
        <v>0</v>
      </c>
      <c r="L136" s="188" t="e">
        <v>#DIV/0!</v>
      </c>
      <c r="M136" s="188">
        <v>0</v>
      </c>
      <c r="N136" s="188">
        <v>0</v>
      </c>
      <c r="O136" s="188" t="e">
        <f t="shared" si="80"/>
        <v>#DIV/0!</v>
      </c>
      <c r="P136" s="189" t="e">
        <f t="shared" si="75"/>
        <v>#DIV/0!</v>
      </c>
      <c r="Q136" s="188">
        <v>0</v>
      </c>
      <c r="R136" s="188" t="e">
        <v>#DIV/0!</v>
      </c>
      <c r="S136" s="188">
        <v>0</v>
      </c>
      <c r="T136" s="188" t="e">
        <f t="shared" si="81"/>
        <v>#DIV/0!</v>
      </c>
      <c r="U136" s="189" t="e">
        <f t="shared" si="77"/>
        <v>#DIV/0!</v>
      </c>
      <c r="V136" s="188">
        <v>0</v>
      </c>
      <c r="W136" s="188">
        <v>0</v>
      </c>
      <c r="X136" s="188">
        <v>0</v>
      </c>
      <c r="Y136" s="188">
        <f t="shared" si="82"/>
        <v>0</v>
      </c>
      <c r="Z136" s="189" t="e">
        <f t="shared" si="79"/>
        <v>#DIV/0!</v>
      </c>
      <c r="AA136" s="181"/>
    </row>
    <row r="137" spans="1:27" s="182" customFormat="1">
      <c r="A137" s="191"/>
      <c r="B137" s="192"/>
      <c r="C137" s="191"/>
      <c r="D137" s="193"/>
      <c r="E137" s="255" t="s">
        <v>182</v>
      </c>
      <c r="F137" s="188" t="e">
        <f t="shared" si="72"/>
        <v>#DIV/0!</v>
      </c>
      <c r="G137" s="204"/>
      <c r="H137" s="188">
        <v>0</v>
      </c>
      <c r="I137" s="188">
        <v>0</v>
      </c>
      <c r="J137" s="188">
        <v>0</v>
      </c>
      <c r="K137" s="188">
        <f t="shared" si="84"/>
        <v>0</v>
      </c>
      <c r="L137" s="188" t="e">
        <v>#DIV/0!</v>
      </c>
      <c r="M137" s="188">
        <v>0</v>
      </c>
      <c r="N137" s="188">
        <v>0</v>
      </c>
      <c r="O137" s="188" t="e">
        <f t="shared" si="80"/>
        <v>#DIV/0!</v>
      </c>
      <c r="P137" s="189" t="e">
        <f t="shared" si="75"/>
        <v>#DIV/0!</v>
      </c>
      <c r="Q137" s="188">
        <v>0</v>
      </c>
      <c r="R137" s="188" t="e">
        <v>#DIV/0!</v>
      </c>
      <c r="S137" s="188">
        <v>0</v>
      </c>
      <c r="T137" s="188" t="e">
        <f t="shared" si="81"/>
        <v>#DIV/0!</v>
      </c>
      <c r="U137" s="189" t="e">
        <f t="shared" si="77"/>
        <v>#DIV/0!</v>
      </c>
      <c r="V137" s="188">
        <v>0</v>
      </c>
      <c r="W137" s="188">
        <v>0</v>
      </c>
      <c r="X137" s="188">
        <v>0</v>
      </c>
      <c r="Y137" s="188">
        <f t="shared" si="82"/>
        <v>0</v>
      </c>
      <c r="Z137" s="189" t="e">
        <f t="shared" si="79"/>
        <v>#DIV/0!</v>
      </c>
      <c r="AA137" s="256"/>
    </row>
    <row r="138" spans="1:27" s="182" customFormat="1">
      <c r="A138" s="191"/>
      <c r="B138" s="200" t="s">
        <v>87</v>
      </c>
      <c r="C138" s="191" t="s">
        <v>0</v>
      </c>
      <c r="D138" s="193">
        <v>12</v>
      </c>
      <c r="E138" s="187" t="s">
        <v>0</v>
      </c>
      <c r="F138" s="188" t="e">
        <f t="shared" si="72"/>
        <v>#DIV/0!</v>
      </c>
      <c r="G138" s="189"/>
      <c r="H138" s="188">
        <v>0</v>
      </c>
      <c r="I138" s="188">
        <v>0</v>
      </c>
      <c r="J138" s="188">
        <v>0</v>
      </c>
      <c r="K138" s="188">
        <f t="shared" si="84"/>
        <v>0</v>
      </c>
      <c r="L138" s="188" t="e">
        <v>#DIV/0!</v>
      </c>
      <c r="M138" s="188">
        <v>0</v>
      </c>
      <c r="N138" s="188">
        <v>0</v>
      </c>
      <c r="O138" s="188" t="e">
        <f t="shared" si="80"/>
        <v>#DIV/0!</v>
      </c>
      <c r="P138" s="189" t="e">
        <f t="shared" si="75"/>
        <v>#DIV/0!</v>
      </c>
      <c r="Q138" s="188">
        <v>0</v>
      </c>
      <c r="R138" s="188" t="e">
        <v>#DIV/0!</v>
      </c>
      <c r="S138" s="188">
        <v>0</v>
      </c>
      <c r="T138" s="188" t="e">
        <f t="shared" si="81"/>
        <v>#DIV/0!</v>
      </c>
      <c r="U138" s="189" t="e">
        <f t="shared" si="77"/>
        <v>#DIV/0!</v>
      </c>
      <c r="V138" s="188">
        <v>0</v>
      </c>
      <c r="W138" s="188">
        <v>0</v>
      </c>
      <c r="X138" s="188">
        <v>0</v>
      </c>
      <c r="Y138" s="188">
        <f t="shared" si="82"/>
        <v>0</v>
      </c>
      <c r="Z138" s="189" t="e">
        <f t="shared" si="79"/>
        <v>#DIV/0!</v>
      </c>
      <c r="AA138" s="181"/>
    </row>
    <row r="139" spans="1:27" s="182" customFormat="1">
      <c r="A139" s="191"/>
      <c r="B139" s="200"/>
      <c r="C139" s="191"/>
      <c r="D139" s="193"/>
      <c r="E139" s="187" t="s">
        <v>182</v>
      </c>
      <c r="F139" s="188" t="e">
        <f t="shared" si="72"/>
        <v>#DIV/0!</v>
      </c>
      <c r="G139" s="189"/>
      <c r="H139" s="188">
        <v>0</v>
      </c>
      <c r="I139" s="188">
        <v>0</v>
      </c>
      <c r="J139" s="188">
        <v>0</v>
      </c>
      <c r="K139" s="188">
        <f t="shared" si="84"/>
        <v>0</v>
      </c>
      <c r="L139" s="188" t="e">
        <v>#DIV/0!</v>
      </c>
      <c r="M139" s="188">
        <v>0</v>
      </c>
      <c r="N139" s="188">
        <v>0</v>
      </c>
      <c r="O139" s="188" t="e">
        <f t="shared" si="80"/>
        <v>#DIV/0!</v>
      </c>
      <c r="P139" s="189" t="e">
        <f t="shared" si="75"/>
        <v>#DIV/0!</v>
      </c>
      <c r="Q139" s="188">
        <v>0</v>
      </c>
      <c r="R139" s="188" t="e">
        <v>#DIV/0!</v>
      </c>
      <c r="S139" s="188">
        <v>0</v>
      </c>
      <c r="T139" s="188" t="e">
        <f t="shared" si="81"/>
        <v>#DIV/0!</v>
      </c>
      <c r="U139" s="189" t="e">
        <f t="shared" si="77"/>
        <v>#DIV/0!</v>
      </c>
      <c r="V139" s="188">
        <v>0</v>
      </c>
      <c r="W139" s="188">
        <v>0</v>
      </c>
      <c r="X139" s="188">
        <v>0</v>
      </c>
      <c r="Y139" s="188">
        <f t="shared" si="82"/>
        <v>0</v>
      </c>
      <c r="Z139" s="189" t="e">
        <f t="shared" si="79"/>
        <v>#DIV/0!</v>
      </c>
      <c r="AA139" s="181"/>
    </row>
    <row r="140" spans="1:27" s="182" customFormat="1" ht="60">
      <c r="A140" s="168"/>
      <c r="B140" s="257" t="s">
        <v>102</v>
      </c>
      <c r="C140" s="168" t="s">
        <v>4</v>
      </c>
      <c r="D140" s="170"/>
      <c r="E140" s="171" t="s">
        <v>0</v>
      </c>
      <c r="F140" s="172">
        <f t="shared" si="72"/>
        <v>0</v>
      </c>
      <c r="G140" s="173"/>
      <c r="H140" s="172">
        <f t="shared" ref="H140:J141" si="108">SUM(H142)</f>
        <v>0</v>
      </c>
      <c r="I140" s="172">
        <f t="shared" si="108"/>
        <v>0</v>
      </c>
      <c r="J140" s="172">
        <f t="shared" si="108"/>
        <v>0</v>
      </c>
      <c r="K140" s="172">
        <f t="shared" si="84"/>
        <v>0</v>
      </c>
      <c r="L140" s="172">
        <f t="shared" ref="L140:N141" si="109">SUM(L142)</f>
        <v>0</v>
      </c>
      <c r="M140" s="172">
        <f t="shared" si="109"/>
        <v>0</v>
      </c>
      <c r="N140" s="172">
        <f t="shared" si="109"/>
        <v>0</v>
      </c>
      <c r="O140" s="172">
        <f t="shared" si="80"/>
        <v>0</v>
      </c>
      <c r="P140" s="173">
        <f t="shared" si="75"/>
        <v>0</v>
      </c>
      <c r="Q140" s="172">
        <f t="shared" ref="Q140:S141" si="110">SUM(Q142)</f>
        <v>0</v>
      </c>
      <c r="R140" s="172">
        <f t="shared" si="110"/>
        <v>0</v>
      </c>
      <c r="S140" s="172">
        <f t="shared" si="110"/>
        <v>0</v>
      </c>
      <c r="T140" s="172">
        <f t="shared" si="81"/>
        <v>0</v>
      </c>
      <c r="U140" s="173">
        <f t="shared" si="77"/>
        <v>0</v>
      </c>
      <c r="V140" s="172">
        <f t="shared" ref="V140:X141" si="111">SUM(V142)</f>
        <v>0</v>
      </c>
      <c r="W140" s="172">
        <f t="shared" si="111"/>
        <v>0</v>
      </c>
      <c r="X140" s="172">
        <f t="shared" si="111"/>
        <v>0</v>
      </c>
      <c r="Y140" s="172">
        <f t="shared" si="82"/>
        <v>0</v>
      </c>
      <c r="Z140" s="173">
        <f t="shared" si="79"/>
        <v>0</v>
      </c>
      <c r="AA140" s="174"/>
    </row>
    <row r="141" spans="1:27">
      <c r="A141" s="168"/>
      <c r="B141" s="254"/>
      <c r="C141" s="168" t="s">
        <v>7</v>
      </c>
      <c r="D141" s="170"/>
      <c r="E141" s="171" t="s">
        <v>182</v>
      </c>
      <c r="F141" s="172">
        <f t="shared" si="72"/>
        <v>0</v>
      </c>
      <c r="G141" s="173"/>
      <c r="H141" s="172">
        <f t="shared" si="108"/>
        <v>0</v>
      </c>
      <c r="I141" s="172">
        <f t="shared" si="108"/>
        <v>0</v>
      </c>
      <c r="J141" s="172">
        <f t="shared" si="108"/>
        <v>0</v>
      </c>
      <c r="K141" s="172">
        <f t="shared" si="84"/>
        <v>0</v>
      </c>
      <c r="L141" s="172">
        <f t="shared" si="109"/>
        <v>0</v>
      </c>
      <c r="M141" s="172">
        <f t="shared" si="109"/>
        <v>0</v>
      </c>
      <c r="N141" s="172">
        <f t="shared" si="109"/>
        <v>0</v>
      </c>
      <c r="O141" s="172">
        <f t="shared" si="80"/>
        <v>0</v>
      </c>
      <c r="P141" s="173">
        <f t="shared" si="75"/>
        <v>0</v>
      </c>
      <c r="Q141" s="172">
        <f t="shared" si="110"/>
        <v>0</v>
      </c>
      <c r="R141" s="172">
        <f t="shared" si="110"/>
        <v>0</v>
      </c>
      <c r="S141" s="172">
        <f t="shared" si="110"/>
        <v>0</v>
      </c>
      <c r="T141" s="172">
        <f t="shared" si="81"/>
        <v>0</v>
      </c>
      <c r="U141" s="173">
        <f t="shared" si="77"/>
        <v>0</v>
      </c>
      <c r="V141" s="172">
        <f t="shared" si="111"/>
        <v>0</v>
      </c>
      <c r="W141" s="172">
        <f t="shared" si="111"/>
        <v>0</v>
      </c>
      <c r="X141" s="172">
        <f t="shared" si="111"/>
        <v>0</v>
      </c>
      <c r="Y141" s="172">
        <f t="shared" si="82"/>
        <v>0</v>
      </c>
      <c r="Z141" s="173">
        <f t="shared" si="79"/>
        <v>0</v>
      </c>
      <c r="AA141" s="320"/>
    </row>
    <row r="142" spans="1:27" s="182" customFormat="1" ht="21" customHeight="1">
      <c r="A142" s="259">
        <v>1</v>
      </c>
      <c r="B142" s="192" t="s">
        <v>146</v>
      </c>
      <c r="C142" s="191" t="s">
        <v>4</v>
      </c>
      <c r="D142" s="193"/>
      <c r="E142" s="187" t="s">
        <v>0</v>
      </c>
      <c r="F142" s="188">
        <f t="shared" si="72"/>
        <v>0</v>
      </c>
      <c r="G142" s="189"/>
      <c r="H142" s="188"/>
      <c r="I142" s="188"/>
      <c r="J142" s="188"/>
      <c r="K142" s="188">
        <f t="shared" si="84"/>
        <v>0</v>
      </c>
      <c r="L142" s="188"/>
      <c r="M142" s="188"/>
      <c r="N142" s="188"/>
      <c r="O142" s="188">
        <f t="shared" si="80"/>
        <v>0</v>
      </c>
      <c r="P142" s="189">
        <f t="shared" si="75"/>
        <v>0</v>
      </c>
      <c r="Q142" s="188"/>
      <c r="R142" s="188"/>
      <c r="S142" s="188"/>
      <c r="T142" s="188">
        <f t="shared" si="81"/>
        <v>0</v>
      </c>
      <c r="U142" s="189">
        <f t="shared" si="77"/>
        <v>0</v>
      </c>
      <c r="V142" s="188"/>
      <c r="W142" s="188"/>
      <c r="X142" s="188"/>
      <c r="Y142" s="188">
        <f t="shared" si="82"/>
        <v>0</v>
      </c>
      <c r="Z142" s="189">
        <f t="shared" si="79"/>
        <v>0</v>
      </c>
      <c r="AA142" s="181"/>
    </row>
    <row r="143" spans="1:27" s="182" customFormat="1" ht="21" customHeight="1">
      <c r="A143" s="259"/>
      <c r="B143" s="200"/>
      <c r="C143" s="191"/>
      <c r="D143" s="193"/>
      <c r="E143" s="187" t="s">
        <v>182</v>
      </c>
      <c r="F143" s="188">
        <f t="shared" si="72"/>
        <v>0</v>
      </c>
      <c r="G143" s="189"/>
      <c r="H143" s="188"/>
      <c r="I143" s="188"/>
      <c r="J143" s="188"/>
      <c r="K143" s="188">
        <f t="shared" si="84"/>
        <v>0</v>
      </c>
      <c r="L143" s="188"/>
      <c r="M143" s="188"/>
      <c r="N143" s="188"/>
      <c r="O143" s="188">
        <f t="shared" si="80"/>
        <v>0</v>
      </c>
      <c r="P143" s="189">
        <f t="shared" si="75"/>
        <v>0</v>
      </c>
      <c r="Q143" s="188"/>
      <c r="R143" s="188"/>
      <c r="S143" s="188"/>
      <c r="T143" s="188">
        <f t="shared" si="81"/>
        <v>0</v>
      </c>
      <c r="U143" s="189">
        <f t="shared" si="77"/>
        <v>0</v>
      </c>
      <c r="V143" s="188"/>
      <c r="W143" s="188"/>
      <c r="X143" s="188"/>
      <c r="Y143" s="188">
        <f t="shared" si="82"/>
        <v>0</v>
      </c>
      <c r="Z143" s="189">
        <f t="shared" si="79"/>
        <v>0</v>
      </c>
      <c r="AA143" s="181"/>
    </row>
    <row r="144" spans="1:27">
      <c r="A144" s="248"/>
      <c r="B144" s="249" t="s">
        <v>105</v>
      </c>
      <c r="C144" s="248"/>
      <c r="D144" s="250"/>
      <c r="E144" s="251" t="s">
        <v>0</v>
      </c>
      <c r="F144" s="252">
        <f t="shared" si="72"/>
        <v>0</v>
      </c>
      <c r="G144" s="253"/>
      <c r="H144" s="252">
        <f t="shared" ref="H144:J145" si="112">SUM(H146,H152)</f>
        <v>0</v>
      </c>
      <c r="I144" s="252">
        <f t="shared" si="112"/>
        <v>0</v>
      </c>
      <c r="J144" s="252">
        <f t="shared" si="112"/>
        <v>0</v>
      </c>
      <c r="K144" s="252">
        <f t="shared" si="84"/>
        <v>0</v>
      </c>
      <c r="L144" s="252">
        <f t="shared" ref="L144:N145" si="113">SUM(L146,L152)</f>
        <v>0</v>
      </c>
      <c r="M144" s="252">
        <f t="shared" si="113"/>
        <v>0</v>
      </c>
      <c r="N144" s="252">
        <f t="shared" si="113"/>
        <v>0</v>
      </c>
      <c r="O144" s="252">
        <f t="shared" si="80"/>
        <v>0</v>
      </c>
      <c r="P144" s="253">
        <f t="shared" si="75"/>
        <v>0</v>
      </c>
      <c r="Q144" s="252">
        <f t="shared" ref="Q144:S145" si="114">SUM(Q146,Q152)</f>
        <v>0</v>
      </c>
      <c r="R144" s="252">
        <f t="shared" si="114"/>
        <v>0</v>
      </c>
      <c r="S144" s="252">
        <f t="shared" si="114"/>
        <v>0</v>
      </c>
      <c r="T144" s="252">
        <f t="shared" si="81"/>
        <v>0</v>
      </c>
      <c r="U144" s="253">
        <f t="shared" si="77"/>
        <v>0</v>
      </c>
      <c r="V144" s="252">
        <f t="shared" ref="V144:X145" si="115">SUM(V146,V152)</f>
        <v>0</v>
      </c>
      <c r="W144" s="252">
        <f t="shared" si="115"/>
        <v>0</v>
      </c>
      <c r="X144" s="252">
        <f t="shared" si="115"/>
        <v>0</v>
      </c>
      <c r="Y144" s="252">
        <f t="shared" si="82"/>
        <v>0</v>
      </c>
      <c r="Z144" s="253">
        <f t="shared" si="79"/>
        <v>0</v>
      </c>
      <c r="AA144" s="319"/>
    </row>
    <row r="145" spans="1:27">
      <c r="A145" s="248"/>
      <c r="B145" s="249"/>
      <c r="C145" s="248"/>
      <c r="D145" s="250"/>
      <c r="E145" s="251" t="s">
        <v>182</v>
      </c>
      <c r="F145" s="252">
        <f t="shared" si="72"/>
        <v>0</v>
      </c>
      <c r="G145" s="253"/>
      <c r="H145" s="252">
        <f t="shared" si="112"/>
        <v>0</v>
      </c>
      <c r="I145" s="252">
        <f t="shared" si="112"/>
        <v>0</v>
      </c>
      <c r="J145" s="252">
        <f t="shared" si="112"/>
        <v>0</v>
      </c>
      <c r="K145" s="252">
        <f t="shared" si="84"/>
        <v>0</v>
      </c>
      <c r="L145" s="252">
        <f t="shared" si="113"/>
        <v>0</v>
      </c>
      <c r="M145" s="252">
        <f t="shared" si="113"/>
        <v>0</v>
      </c>
      <c r="N145" s="252">
        <f t="shared" si="113"/>
        <v>0</v>
      </c>
      <c r="O145" s="252">
        <f t="shared" si="80"/>
        <v>0</v>
      </c>
      <c r="P145" s="253">
        <f t="shared" si="75"/>
        <v>0</v>
      </c>
      <c r="Q145" s="252">
        <f t="shared" si="114"/>
        <v>0</v>
      </c>
      <c r="R145" s="252">
        <f t="shared" si="114"/>
        <v>0</v>
      </c>
      <c r="S145" s="252">
        <f t="shared" si="114"/>
        <v>0</v>
      </c>
      <c r="T145" s="252">
        <f t="shared" si="81"/>
        <v>0</v>
      </c>
      <c r="U145" s="253">
        <f t="shared" si="77"/>
        <v>0</v>
      </c>
      <c r="V145" s="252">
        <f t="shared" si="115"/>
        <v>0</v>
      </c>
      <c r="W145" s="252">
        <f t="shared" si="115"/>
        <v>0</v>
      </c>
      <c r="X145" s="252">
        <f t="shared" si="115"/>
        <v>0</v>
      </c>
      <c r="Y145" s="252">
        <f t="shared" si="82"/>
        <v>0</v>
      </c>
      <c r="Z145" s="253">
        <f t="shared" si="79"/>
        <v>0</v>
      </c>
      <c r="AA145" s="319"/>
    </row>
    <row r="146" spans="1:27" ht="30">
      <c r="A146" s="168"/>
      <c r="B146" s="254" t="s">
        <v>103</v>
      </c>
      <c r="C146" s="168" t="s">
        <v>1</v>
      </c>
      <c r="D146" s="170"/>
      <c r="E146" s="171" t="s">
        <v>0</v>
      </c>
      <c r="F146" s="172">
        <f t="shared" si="72"/>
        <v>0</v>
      </c>
      <c r="G146" s="173"/>
      <c r="H146" s="172">
        <f t="shared" ref="H146:J147" si="116">SUM(H148,H150)</f>
        <v>0</v>
      </c>
      <c r="I146" s="172">
        <f t="shared" si="116"/>
        <v>0</v>
      </c>
      <c r="J146" s="172">
        <f t="shared" si="116"/>
        <v>0</v>
      </c>
      <c r="K146" s="172">
        <f t="shared" si="84"/>
        <v>0</v>
      </c>
      <c r="L146" s="172">
        <f t="shared" ref="L146:N147" si="117">SUM(L148,L150)</f>
        <v>0</v>
      </c>
      <c r="M146" s="172">
        <f t="shared" si="117"/>
        <v>0</v>
      </c>
      <c r="N146" s="172">
        <f t="shared" si="117"/>
        <v>0</v>
      </c>
      <c r="O146" s="172">
        <f t="shared" si="80"/>
        <v>0</v>
      </c>
      <c r="P146" s="173">
        <f t="shared" si="75"/>
        <v>0</v>
      </c>
      <c r="Q146" s="172">
        <f t="shared" ref="Q146:S147" si="118">SUM(Q148,Q150)</f>
        <v>0</v>
      </c>
      <c r="R146" s="172">
        <f t="shared" si="118"/>
        <v>0</v>
      </c>
      <c r="S146" s="172">
        <f t="shared" si="118"/>
        <v>0</v>
      </c>
      <c r="T146" s="172">
        <f t="shared" si="81"/>
        <v>0</v>
      </c>
      <c r="U146" s="173">
        <f t="shared" si="77"/>
        <v>0</v>
      </c>
      <c r="V146" s="172">
        <f t="shared" ref="V146:X147" si="119">SUM(V148,V150)</f>
        <v>0</v>
      </c>
      <c r="W146" s="172">
        <f t="shared" si="119"/>
        <v>0</v>
      </c>
      <c r="X146" s="172">
        <f t="shared" si="119"/>
        <v>0</v>
      </c>
      <c r="Y146" s="172">
        <f t="shared" si="82"/>
        <v>0</v>
      </c>
      <c r="Z146" s="173">
        <f t="shared" si="79"/>
        <v>0</v>
      </c>
      <c r="AA146" s="174"/>
    </row>
    <row r="147" spans="1:27">
      <c r="A147" s="168"/>
      <c r="B147" s="254"/>
      <c r="C147" s="168"/>
      <c r="D147" s="170"/>
      <c r="E147" s="171" t="s">
        <v>182</v>
      </c>
      <c r="F147" s="172">
        <f t="shared" si="72"/>
        <v>0</v>
      </c>
      <c r="G147" s="173"/>
      <c r="H147" s="172">
        <f t="shared" si="116"/>
        <v>0</v>
      </c>
      <c r="I147" s="172">
        <f t="shared" si="116"/>
        <v>0</v>
      </c>
      <c r="J147" s="172">
        <f t="shared" si="116"/>
        <v>0</v>
      </c>
      <c r="K147" s="172">
        <f t="shared" si="84"/>
        <v>0</v>
      </c>
      <c r="L147" s="172">
        <f t="shared" si="117"/>
        <v>0</v>
      </c>
      <c r="M147" s="172">
        <f t="shared" si="117"/>
        <v>0</v>
      </c>
      <c r="N147" s="172">
        <f t="shared" si="117"/>
        <v>0</v>
      </c>
      <c r="O147" s="172">
        <f t="shared" si="80"/>
        <v>0</v>
      </c>
      <c r="P147" s="173">
        <f t="shared" si="75"/>
        <v>0</v>
      </c>
      <c r="Q147" s="172">
        <f t="shared" si="118"/>
        <v>0</v>
      </c>
      <c r="R147" s="172">
        <f t="shared" si="118"/>
        <v>0</v>
      </c>
      <c r="S147" s="172">
        <f t="shared" si="118"/>
        <v>0</v>
      </c>
      <c r="T147" s="172">
        <f t="shared" si="81"/>
        <v>0</v>
      </c>
      <c r="U147" s="173">
        <f t="shared" si="77"/>
        <v>0</v>
      </c>
      <c r="V147" s="172">
        <f t="shared" si="119"/>
        <v>0</v>
      </c>
      <c r="W147" s="172">
        <f t="shared" si="119"/>
        <v>0</v>
      </c>
      <c r="X147" s="172">
        <f t="shared" si="119"/>
        <v>0</v>
      </c>
      <c r="Y147" s="172">
        <f t="shared" si="82"/>
        <v>0</v>
      </c>
      <c r="Z147" s="173">
        <f t="shared" si="79"/>
        <v>0</v>
      </c>
      <c r="AA147" s="174"/>
    </row>
    <row r="148" spans="1:27" ht="60">
      <c r="A148" s="184">
        <v>1</v>
      </c>
      <c r="B148" s="260" t="s">
        <v>104</v>
      </c>
      <c r="C148" s="184" t="s">
        <v>1</v>
      </c>
      <c r="D148" s="194"/>
      <c r="E148" s="195" t="s">
        <v>0</v>
      </c>
      <c r="F148" s="188">
        <f t="shared" si="72"/>
        <v>0</v>
      </c>
      <c r="G148" s="196"/>
      <c r="H148" s="197"/>
      <c r="I148" s="197"/>
      <c r="J148" s="197"/>
      <c r="K148" s="188">
        <f t="shared" si="84"/>
        <v>0</v>
      </c>
      <c r="L148" s="197"/>
      <c r="M148" s="197"/>
      <c r="N148" s="197"/>
      <c r="O148" s="188">
        <f t="shared" si="80"/>
        <v>0</v>
      </c>
      <c r="P148" s="189">
        <f t="shared" si="75"/>
        <v>0</v>
      </c>
      <c r="Q148" s="197"/>
      <c r="R148" s="197"/>
      <c r="S148" s="197"/>
      <c r="T148" s="188">
        <f t="shared" si="81"/>
        <v>0</v>
      </c>
      <c r="U148" s="189">
        <f t="shared" si="77"/>
        <v>0</v>
      </c>
      <c r="V148" s="197"/>
      <c r="W148" s="197"/>
      <c r="X148" s="197"/>
      <c r="Y148" s="188">
        <f t="shared" si="82"/>
        <v>0</v>
      </c>
      <c r="Z148" s="189">
        <f t="shared" si="79"/>
        <v>0</v>
      </c>
      <c r="AA148" s="198"/>
    </row>
    <row r="149" spans="1:27">
      <c r="A149" s="184"/>
      <c r="B149" s="260"/>
      <c r="C149" s="184"/>
      <c r="D149" s="194"/>
      <c r="E149" s="195" t="s">
        <v>182</v>
      </c>
      <c r="F149" s="188">
        <f t="shared" si="72"/>
        <v>0</v>
      </c>
      <c r="G149" s="196"/>
      <c r="H149" s="197"/>
      <c r="I149" s="197"/>
      <c r="J149" s="197"/>
      <c r="K149" s="188">
        <f t="shared" si="84"/>
        <v>0</v>
      </c>
      <c r="L149" s="197"/>
      <c r="M149" s="197"/>
      <c r="N149" s="197"/>
      <c r="O149" s="188">
        <f t="shared" si="80"/>
        <v>0</v>
      </c>
      <c r="P149" s="189">
        <f t="shared" si="75"/>
        <v>0</v>
      </c>
      <c r="Q149" s="197"/>
      <c r="R149" s="197"/>
      <c r="S149" s="197"/>
      <c r="T149" s="188">
        <f t="shared" si="81"/>
        <v>0</v>
      </c>
      <c r="U149" s="189">
        <f t="shared" si="77"/>
        <v>0</v>
      </c>
      <c r="V149" s="197"/>
      <c r="W149" s="197"/>
      <c r="X149" s="197"/>
      <c r="Y149" s="188">
        <f t="shared" si="82"/>
        <v>0</v>
      </c>
      <c r="Z149" s="189">
        <f t="shared" si="79"/>
        <v>0</v>
      </c>
      <c r="AA149" s="198"/>
    </row>
    <row r="150" spans="1:27" ht="45">
      <c r="A150" s="184">
        <v>2</v>
      </c>
      <c r="B150" s="260" t="s">
        <v>106</v>
      </c>
      <c r="C150" s="184" t="s">
        <v>1</v>
      </c>
      <c r="D150" s="194"/>
      <c r="E150" s="195" t="s">
        <v>0</v>
      </c>
      <c r="F150" s="188">
        <f t="shared" si="72"/>
        <v>0</v>
      </c>
      <c r="G150" s="196"/>
      <c r="H150" s="197"/>
      <c r="I150" s="197"/>
      <c r="J150" s="197"/>
      <c r="K150" s="188">
        <f t="shared" si="84"/>
        <v>0</v>
      </c>
      <c r="L150" s="197"/>
      <c r="M150" s="197"/>
      <c r="N150" s="197"/>
      <c r="O150" s="188">
        <f t="shared" si="80"/>
        <v>0</v>
      </c>
      <c r="P150" s="189">
        <f t="shared" si="75"/>
        <v>0</v>
      </c>
      <c r="Q150" s="197"/>
      <c r="R150" s="197"/>
      <c r="S150" s="197"/>
      <c r="T150" s="188">
        <f t="shared" si="81"/>
        <v>0</v>
      </c>
      <c r="U150" s="189">
        <f t="shared" si="77"/>
        <v>0</v>
      </c>
      <c r="V150" s="197"/>
      <c r="W150" s="197"/>
      <c r="X150" s="197"/>
      <c r="Y150" s="188">
        <f t="shared" si="82"/>
        <v>0</v>
      </c>
      <c r="Z150" s="189">
        <f t="shared" si="79"/>
        <v>0</v>
      </c>
      <c r="AA150" s="198"/>
    </row>
    <row r="151" spans="1:27">
      <c r="A151" s="184"/>
      <c r="B151" s="260"/>
      <c r="C151" s="184"/>
      <c r="D151" s="194"/>
      <c r="E151" s="195" t="s">
        <v>182</v>
      </c>
      <c r="F151" s="188">
        <f t="shared" si="72"/>
        <v>0</v>
      </c>
      <c r="G151" s="196"/>
      <c r="H151" s="197"/>
      <c r="I151" s="197"/>
      <c r="J151" s="197"/>
      <c r="K151" s="188">
        <f t="shared" si="84"/>
        <v>0</v>
      </c>
      <c r="L151" s="197"/>
      <c r="M151" s="197"/>
      <c r="N151" s="197"/>
      <c r="O151" s="188">
        <f t="shared" si="80"/>
        <v>0</v>
      </c>
      <c r="P151" s="189">
        <f t="shared" si="75"/>
        <v>0</v>
      </c>
      <c r="Q151" s="197"/>
      <c r="R151" s="197"/>
      <c r="S151" s="197"/>
      <c r="T151" s="188">
        <f t="shared" si="81"/>
        <v>0</v>
      </c>
      <c r="U151" s="189">
        <f t="shared" si="77"/>
        <v>0</v>
      </c>
      <c r="V151" s="197"/>
      <c r="W151" s="197"/>
      <c r="X151" s="197"/>
      <c r="Y151" s="188">
        <f t="shared" si="82"/>
        <v>0</v>
      </c>
      <c r="Z151" s="189">
        <f t="shared" si="79"/>
        <v>0</v>
      </c>
      <c r="AA151" s="198"/>
    </row>
    <row r="152" spans="1:27" ht="45">
      <c r="A152" s="168"/>
      <c r="B152" s="254" t="s">
        <v>107</v>
      </c>
      <c r="C152" s="168" t="s">
        <v>0</v>
      </c>
      <c r="D152" s="170"/>
      <c r="E152" s="171" t="s">
        <v>0</v>
      </c>
      <c r="F152" s="172">
        <f t="shared" si="72"/>
        <v>0</v>
      </c>
      <c r="G152" s="173"/>
      <c r="H152" s="172">
        <f t="shared" ref="H152:J153" si="120">SUM(H154)</f>
        <v>0</v>
      </c>
      <c r="I152" s="172">
        <f t="shared" si="120"/>
        <v>0</v>
      </c>
      <c r="J152" s="172">
        <f t="shared" si="120"/>
        <v>0</v>
      </c>
      <c r="K152" s="172">
        <f t="shared" si="84"/>
        <v>0</v>
      </c>
      <c r="L152" s="172">
        <f t="shared" ref="L152:N153" si="121">SUM(L154)</f>
        <v>0</v>
      </c>
      <c r="M152" s="172">
        <f t="shared" si="121"/>
        <v>0</v>
      </c>
      <c r="N152" s="172">
        <f t="shared" si="121"/>
        <v>0</v>
      </c>
      <c r="O152" s="172">
        <f t="shared" si="80"/>
        <v>0</v>
      </c>
      <c r="P152" s="173">
        <f t="shared" si="75"/>
        <v>0</v>
      </c>
      <c r="Q152" s="172">
        <f t="shared" ref="Q152:S153" si="122">SUM(Q154)</f>
        <v>0</v>
      </c>
      <c r="R152" s="172">
        <f t="shared" si="122"/>
        <v>0</v>
      </c>
      <c r="S152" s="172">
        <f t="shared" si="122"/>
        <v>0</v>
      </c>
      <c r="T152" s="172">
        <f t="shared" si="81"/>
        <v>0</v>
      </c>
      <c r="U152" s="173">
        <f t="shared" si="77"/>
        <v>0</v>
      </c>
      <c r="V152" s="172">
        <f t="shared" ref="V152:X153" si="123">SUM(V154)</f>
        <v>0</v>
      </c>
      <c r="W152" s="172">
        <f t="shared" si="123"/>
        <v>0</v>
      </c>
      <c r="X152" s="172">
        <f t="shared" si="123"/>
        <v>0</v>
      </c>
      <c r="Y152" s="172">
        <f t="shared" si="82"/>
        <v>0</v>
      </c>
      <c r="Z152" s="173">
        <f t="shared" si="79"/>
        <v>0</v>
      </c>
      <c r="AA152" s="174"/>
    </row>
    <row r="153" spans="1:27">
      <c r="A153" s="168"/>
      <c r="B153" s="254"/>
      <c r="C153" s="168"/>
      <c r="D153" s="170"/>
      <c r="E153" s="171" t="s">
        <v>182</v>
      </c>
      <c r="F153" s="172">
        <f t="shared" si="72"/>
        <v>0</v>
      </c>
      <c r="G153" s="173"/>
      <c r="H153" s="172">
        <f t="shared" si="120"/>
        <v>0</v>
      </c>
      <c r="I153" s="172">
        <f t="shared" si="120"/>
        <v>0</v>
      </c>
      <c r="J153" s="172">
        <f t="shared" si="120"/>
        <v>0</v>
      </c>
      <c r="K153" s="172">
        <f t="shared" si="84"/>
        <v>0</v>
      </c>
      <c r="L153" s="172">
        <f t="shared" si="121"/>
        <v>0</v>
      </c>
      <c r="M153" s="172">
        <f t="shared" si="121"/>
        <v>0</v>
      </c>
      <c r="N153" s="172">
        <f t="shared" si="121"/>
        <v>0</v>
      </c>
      <c r="O153" s="172">
        <f t="shared" si="80"/>
        <v>0</v>
      </c>
      <c r="P153" s="173">
        <f t="shared" si="75"/>
        <v>0</v>
      </c>
      <c r="Q153" s="172">
        <f t="shared" si="122"/>
        <v>0</v>
      </c>
      <c r="R153" s="172">
        <f t="shared" si="122"/>
        <v>0</v>
      </c>
      <c r="S153" s="172">
        <f t="shared" si="122"/>
        <v>0</v>
      </c>
      <c r="T153" s="172">
        <f t="shared" si="81"/>
        <v>0</v>
      </c>
      <c r="U153" s="173">
        <f t="shared" si="77"/>
        <v>0</v>
      </c>
      <c r="V153" s="172">
        <f t="shared" si="123"/>
        <v>0</v>
      </c>
      <c r="W153" s="172">
        <f t="shared" si="123"/>
        <v>0</v>
      </c>
      <c r="X153" s="172">
        <f t="shared" si="123"/>
        <v>0</v>
      </c>
      <c r="Y153" s="172">
        <f t="shared" si="82"/>
        <v>0</v>
      </c>
      <c r="Z153" s="173">
        <f t="shared" si="79"/>
        <v>0</v>
      </c>
      <c r="AA153" s="174"/>
    </row>
    <row r="154" spans="1:27" ht="30">
      <c r="A154" s="184">
        <v>1</v>
      </c>
      <c r="B154" s="260" t="s">
        <v>108</v>
      </c>
      <c r="C154" s="184" t="s">
        <v>0</v>
      </c>
      <c r="D154" s="186">
        <v>2400</v>
      </c>
      <c r="E154" s="261" t="s">
        <v>0</v>
      </c>
      <c r="F154" s="188">
        <f t="shared" si="72"/>
        <v>0</v>
      </c>
      <c r="G154" s="262"/>
      <c r="H154" s="263">
        <v>0</v>
      </c>
      <c r="I154" s="263">
        <v>0</v>
      </c>
      <c r="J154" s="263">
        <v>0</v>
      </c>
      <c r="K154" s="188">
        <f t="shared" si="84"/>
        <v>0</v>
      </c>
      <c r="L154" s="263">
        <v>0</v>
      </c>
      <c r="M154" s="263">
        <v>0</v>
      </c>
      <c r="N154" s="263">
        <v>0</v>
      </c>
      <c r="O154" s="188">
        <f t="shared" si="80"/>
        <v>0</v>
      </c>
      <c r="P154" s="189">
        <f t="shared" si="75"/>
        <v>0</v>
      </c>
      <c r="Q154" s="263">
        <v>0</v>
      </c>
      <c r="R154" s="263">
        <v>0</v>
      </c>
      <c r="S154" s="263">
        <v>0</v>
      </c>
      <c r="T154" s="188">
        <f t="shared" si="81"/>
        <v>0</v>
      </c>
      <c r="U154" s="189">
        <f t="shared" si="77"/>
        <v>0</v>
      </c>
      <c r="V154" s="263">
        <v>0</v>
      </c>
      <c r="W154" s="263">
        <v>0</v>
      </c>
      <c r="X154" s="263">
        <v>0</v>
      </c>
      <c r="Y154" s="188">
        <f t="shared" si="82"/>
        <v>0</v>
      </c>
      <c r="Z154" s="189">
        <f t="shared" si="79"/>
        <v>0</v>
      </c>
      <c r="AA154" s="198"/>
    </row>
    <row r="155" spans="1:27">
      <c r="A155" s="184"/>
      <c r="B155" s="260"/>
      <c r="C155" s="184"/>
      <c r="D155" s="186"/>
      <c r="E155" s="261" t="s">
        <v>182</v>
      </c>
      <c r="F155" s="188">
        <f t="shared" si="72"/>
        <v>0</v>
      </c>
      <c r="G155" s="262"/>
      <c r="H155" s="263">
        <v>0</v>
      </c>
      <c r="I155" s="263">
        <v>0</v>
      </c>
      <c r="J155" s="263">
        <v>0</v>
      </c>
      <c r="K155" s="188">
        <f t="shared" si="84"/>
        <v>0</v>
      </c>
      <c r="L155" s="263">
        <v>0</v>
      </c>
      <c r="M155" s="263">
        <v>0</v>
      </c>
      <c r="N155" s="263">
        <v>0</v>
      </c>
      <c r="O155" s="188">
        <f t="shared" si="80"/>
        <v>0</v>
      </c>
      <c r="P155" s="189">
        <f t="shared" si="75"/>
        <v>0</v>
      </c>
      <c r="Q155" s="263">
        <v>0</v>
      </c>
      <c r="R155" s="263">
        <v>0</v>
      </c>
      <c r="S155" s="263">
        <v>0</v>
      </c>
      <c r="T155" s="188">
        <f t="shared" si="81"/>
        <v>0</v>
      </c>
      <c r="U155" s="189">
        <f t="shared" si="77"/>
        <v>0</v>
      </c>
      <c r="V155" s="263">
        <v>0</v>
      </c>
      <c r="W155" s="263">
        <v>0</v>
      </c>
      <c r="X155" s="263">
        <v>0</v>
      </c>
      <c r="Y155" s="188">
        <f t="shared" si="82"/>
        <v>0</v>
      </c>
      <c r="Z155" s="189">
        <f t="shared" si="79"/>
        <v>0</v>
      </c>
      <c r="AA155" s="198"/>
    </row>
    <row r="156" spans="1:27">
      <c r="A156" s="248"/>
      <c r="B156" s="249" t="s">
        <v>109</v>
      </c>
      <c r="C156" s="248"/>
      <c r="D156" s="250"/>
      <c r="E156" s="251" t="s">
        <v>0</v>
      </c>
      <c r="F156" s="252">
        <f t="shared" si="72"/>
        <v>0</v>
      </c>
      <c r="G156" s="253"/>
      <c r="H156" s="252">
        <f t="shared" ref="H156:J157" si="124">H158</f>
        <v>0</v>
      </c>
      <c r="I156" s="252">
        <f t="shared" si="124"/>
        <v>0</v>
      </c>
      <c r="J156" s="252">
        <f t="shared" si="124"/>
        <v>0</v>
      </c>
      <c r="K156" s="252">
        <f t="shared" si="84"/>
        <v>0</v>
      </c>
      <c r="L156" s="252">
        <f t="shared" ref="L156:N157" si="125">L158</f>
        <v>0</v>
      </c>
      <c r="M156" s="252">
        <f t="shared" si="125"/>
        <v>0</v>
      </c>
      <c r="N156" s="252">
        <f t="shared" si="125"/>
        <v>0</v>
      </c>
      <c r="O156" s="252">
        <f t="shared" si="80"/>
        <v>0</v>
      </c>
      <c r="P156" s="253">
        <f t="shared" si="75"/>
        <v>0</v>
      </c>
      <c r="Q156" s="252">
        <f t="shared" ref="Q156:S157" si="126">Q158</f>
        <v>0</v>
      </c>
      <c r="R156" s="252">
        <f t="shared" si="126"/>
        <v>0</v>
      </c>
      <c r="S156" s="252">
        <f t="shared" si="126"/>
        <v>0</v>
      </c>
      <c r="T156" s="252">
        <f t="shared" si="81"/>
        <v>0</v>
      </c>
      <c r="U156" s="253">
        <f t="shared" si="77"/>
        <v>0</v>
      </c>
      <c r="V156" s="252">
        <f t="shared" ref="V156:X157" si="127">V158</f>
        <v>0</v>
      </c>
      <c r="W156" s="252">
        <f t="shared" si="127"/>
        <v>0</v>
      </c>
      <c r="X156" s="252">
        <f t="shared" si="127"/>
        <v>0</v>
      </c>
      <c r="Y156" s="252">
        <f t="shared" si="82"/>
        <v>0</v>
      </c>
      <c r="Z156" s="253">
        <f t="shared" si="79"/>
        <v>0</v>
      </c>
      <c r="AA156" s="319"/>
    </row>
    <row r="157" spans="1:27">
      <c r="A157" s="248"/>
      <c r="B157" s="249"/>
      <c r="C157" s="248"/>
      <c r="D157" s="250"/>
      <c r="E157" s="251" t="s">
        <v>182</v>
      </c>
      <c r="F157" s="252">
        <f t="shared" si="72"/>
        <v>0</v>
      </c>
      <c r="G157" s="253"/>
      <c r="H157" s="252">
        <f t="shared" si="124"/>
        <v>0</v>
      </c>
      <c r="I157" s="252">
        <f t="shared" si="124"/>
        <v>0</v>
      </c>
      <c r="J157" s="252">
        <f t="shared" si="124"/>
        <v>0</v>
      </c>
      <c r="K157" s="252">
        <f t="shared" si="84"/>
        <v>0</v>
      </c>
      <c r="L157" s="252">
        <f t="shared" si="125"/>
        <v>0</v>
      </c>
      <c r="M157" s="252">
        <f t="shared" si="125"/>
        <v>0</v>
      </c>
      <c r="N157" s="252">
        <f t="shared" si="125"/>
        <v>0</v>
      </c>
      <c r="O157" s="252">
        <f t="shared" si="80"/>
        <v>0</v>
      </c>
      <c r="P157" s="253">
        <f t="shared" si="75"/>
        <v>0</v>
      </c>
      <c r="Q157" s="252">
        <f t="shared" si="126"/>
        <v>0</v>
      </c>
      <c r="R157" s="252">
        <f t="shared" si="126"/>
        <v>0</v>
      </c>
      <c r="S157" s="252">
        <f t="shared" si="126"/>
        <v>0</v>
      </c>
      <c r="T157" s="252">
        <f t="shared" si="81"/>
        <v>0</v>
      </c>
      <c r="U157" s="253">
        <f t="shared" si="77"/>
        <v>0</v>
      </c>
      <c r="V157" s="252">
        <f t="shared" si="127"/>
        <v>0</v>
      </c>
      <c r="W157" s="252">
        <f t="shared" si="127"/>
        <v>0</v>
      </c>
      <c r="X157" s="252">
        <f t="shared" si="127"/>
        <v>0</v>
      </c>
      <c r="Y157" s="252">
        <f t="shared" si="82"/>
        <v>0</v>
      </c>
      <c r="Z157" s="253">
        <f t="shared" si="79"/>
        <v>0</v>
      </c>
      <c r="AA157" s="319"/>
    </row>
    <row r="158" spans="1:27" s="182" customFormat="1" ht="45">
      <c r="A158" s="264"/>
      <c r="B158" s="265" t="s">
        <v>110</v>
      </c>
      <c r="C158" s="264" t="s">
        <v>92</v>
      </c>
      <c r="D158" s="266"/>
      <c r="E158" s="267" t="s">
        <v>0</v>
      </c>
      <c r="F158" s="268">
        <f t="shared" si="72"/>
        <v>0</v>
      </c>
      <c r="G158" s="269"/>
      <c r="H158" s="268">
        <f t="shared" ref="H158:J159" si="128">SUM(H160)</f>
        <v>0</v>
      </c>
      <c r="I158" s="268">
        <f t="shared" si="128"/>
        <v>0</v>
      </c>
      <c r="J158" s="268">
        <f t="shared" si="128"/>
        <v>0</v>
      </c>
      <c r="K158" s="268">
        <f t="shared" si="84"/>
        <v>0</v>
      </c>
      <c r="L158" s="268">
        <f t="shared" ref="L158:N159" si="129">SUM(L160)</f>
        <v>0</v>
      </c>
      <c r="M158" s="268">
        <f t="shared" si="129"/>
        <v>0</v>
      </c>
      <c r="N158" s="268">
        <f t="shared" si="129"/>
        <v>0</v>
      </c>
      <c r="O158" s="268">
        <f t="shared" si="80"/>
        <v>0</v>
      </c>
      <c r="P158" s="269">
        <f t="shared" si="75"/>
        <v>0</v>
      </c>
      <c r="Q158" s="268">
        <f t="shared" ref="Q158:S159" si="130">SUM(Q160)</f>
        <v>0</v>
      </c>
      <c r="R158" s="268">
        <f t="shared" si="130"/>
        <v>0</v>
      </c>
      <c r="S158" s="268">
        <f t="shared" si="130"/>
        <v>0</v>
      </c>
      <c r="T158" s="268">
        <f t="shared" si="81"/>
        <v>0</v>
      </c>
      <c r="U158" s="269">
        <f t="shared" si="77"/>
        <v>0</v>
      </c>
      <c r="V158" s="268">
        <f t="shared" ref="V158:X159" si="131">SUM(V160)</f>
        <v>0</v>
      </c>
      <c r="W158" s="268">
        <f t="shared" si="131"/>
        <v>0</v>
      </c>
      <c r="X158" s="268">
        <f t="shared" si="131"/>
        <v>0</v>
      </c>
      <c r="Y158" s="268">
        <f t="shared" si="82"/>
        <v>0</v>
      </c>
      <c r="Z158" s="269">
        <f t="shared" si="79"/>
        <v>0</v>
      </c>
      <c r="AA158" s="321"/>
    </row>
    <row r="159" spans="1:27" s="182" customFormat="1">
      <c r="A159" s="270"/>
      <c r="B159" s="265"/>
      <c r="C159" s="270"/>
      <c r="D159" s="163"/>
      <c r="E159" s="164" t="s">
        <v>182</v>
      </c>
      <c r="F159" s="165">
        <f t="shared" si="72"/>
        <v>0</v>
      </c>
      <c r="G159" s="166"/>
      <c r="H159" s="165">
        <f t="shared" si="128"/>
        <v>0</v>
      </c>
      <c r="I159" s="165">
        <f t="shared" si="128"/>
        <v>0</v>
      </c>
      <c r="J159" s="165">
        <f t="shared" si="128"/>
        <v>0</v>
      </c>
      <c r="K159" s="165">
        <f t="shared" si="84"/>
        <v>0</v>
      </c>
      <c r="L159" s="165">
        <f t="shared" si="129"/>
        <v>0</v>
      </c>
      <c r="M159" s="165">
        <f t="shared" si="129"/>
        <v>0</v>
      </c>
      <c r="N159" s="165">
        <f t="shared" si="129"/>
        <v>0</v>
      </c>
      <c r="O159" s="165">
        <f t="shared" si="80"/>
        <v>0</v>
      </c>
      <c r="P159" s="166">
        <f t="shared" si="75"/>
        <v>0</v>
      </c>
      <c r="Q159" s="165">
        <f t="shared" si="130"/>
        <v>0</v>
      </c>
      <c r="R159" s="165">
        <f t="shared" si="130"/>
        <v>0</v>
      </c>
      <c r="S159" s="165">
        <f t="shared" si="130"/>
        <v>0</v>
      </c>
      <c r="T159" s="165">
        <f t="shared" si="81"/>
        <v>0</v>
      </c>
      <c r="U159" s="166">
        <f t="shared" si="77"/>
        <v>0</v>
      </c>
      <c r="V159" s="165">
        <f t="shared" si="131"/>
        <v>0</v>
      </c>
      <c r="W159" s="165">
        <f t="shared" si="131"/>
        <v>0</v>
      </c>
      <c r="X159" s="165">
        <f t="shared" si="131"/>
        <v>0</v>
      </c>
      <c r="Y159" s="165">
        <f t="shared" si="82"/>
        <v>0</v>
      </c>
      <c r="Z159" s="166">
        <f t="shared" si="79"/>
        <v>0</v>
      </c>
      <c r="AA159" s="322"/>
    </row>
    <row r="160" spans="1:27" ht="30">
      <c r="A160" s="199">
        <v>1</v>
      </c>
      <c r="B160" s="200" t="s">
        <v>111</v>
      </c>
      <c r="C160" s="199" t="s">
        <v>92</v>
      </c>
      <c r="D160" s="201"/>
      <c r="E160" s="255" t="s">
        <v>0</v>
      </c>
      <c r="F160" s="203">
        <f t="shared" si="72"/>
        <v>0</v>
      </c>
      <c r="G160" s="204"/>
      <c r="H160" s="203"/>
      <c r="I160" s="203"/>
      <c r="J160" s="203"/>
      <c r="K160" s="203">
        <f t="shared" si="84"/>
        <v>0</v>
      </c>
      <c r="L160" s="203"/>
      <c r="M160" s="203"/>
      <c r="N160" s="203"/>
      <c r="O160" s="203">
        <f t="shared" si="80"/>
        <v>0</v>
      </c>
      <c r="P160" s="204">
        <f t="shared" si="75"/>
        <v>0</v>
      </c>
      <c r="Q160" s="203"/>
      <c r="R160" s="203"/>
      <c r="S160" s="203"/>
      <c r="T160" s="203">
        <f t="shared" si="81"/>
        <v>0</v>
      </c>
      <c r="U160" s="204">
        <f t="shared" si="77"/>
        <v>0</v>
      </c>
      <c r="V160" s="203"/>
      <c r="W160" s="203"/>
      <c r="X160" s="203"/>
      <c r="Y160" s="203">
        <f t="shared" si="82"/>
        <v>0</v>
      </c>
      <c r="Z160" s="204">
        <f t="shared" si="79"/>
        <v>0</v>
      </c>
      <c r="AA160" s="219"/>
    </row>
    <row r="161" spans="1:27">
      <c r="A161" s="191"/>
      <c r="B161" s="200"/>
      <c r="C161" s="191"/>
      <c r="D161" s="193"/>
      <c r="E161" s="187" t="s">
        <v>182</v>
      </c>
      <c r="F161" s="188">
        <f t="shared" si="72"/>
        <v>0</v>
      </c>
      <c r="G161" s="189"/>
      <c r="H161" s="188"/>
      <c r="I161" s="188"/>
      <c r="J161" s="188"/>
      <c r="K161" s="188">
        <f t="shared" si="84"/>
        <v>0</v>
      </c>
      <c r="L161" s="188"/>
      <c r="M161" s="188"/>
      <c r="N161" s="188"/>
      <c r="O161" s="188">
        <f t="shared" si="80"/>
        <v>0</v>
      </c>
      <c r="P161" s="189">
        <f t="shared" si="75"/>
        <v>0</v>
      </c>
      <c r="Q161" s="188"/>
      <c r="R161" s="188"/>
      <c r="S161" s="188"/>
      <c r="T161" s="188">
        <f t="shared" si="81"/>
        <v>0</v>
      </c>
      <c r="U161" s="189">
        <f t="shared" si="77"/>
        <v>0</v>
      </c>
      <c r="V161" s="188"/>
      <c r="W161" s="188"/>
      <c r="X161" s="188"/>
      <c r="Y161" s="188">
        <f t="shared" si="82"/>
        <v>0</v>
      </c>
      <c r="Z161" s="189">
        <f t="shared" si="79"/>
        <v>0</v>
      </c>
      <c r="AA161" s="198"/>
    </row>
    <row r="162" spans="1:27" ht="30">
      <c r="A162" s="220"/>
      <c r="B162" s="156" t="s">
        <v>147</v>
      </c>
      <c r="C162" s="220"/>
      <c r="D162" s="222"/>
      <c r="E162" s="223" t="s">
        <v>0</v>
      </c>
      <c r="F162" s="224" t="e">
        <f t="shared" si="72"/>
        <v>#DIV/0!</v>
      </c>
      <c r="G162" s="237"/>
      <c r="H162" s="224">
        <f t="shared" ref="H162:J163" si="132">SUM(H164,H217)</f>
        <v>0</v>
      </c>
      <c r="I162" s="224">
        <f t="shared" si="132"/>
        <v>0</v>
      </c>
      <c r="J162" s="224">
        <f t="shared" si="132"/>
        <v>0</v>
      </c>
      <c r="K162" s="224">
        <f t="shared" si="84"/>
        <v>0</v>
      </c>
      <c r="L162" s="224" t="e">
        <f t="shared" ref="L162:N163" si="133">SUM(L164,L217)</f>
        <v>#DIV/0!</v>
      </c>
      <c r="M162" s="224">
        <f t="shared" si="133"/>
        <v>0</v>
      </c>
      <c r="N162" s="224">
        <f t="shared" si="133"/>
        <v>0</v>
      </c>
      <c r="O162" s="224" t="e">
        <f t="shared" si="80"/>
        <v>#DIV/0!</v>
      </c>
      <c r="P162" s="237" t="e">
        <f t="shared" si="75"/>
        <v>#DIV/0!</v>
      </c>
      <c r="Q162" s="224">
        <f t="shared" ref="Q162:S163" si="134">SUM(Q164,Q217)</f>
        <v>0</v>
      </c>
      <c r="R162" s="224" t="e">
        <f t="shared" si="134"/>
        <v>#DIV/0!</v>
      </c>
      <c r="S162" s="224">
        <f t="shared" si="134"/>
        <v>0</v>
      </c>
      <c r="T162" s="224" t="e">
        <f t="shared" si="81"/>
        <v>#DIV/0!</v>
      </c>
      <c r="U162" s="237" t="e">
        <f t="shared" si="77"/>
        <v>#DIV/0!</v>
      </c>
      <c r="V162" s="224">
        <f t="shared" ref="V162:X163" si="135">SUM(V164,V217)</f>
        <v>0</v>
      </c>
      <c r="W162" s="224">
        <f t="shared" si="135"/>
        <v>0</v>
      </c>
      <c r="X162" s="224">
        <f t="shared" si="135"/>
        <v>0</v>
      </c>
      <c r="Y162" s="224">
        <f t="shared" si="82"/>
        <v>0</v>
      </c>
      <c r="Z162" s="237" t="e">
        <f t="shared" si="79"/>
        <v>#DIV/0!</v>
      </c>
      <c r="AA162" s="225"/>
    </row>
    <row r="163" spans="1:27">
      <c r="A163" s="220"/>
      <c r="B163" s="156"/>
      <c r="C163" s="220"/>
      <c r="D163" s="222"/>
      <c r="E163" s="223" t="s">
        <v>182</v>
      </c>
      <c r="F163" s="224" t="e">
        <f t="shared" si="72"/>
        <v>#DIV/0!</v>
      </c>
      <c r="G163" s="237"/>
      <c r="H163" s="224">
        <f t="shared" si="132"/>
        <v>0</v>
      </c>
      <c r="I163" s="224">
        <f t="shared" si="132"/>
        <v>0</v>
      </c>
      <c r="J163" s="224">
        <f t="shared" si="132"/>
        <v>0</v>
      </c>
      <c r="K163" s="224">
        <f t="shared" si="84"/>
        <v>0</v>
      </c>
      <c r="L163" s="224" t="e">
        <f t="shared" si="133"/>
        <v>#DIV/0!</v>
      </c>
      <c r="M163" s="224">
        <f t="shared" si="133"/>
        <v>0</v>
      </c>
      <c r="N163" s="224">
        <f t="shared" si="133"/>
        <v>0</v>
      </c>
      <c r="O163" s="224" t="e">
        <f t="shared" si="80"/>
        <v>#DIV/0!</v>
      </c>
      <c r="P163" s="237" t="e">
        <f t="shared" si="75"/>
        <v>#DIV/0!</v>
      </c>
      <c r="Q163" s="224">
        <f t="shared" si="134"/>
        <v>0</v>
      </c>
      <c r="R163" s="224" t="e">
        <f t="shared" si="134"/>
        <v>#DIV/0!</v>
      </c>
      <c r="S163" s="224">
        <f t="shared" si="134"/>
        <v>0</v>
      </c>
      <c r="T163" s="224" t="e">
        <f t="shared" si="81"/>
        <v>#DIV/0!</v>
      </c>
      <c r="U163" s="237" t="e">
        <f t="shared" si="77"/>
        <v>#DIV/0!</v>
      </c>
      <c r="V163" s="224">
        <f t="shared" si="135"/>
        <v>0</v>
      </c>
      <c r="W163" s="224">
        <f t="shared" si="135"/>
        <v>0</v>
      </c>
      <c r="X163" s="224">
        <f t="shared" si="135"/>
        <v>-80010</v>
      </c>
      <c r="Y163" s="224">
        <f t="shared" si="82"/>
        <v>-80010</v>
      </c>
      <c r="Z163" s="237" t="e">
        <f t="shared" si="79"/>
        <v>#DIV/0!</v>
      </c>
      <c r="AA163" s="225"/>
    </row>
    <row r="164" spans="1:27" ht="21" customHeight="1">
      <c r="A164" s="248"/>
      <c r="B164" s="279" t="s">
        <v>57</v>
      </c>
      <c r="C164" s="248"/>
      <c r="D164" s="250"/>
      <c r="E164" s="251" t="s">
        <v>0</v>
      </c>
      <c r="F164" s="252" t="e">
        <f t="shared" si="72"/>
        <v>#DIV/0!</v>
      </c>
      <c r="G164" s="253"/>
      <c r="H164" s="252">
        <f t="shared" ref="H164:J165" si="136">SUM(H166,H173,H192)</f>
        <v>0</v>
      </c>
      <c r="I164" s="252">
        <f t="shared" si="136"/>
        <v>0</v>
      </c>
      <c r="J164" s="252">
        <f t="shared" si="136"/>
        <v>0</v>
      </c>
      <c r="K164" s="252">
        <f t="shared" si="84"/>
        <v>0</v>
      </c>
      <c r="L164" s="252" t="e">
        <f t="shared" ref="L164:N165" si="137">SUM(L166,L173,L192)</f>
        <v>#DIV/0!</v>
      </c>
      <c r="M164" s="252">
        <f t="shared" si="137"/>
        <v>0</v>
      </c>
      <c r="N164" s="252">
        <f t="shared" si="137"/>
        <v>0</v>
      </c>
      <c r="O164" s="252" t="e">
        <f t="shared" si="80"/>
        <v>#DIV/0!</v>
      </c>
      <c r="P164" s="253" t="e">
        <f t="shared" si="75"/>
        <v>#DIV/0!</v>
      </c>
      <c r="Q164" s="252">
        <f t="shared" ref="Q164:S165" si="138">SUM(Q166,Q173,Q192)</f>
        <v>0</v>
      </c>
      <c r="R164" s="252" t="e">
        <f t="shared" si="138"/>
        <v>#DIV/0!</v>
      </c>
      <c r="S164" s="252">
        <f t="shared" si="138"/>
        <v>0</v>
      </c>
      <c r="T164" s="252" t="e">
        <f t="shared" si="81"/>
        <v>#DIV/0!</v>
      </c>
      <c r="U164" s="253" t="e">
        <f t="shared" si="77"/>
        <v>#DIV/0!</v>
      </c>
      <c r="V164" s="252">
        <f t="shared" ref="V164:X165" si="139">SUM(V166,V173,V192)</f>
        <v>0</v>
      </c>
      <c r="W164" s="252">
        <f t="shared" si="139"/>
        <v>0</v>
      </c>
      <c r="X164" s="252">
        <f t="shared" si="139"/>
        <v>0</v>
      </c>
      <c r="Y164" s="252">
        <f t="shared" si="82"/>
        <v>0</v>
      </c>
      <c r="Z164" s="253" t="e">
        <f t="shared" si="79"/>
        <v>#DIV/0!</v>
      </c>
      <c r="AA164" s="323"/>
    </row>
    <row r="165" spans="1:27" ht="21" customHeight="1">
      <c r="A165" s="280"/>
      <c r="B165" s="281"/>
      <c r="C165" s="248"/>
      <c r="D165" s="250"/>
      <c r="E165" s="251" t="s">
        <v>182</v>
      </c>
      <c r="F165" s="252" t="e">
        <f t="shared" si="72"/>
        <v>#DIV/0!</v>
      </c>
      <c r="G165" s="253"/>
      <c r="H165" s="252">
        <f t="shared" si="136"/>
        <v>0</v>
      </c>
      <c r="I165" s="252">
        <f t="shared" si="136"/>
        <v>0</v>
      </c>
      <c r="J165" s="252">
        <f t="shared" si="136"/>
        <v>0</v>
      </c>
      <c r="K165" s="252">
        <f t="shared" si="84"/>
        <v>0</v>
      </c>
      <c r="L165" s="252" t="e">
        <f t="shared" si="137"/>
        <v>#DIV/0!</v>
      </c>
      <c r="M165" s="252">
        <f t="shared" si="137"/>
        <v>0</v>
      </c>
      <c r="N165" s="252">
        <f t="shared" si="137"/>
        <v>0</v>
      </c>
      <c r="O165" s="252" t="e">
        <f t="shared" si="80"/>
        <v>#DIV/0!</v>
      </c>
      <c r="P165" s="253" t="e">
        <f t="shared" si="75"/>
        <v>#DIV/0!</v>
      </c>
      <c r="Q165" s="252">
        <f t="shared" si="138"/>
        <v>0</v>
      </c>
      <c r="R165" s="252" t="e">
        <f t="shared" si="138"/>
        <v>#DIV/0!</v>
      </c>
      <c r="S165" s="252">
        <f t="shared" si="138"/>
        <v>0</v>
      </c>
      <c r="T165" s="252" t="e">
        <f t="shared" si="81"/>
        <v>#DIV/0!</v>
      </c>
      <c r="U165" s="253" t="e">
        <f t="shared" si="77"/>
        <v>#DIV/0!</v>
      </c>
      <c r="V165" s="252">
        <f t="shared" si="139"/>
        <v>0</v>
      </c>
      <c r="W165" s="252">
        <f t="shared" si="139"/>
        <v>0</v>
      </c>
      <c r="X165" s="252">
        <f t="shared" si="139"/>
        <v>-80010</v>
      </c>
      <c r="Y165" s="252">
        <f t="shared" si="82"/>
        <v>-80010</v>
      </c>
      <c r="Z165" s="253" t="e">
        <f t="shared" si="79"/>
        <v>#DIV/0!</v>
      </c>
      <c r="AA165" s="323"/>
    </row>
    <row r="166" spans="1:27" ht="21" customHeight="1">
      <c r="A166" s="282"/>
      <c r="B166" s="1034" t="s">
        <v>112</v>
      </c>
      <c r="C166" s="168" t="s">
        <v>0</v>
      </c>
      <c r="D166" s="170"/>
      <c r="E166" s="171" t="s">
        <v>0</v>
      </c>
      <c r="F166" s="172" t="e">
        <f t="shared" si="72"/>
        <v>#DIV/0!</v>
      </c>
      <c r="G166" s="173"/>
      <c r="H166" s="172">
        <f>H168</f>
        <v>0</v>
      </c>
      <c r="I166" s="172">
        <f>I168</f>
        <v>0</v>
      </c>
      <c r="J166" s="172">
        <f>J168</f>
        <v>0</v>
      </c>
      <c r="K166" s="172">
        <f t="shared" si="84"/>
        <v>0</v>
      </c>
      <c r="L166" s="172" t="e">
        <f>L168</f>
        <v>#DIV/0!</v>
      </c>
      <c r="M166" s="172">
        <f>M168</f>
        <v>0</v>
      </c>
      <c r="N166" s="172">
        <f>N168</f>
        <v>0</v>
      </c>
      <c r="O166" s="172" t="e">
        <f t="shared" si="80"/>
        <v>#DIV/0!</v>
      </c>
      <c r="P166" s="173" t="e">
        <f t="shared" si="75"/>
        <v>#DIV/0!</v>
      </c>
      <c r="Q166" s="172">
        <f>Q168</f>
        <v>0</v>
      </c>
      <c r="R166" s="172" t="e">
        <f>R168</f>
        <v>#DIV/0!</v>
      </c>
      <c r="S166" s="172">
        <f>S168</f>
        <v>0</v>
      </c>
      <c r="T166" s="172" t="e">
        <f t="shared" si="81"/>
        <v>#DIV/0!</v>
      </c>
      <c r="U166" s="173" t="e">
        <f t="shared" si="77"/>
        <v>#DIV/0!</v>
      </c>
      <c r="V166" s="172">
        <f>V168</f>
        <v>0</v>
      </c>
      <c r="W166" s="172">
        <f>W168</f>
        <v>0</v>
      </c>
      <c r="X166" s="172">
        <f>X168</f>
        <v>0</v>
      </c>
      <c r="Y166" s="172">
        <f t="shared" si="82"/>
        <v>0</v>
      </c>
      <c r="Z166" s="173" t="e">
        <f t="shared" si="79"/>
        <v>#DIV/0!</v>
      </c>
      <c r="AA166" s="324"/>
    </row>
    <row r="167" spans="1:27">
      <c r="A167" s="227"/>
      <c r="B167" s="1035"/>
      <c r="C167" s="168" t="s">
        <v>5</v>
      </c>
      <c r="D167" s="170"/>
      <c r="E167" s="229" t="s">
        <v>182</v>
      </c>
      <c r="F167" s="172" t="e">
        <f t="shared" ref="F167:F233" si="140">Z167</f>
        <v>#DIV/0!</v>
      </c>
      <c r="G167" s="230"/>
      <c r="H167" s="172">
        <f>H171</f>
        <v>0</v>
      </c>
      <c r="I167" s="172">
        <f>I171</f>
        <v>0</v>
      </c>
      <c r="J167" s="172">
        <f>J171</f>
        <v>0</v>
      </c>
      <c r="K167" s="172">
        <f t="shared" si="84"/>
        <v>0</v>
      </c>
      <c r="L167" s="172" t="e">
        <f>L171</f>
        <v>#DIV/0!</v>
      </c>
      <c r="M167" s="172">
        <f>M171</f>
        <v>0</v>
      </c>
      <c r="N167" s="172">
        <f>N171</f>
        <v>0</v>
      </c>
      <c r="O167" s="172" t="e">
        <f t="shared" si="80"/>
        <v>#DIV/0!</v>
      </c>
      <c r="P167" s="173" t="e">
        <f t="shared" ref="P167:P232" si="141">SUM(K167,O167)</f>
        <v>#DIV/0!</v>
      </c>
      <c r="Q167" s="172">
        <f>Q171</f>
        <v>0</v>
      </c>
      <c r="R167" s="172" t="e">
        <f>R171</f>
        <v>#DIV/0!</v>
      </c>
      <c r="S167" s="172">
        <f>S171</f>
        <v>0</v>
      </c>
      <c r="T167" s="172" t="e">
        <f t="shared" si="81"/>
        <v>#DIV/0!</v>
      </c>
      <c r="U167" s="173" t="e">
        <f t="shared" ref="U167:U232" si="142">SUM(P167,T167)</f>
        <v>#DIV/0!</v>
      </c>
      <c r="V167" s="172">
        <f>V171</f>
        <v>0</v>
      </c>
      <c r="W167" s="172">
        <f>W171</f>
        <v>0</v>
      </c>
      <c r="X167" s="172">
        <f>X171</f>
        <v>0</v>
      </c>
      <c r="Y167" s="172">
        <f t="shared" si="82"/>
        <v>0</v>
      </c>
      <c r="Z167" s="173" t="e">
        <f t="shared" ref="Z167:Z232" si="143">SUM(U167,Y167)</f>
        <v>#DIV/0!</v>
      </c>
      <c r="AA167" s="325"/>
    </row>
    <row r="168" spans="1:27" ht="30">
      <c r="A168" s="184">
        <v>1</v>
      </c>
      <c r="B168" s="185" t="s">
        <v>49</v>
      </c>
      <c r="C168" s="184" t="s">
        <v>0</v>
      </c>
      <c r="D168" s="193">
        <v>1500</v>
      </c>
      <c r="E168" s="187" t="s">
        <v>0</v>
      </c>
      <c r="F168" s="188" t="e">
        <f t="shared" si="140"/>
        <v>#DIV/0!</v>
      </c>
      <c r="G168" s="189"/>
      <c r="H168" s="188">
        <v>0</v>
      </c>
      <c r="I168" s="188">
        <v>0</v>
      </c>
      <c r="J168" s="188">
        <v>0</v>
      </c>
      <c r="K168" s="188">
        <f t="shared" si="84"/>
        <v>0</v>
      </c>
      <c r="L168" s="188" t="e">
        <v>#DIV/0!</v>
      </c>
      <c r="M168" s="188">
        <v>0</v>
      </c>
      <c r="N168" s="188">
        <v>0</v>
      </c>
      <c r="O168" s="188" t="e">
        <f t="shared" si="80"/>
        <v>#DIV/0!</v>
      </c>
      <c r="P168" s="189" t="e">
        <f t="shared" si="141"/>
        <v>#DIV/0!</v>
      </c>
      <c r="Q168" s="188">
        <v>0</v>
      </c>
      <c r="R168" s="188" t="e">
        <v>#DIV/0!</v>
      </c>
      <c r="S168" s="188">
        <v>0</v>
      </c>
      <c r="T168" s="188" t="e">
        <f t="shared" si="81"/>
        <v>#DIV/0!</v>
      </c>
      <c r="U168" s="189" t="e">
        <f t="shared" si="142"/>
        <v>#DIV/0!</v>
      </c>
      <c r="V168" s="188">
        <v>0</v>
      </c>
      <c r="W168" s="188">
        <v>0</v>
      </c>
      <c r="X168" s="188">
        <v>0</v>
      </c>
      <c r="Y168" s="188">
        <f t="shared" si="82"/>
        <v>0</v>
      </c>
      <c r="Z168" s="189" t="e">
        <f t="shared" si="143"/>
        <v>#DIV/0!</v>
      </c>
      <c r="AA168" s="283"/>
    </row>
    <row r="169" spans="1:27" s="329" customFormat="1">
      <c r="A169" s="326"/>
      <c r="B169" s="327"/>
      <c r="C169" s="326"/>
      <c r="D169" s="273"/>
      <c r="E169" s="335"/>
      <c r="F169" s="275"/>
      <c r="G169" s="336"/>
      <c r="H169" s="275"/>
      <c r="I169" s="275"/>
      <c r="J169" s="275"/>
      <c r="K169" s="275"/>
      <c r="L169" s="275"/>
      <c r="M169" s="275"/>
      <c r="N169" s="275"/>
      <c r="O169" s="275"/>
      <c r="P169" s="276"/>
      <c r="Q169" s="275"/>
      <c r="R169" s="275"/>
      <c r="S169" s="275"/>
      <c r="T169" s="275"/>
      <c r="U169" s="276"/>
      <c r="V169" s="275"/>
      <c r="W169" s="275"/>
      <c r="X169" s="275"/>
      <c r="Y169" s="275"/>
      <c r="Z169" s="276"/>
      <c r="AA169" s="337"/>
    </row>
    <row r="170" spans="1:27">
      <c r="A170" s="184"/>
      <c r="B170" s="185"/>
      <c r="C170" s="184" t="s">
        <v>5</v>
      </c>
      <c r="D170" s="193">
        <v>500</v>
      </c>
      <c r="E170" s="187" t="s">
        <v>0</v>
      </c>
      <c r="F170" s="188" t="e">
        <f t="shared" si="140"/>
        <v>#DIV/0!</v>
      </c>
      <c r="G170" s="189"/>
      <c r="H170" s="188">
        <v>0</v>
      </c>
      <c r="I170" s="188">
        <v>0</v>
      </c>
      <c r="J170" s="188">
        <v>0</v>
      </c>
      <c r="K170" s="188">
        <f t="shared" si="84"/>
        <v>0</v>
      </c>
      <c r="L170" s="188" t="e">
        <v>#DIV/0!</v>
      </c>
      <c r="M170" s="188">
        <v>0</v>
      </c>
      <c r="N170" s="188">
        <v>0</v>
      </c>
      <c r="O170" s="188" t="e">
        <f t="shared" si="80"/>
        <v>#DIV/0!</v>
      </c>
      <c r="P170" s="189" t="e">
        <f t="shared" si="141"/>
        <v>#DIV/0!</v>
      </c>
      <c r="Q170" s="188">
        <v>0</v>
      </c>
      <c r="R170" s="188" t="e">
        <v>#DIV/0!</v>
      </c>
      <c r="S170" s="188">
        <v>0</v>
      </c>
      <c r="T170" s="188" t="e">
        <f t="shared" si="81"/>
        <v>#DIV/0!</v>
      </c>
      <c r="U170" s="189" t="e">
        <f t="shared" si="142"/>
        <v>#DIV/0!</v>
      </c>
      <c r="V170" s="188">
        <v>0</v>
      </c>
      <c r="W170" s="188">
        <v>0</v>
      </c>
      <c r="X170" s="188">
        <v>0</v>
      </c>
      <c r="Y170" s="188">
        <f t="shared" si="82"/>
        <v>0</v>
      </c>
      <c r="Z170" s="189" t="e">
        <f t="shared" si="143"/>
        <v>#DIV/0!</v>
      </c>
      <c r="AA170" s="258"/>
    </row>
    <row r="171" spans="1:27">
      <c r="A171" s="184"/>
      <c r="B171" s="185"/>
      <c r="C171" s="184" t="s">
        <v>0</v>
      </c>
      <c r="D171" s="193"/>
      <c r="E171" s="255" t="s">
        <v>182</v>
      </c>
      <c r="F171" s="188" t="e">
        <f t="shared" si="140"/>
        <v>#DIV/0!</v>
      </c>
      <c r="G171" s="204"/>
      <c r="H171" s="188">
        <v>0</v>
      </c>
      <c r="I171" s="188">
        <v>0</v>
      </c>
      <c r="J171" s="188">
        <v>0</v>
      </c>
      <c r="K171" s="188">
        <f t="shared" si="84"/>
        <v>0</v>
      </c>
      <c r="L171" s="188" t="e">
        <v>#DIV/0!</v>
      </c>
      <c r="M171" s="188">
        <v>0</v>
      </c>
      <c r="N171" s="188">
        <v>0</v>
      </c>
      <c r="O171" s="188" t="e">
        <f t="shared" ref="O171:O235" si="144">SUM(L171:N171)</f>
        <v>#DIV/0!</v>
      </c>
      <c r="P171" s="189" t="e">
        <f t="shared" si="141"/>
        <v>#DIV/0!</v>
      </c>
      <c r="Q171" s="188">
        <v>0</v>
      </c>
      <c r="R171" s="188" t="e">
        <v>#DIV/0!</v>
      </c>
      <c r="S171" s="188">
        <v>0</v>
      </c>
      <c r="T171" s="188" t="e">
        <f t="shared" ref="T171:T235" si="145">SUM(Q171:S171)</f>
        <v>#DIV/0!</v>
      </c>
      <c r="U171" s="189" t="e">
        <f t="shared" si="142"/>
        <v>#DIV/0!</v>
      </c>
      <c r="V171" s="188">
        <v>0</v>
      </c>
      <c r="W171" s="188">
        <v>0</v>
      </c>
      <c r="X171" s="188">
        <v>0</v>
      </c>
      <c r="Y171" s="188">
        <f t="shared" ref="Y171:Y235" si="146">SUM(V171:X171)</f>
        <v>0</v>
      </c>
      <c r="Z171" s="189" t="e">
        <f t="shared" si="143"/>
        <v>#DIV/0!</v>
      </c>
      <c r="AA171" s="284"/>
    </row>
    <row r="172" spans="1:27" hidden="1">
      <c r="A172" s="184"/>
      <c r="B172" s="185"/>
      <c r="C172" s="184" t="s">
        <v>5</v>
      </c>
      <c r="D172" s="193"/>
      <c r="E172" s="255" t="s">
        <v>182</v>
      </c>
      <c r="F172" s="188" t="e">
        <f t="shared" si="140"/>
        <v>#DIV/0!</v>
      </c>
      <c r="G172" s="204"/>
      <c r="H172" s="188">
        <v>0</v>
      </c>
      <c r="I172" s="188">
        <v>0</v>
      </c>
      <c r="J172" s="188">
        <v>0</v>
      </c>
      <c r="K172" s="188">
        <f t="shared" si="84"/>
        <v>0</v>
      </c>
      <c r="L172" s="188" t="e">
        <v>#DIV/0!</v>
      </c>
      <c r="M172" s="188">
        <v>0</v>
      </c>
      <c r="N172" s="188">
        <v>0</v>
      </c>
      <c r="O172" s="188" t="e">
        <f t="shared" si="144"/>
        <v>#DIV/0!</v>
      </c>
      <c r="P172" s="189" t="e">
        <f t="shared" si="141"/>
        <v>#DIV/0!</v>
      </c>
      <c r="Q172" s="188">
        <v>0</v>
      </c>
      <c r="R172" s="188" t="e">
        <v>#DIV/0!</v>
      </c>
      <c r="S172" s="188">
        <v>0</v>
      </c>
      <c r="T172" s="188" t="e">
        <f t="shared" si="145"/>
        <v>#DIV/0!</v>
      </c>
      <c r="U172" s="189" t="e">
        <f t="shared" si="142"/>
        <v>#DIV/0!</v>
      </c>
      <c r="V172" s="188">
        <v>0</v>
      </c>
      <c r="W172" s="188">
        <v>0</v>
      </c>
      <c r="X172" s="188">
        <v>0</v>
      </c>
      <c r="Y172" s="188">
        <f t="shared" si="146"/>
        <v>0</v>
      </c>
      <c r="Z172" s="189" t="e">
        <f t="shared" si="143"/>
        <v>#DIV/0!</v>
      </c>
      <c r="AA172" s="284"/>
    </row>
    <row r="173" spans="1:27" ht="45">
      <c r="A173" s="168"/>
      <c r="B173" s="169" t="s">
        <v>113</v>
      </c>
      <c r="C173" s="168" t="s">
        <v>0</v>
      </c>
      <c r="D173" s="170"/>
      <c r="E173" s="171" t="s">
        <v>0</v>
      </c>
      <c r="F173" s="172" t="e">
        <f t="shared" si="140"/>
        <v>#DIV/0!</v>
      </c>
      <c r="G173" s="173"/>
      <c r="H173" s="172">
        <f t="shared" ref="H173:J174" si="147">SUM(H175,H177,H179,H181,H183,H185,H187,H190)</f>
        <v>0</v>
      </c>
      <c r="I173" s="172">
        <f t="shared" si="147"/>
        <v>0</v>
      </c>
      <c r="J173" s="172">
        <f t="shared" si="147"/>
        <v>0</v>
      </c>
      <c r="K173" s="172">
        <f>SUM(H173:J173)</f>
        <v>0</v>
      </c>
      <c r="L173" s="172" t="e">
        <f t="shared" ref="L173:N174" si="148">SUM(L175,L177,L179,L181,L183,L185,L187,L190)</f>
        <v>#DIV/0!</v>
      </c>
      <c r="M173" s="172">
        <f t="shared" si="148"/>
        <v>0</v>
      </c>
      <c r="N173" s="172">
        <f t="shared" si="148"/>
        <v>0</v>
      </c>
      <c r="O173" s="172" t="e">
        <f t="shared" si="144"/>
        <v>#DIV/0!</v>
      </c>
      <c r="P173" s="173" t="e">
        <f t="shared" si="141"/>
        <v>#DIV/0!</v>
      </c>
      <c r="Q173" s="172">
        <f t="shared" ref="Q173:S174" si="149">SUM(Q175,Q177,Q179,Q181,Q183,Q185,Q187,Q190)</f>
        <v>0</v>
      </c>
      <c r="R173" s="172" t="e">
        <f t="shared" si="149"/>
        <v>#DIV/0!</v>
      </c>
      <c r="S173" s="172">
        <f t="shared" si="149"/>
        <v>0</v>
      </c>
      <c r="T173" s="172" t="e">
        <f t="shared" si="145"/>
        <v>#DIV/0!</v>
      </c>
      <c r="U173" s="173" t="e">
        <f t="shared" si="142"/>
        <v>#DIV/0!</v>
      </c>
      <c r="V173" s="172">
        <f t="shared" ref="V173:X174" si="150">SUM(V175,V177,V179,V181,V183,V185,V187,V190)</f>
        <v>0</v>
      </c>
      <c r="W173" s="172">
        <f t="shared" si="150"/>
        <v>0</v>
      </c>
      <c r="X173" s="172">
        <f t="shared" si="150"/>
        <v>0</v>
      </c>
      <c r="Y173" s="172">
        <f t="shared" si="146"/>
        <v>0</v>
      </c>
      <c r="Z173" s="173" t="e">
        <f t="shared" si="143"/>
        <v>#DIV/0!</v>
      </c>
      <c r="AA173" s="174"/>
    </row>
    <row r="174" spans="1:27">
      <c r="A174" s="168"/>
      <c r="B174" s="254"/>
      <c r="C174" s="168"/>
      <c r="D174" s="170"/>
      <c r="E174" s="171" t="s">
        <v>182</v>
      </c>
      <c r="F174" s="172" t="e">
        <f t="shared" si="140"/>
        <v>#DIV/0!</v>
      </c>
      <c r="G174" s="173"/>
      <c r="H174" s="172">
        <f t="shared" si="147"/>
        <v>0</v>
      </c>
      <c r="I174" s="172">
        <f t="shared" si="147"/>
        <v>0</v>
      </c>
      <c r="J174" s="172">
        <f t="shared" si="147"/>
        <v>0</v>
      </c>
      <c r="K174" s="172">
        <f>SUM(H174:J174)</f>
        <v>0</v>
      </c>
      <c r="L174" s="172" t="e">
        <f t="shared" si="148"/>
        <v>#DIV/0!</v>
      </c>
      <c r="M174" s="172">
        <f t="shared" si="148"/>
        <v>0</v>
      </c>
      <c r="N174" s="172">
        <f t="shared" si="148"/>
        <v>0</v>
      </c>
      <c r="O174" s="172" t="e">
        <f t="shared" si="144"/>
        <v>#DIV/0!</v>
      </c>
      <c r="P174" s="173" t="e">
        <f t="shared" si="141"/>
        <v>#DIV/0!</v>
      </c>
      <c r="Q174" s="172">
        <f t="shared" si="149"/>
        <v>0</v>
      </c>
      <c r="R174" s="172" t="e">
        <f t="shared" si="149"/>
        <v>#DIV/0!</v>
      </c>
      <c r="S174" s="172">
        <f t="shared" si="149"/>
        <v>0</v>
      </c>
      <c r="T174" s="172" t="e">
        <f t="shared" si="145"/>
        <v>#DIV/0!</v>
      </c>
      <c r="U174" s="173" t="e">
        <f t="shared" si="142"/>
        <v>#DIV/0!</v>
      </c>
      <c r="V174" s="172">
        <f t="shared" si="150"/>
        <v>0</v>
      </c>
      <c r="W174" s="172">
        <f t="shared" si="150"/>
        <v>0</v>
      </c>
      <c r="X174" s="172">
        <f t="shared" si="150"/>
        <v>0</v>
      </c>
      <c r="Y174" s="172">
        <f t="shared" si="146"/>
        <v>0</v>
      </c>
      <c r="Z174" s="173" t="e">
        <f t="shared" si="143"/>
        <v>#DIV/0!</v>
      </c>
      <c r="AA174" s="174"/>
    </row>
    <row r="175" spans="1:27" ht="30">
      <c r="A175" s="184">
        <v>1</v>
      </c>
      <c r="B175" s="260" t="s">
        <v>143</v>
      </c>
      <c r="C175" s="184" t="s">
        <v>0</v>
      </c>
      <c r="D175" s="193">
        <v>4200</v>
      </c>
      <c r="E175" s="187" t="s">
        <v>0</v>
      </c>
      <c r="F175" s="188" t="e">
        <f t="shared" si="140"/>
        <v>#DIV/0!</v>
      </c>
      <c r="G175" s="189"/>
      <c r="H175" s="188">
        <v>0</v>
      </c>
      <c r="I175" s="188">
        <v>0</v>
      </c>
      <c r="J175" s="188">
        <v>0</v>
      </c>
      <c r="K175" s="188">
        <f t="shared" ref="K175:K191" si="151">SUM(H175:J175)</f>
        <v>0</v>
      </c>
      <c r="L175" s="188" t="e">
        <v>#DIV/0!</v>
      </c>
      <c r="M175" s="188">
        <v>0</v>
      </c>
      <c r="N175" s="188">
        <v>0</v>
      </c>
      <c r="O175" s="188" t="e">
        <f t="shared" si="144"/>
        <v>#DIV/0!</v>
      </c>
      <c r="P175" s="189" t="e">
        <f t="shared" si="141"/>
        <v>#DIV/0!</v>
      </c>
      <c r="Q175" s="188">
        <v>0</v>
      </c>
      <c r="R175" s="188" t="e">
        <v>#DIV/0!</v>
      </c>
      <c r="S175" s="188">
        <v>0</v>
      </c>
      <c r="T175" s="188" t="e">
        <f t="shared" si="145"/>
        <v>#DIV/0!</v>
      </c>
      <c r="U175" s="189" t="e">
        <f t="shared" si="142"/>
        <v>#DIV/0!</v>
      </c>
      <c r="V175" s="188">
        <v>0</v>
      </c>
      <c r="W175" s="188">
        <v>0</v>
      </c>
      <c r="X175" s="188">
        <v>0</v>
      </c>
      <c r="Y175" s="188">
        <f t="shared" si="146"/>
        <v>0</v>
      </c>
      <c r="Z175" s="189" t="e">
        <f t="shared" si="143"/>
        <v>#DIV/0!</v>
      </c>
      <c r="AA175" s="198"/>
    </row>
    <row r="176" spans="1:27">
      <c r="A176" s="184"/>
      <c r="B176" s="260"/>
      <c r="C176" s="184"/>
      <c r="D176" s="193"/>
      <c r="E176" s="187" t="s">
        <v>182</v>
      </c>
      <c r="F176" s="188" t="e">
        <f t="shared" si="140"/>
        <v>#DIV/0!</v>
      </c>
      <c r="G176" s="204"/>
      <c r="H176" s="188">
        <v>0</v>
      </c>
      <c r="I176" s="188">
        <v>0</v>
      </c>
      <c r="J176" s="188">
        <v>0</v>
      </c>
      <c r="K176" s="188">
        <f t="shared" si="151"/>
        <v>0</v>
      </c>
      <c r="L176" s="188" t="e">
        <v>#DIV/0!</v>
      </c>
      <c r="M176" s="188">
        <v>0</v>
      </c>
      <c r="N176" s="188">
        <v>0</v>
      </c>
      <c r="O176" s="188" t="e">
        <f t="shared" si="144"/>
        <v>#DIV/0!</v>
      </c>
      <c r="P176" s="189" t="e">
        <f t="shared" si="141"/>
        <v>#DIV/0!</v>
      </c>
      <c r="Q176" s="188">
        <v>0</v>
      </c>
      <c r="R176" s="188" t="e">
        <v>#DIV/0!</v>
      </c>
      <c r="S176" s="188">
        <v>0</v>
      </c>
      <c r="T176" s="188" t="e">
        <f t="shared" si="145"/>
        <v>#DIV/0!</v>
      </c>
      <c r="U176" s="189" t="e">
        <f t="shared" si="142"/>
        <v>#DIV/0!</v>
      </c>
      <c r="V176" s="188">
        <v>0</v>
      </c>
      <c r="W176" s="188">
        <v>0</v>
      </c>
      <c r="X176" s="188">
        <v>0</v>
      </c>
      <c r="Y176" s="188">
        <f t="shared" si="146"/>
        <v>0</v>
      </c>
      <c r="Z176" s="189" t="e">
        <f t="shared" si="143"/>
        <v>#DIV/0!</v>
      </c>
      <c r="AA176" s="198"/>
    </row>
    <row r="177" spans="1:27" ht="30">
      <c r="A177" s="184">
        <v>2</v>
      </c>
      <c r="B177" s="185" t="s">
        <v>50</v>
      </c>
      <c r="C177" s="184" t="s">
        <v>0</v>
      </c>
      <c r="D177" s="193"/>
      <c r="E177" s="187" t="s">
        <v>0</v>
      </c>
      <c r="F177" s="188" t="e">
        <f t="shared" si="140"/>
        <v>#DIV/0!</v>
      </c>
      <c r="G177" s="204"/>
      <c r="H177" s="188">
        <v>0</v>
      </c>
      <c r="I177" s="188">
        <v>0</v>
      </c>
      <c r="J177" s="188">
        <v>0</v>
      </c>
      <c r="K177" s="188">
        <f t="shared" si="151"/>
        <v>0</v>
      </c>
      <c r="L177" s="188" t="e">
        <v>#DIV/0!</v>
      </c>
      <c r="M177" s="188">
        <v>0</v>
      </c>
      <c r="N177" s="188">
        <v>0</v>
      </c>
      <c r="O177" s="188" t="e">
        <f t="shared" si="144"/>
        <v>#DIV/0!</v>
      </c>
      <c r="P177" s="189" t="e">
        <f t="shared" si="141"/>
        <v>#DIV/0!</v>
      </c>
      <c r="Q177" s="188">
        <v>0</v>
      </c>
      <c r="R177" s="188" t="e">
        <v>#DIV/0!</v>
      </c>
      <c r="S177" s="188">
        <v>0</v>
      </c>
      <c r="T177" s="188" t="e">
        <f t="shared" si="145"/>
        <v>#DIV/0!</v>
      </c>
      <c r="U177" s="189" t="e">
        <f t="shared" si="142"/>
        <v>#DIV/0!</v>
      </c>
      <c r="V177" s="188">
        <v>0</v>
      </c>
      <c r="W177" s="188">
        <v>0</v>
      </c>
      <c r="X177" s="188">
        <v>0</v>
      </c>
      <c r="Y177" s="188">
        <f t="shared" si="146"/>
        <v>0</v>
      </c>
      <c r="Z177" s="189" t="e">
        <f t="shared" si="143"/>
        <v>#DIV/0!</v>
      </c>
      <c r="AA177" s="198"/>
    </row>
    <row r="178" spans="1:27">
      <c r="A178" s="184"/>
      <c r="B178" s="185"/>
      <c r="C178" s="184"/>
      <c r="D178" s="193"/>
      <c r="E178" s="187" t="s">
        <v>182</v>
      </c>
      <c r="F178" s="188" t="e">
        <f t="shared" si="140"/>
        <v>#DIV/0!</v>
      </c>
      <c r="G178" s="204"/>
      <c r="H178" s="188">
        <v>0</v>
      </c>
      <c r="I178" s="188">
        <v>0</v>
      </c>
      <c r="J178" s="188">
        <v>0</v>
      </c>
      <c r="K178" s="188">
        <f t="shared" si="151"/>
        <v>0</v>
      </c>
      <c r="L178" s="188" t="e">
        <v>#DIV/0!</v>
      </c>
      <c r="M178" s="188">
        <v>0</v>
      </c>
      <c r="N178" s="188">
        <v>0</v>
      </c>
      <c r="O178" s="188" t="e">
        <f t="shared" si="144"/>
        <v>#DIV/0!</v>
      </c>
      <c r="P178" s="189" t="e">
        <f t="shared" si="141"/>
        <v>#DIV/0!</v>
      </c>
      <c r="Q178" s="188">
        <v>0</v>
      </c>
      <c r="R178" s="188" t="e">
        <v>#DIV/0!</v>
      </c>
      <c r="S178" s="188">
        <v>0</v>
      </c>
      <c r="T178" s="188" t="e">
        <f t="shared" si="145"/>
        <v>#DIV/0!</v>
      </c>
      <c r="U178" s="189" t="e">
        <f t="shared" si="142"/>
        <v>#DIV/0!</v>
      </c>
      <c r="V178" s="188">
        <v>0</v>
      </c>
      <c r="W178" s="188">
        <v>0</v>
      </c>
      <c r="X178" s="188">
        <v>0</v>
      </c>
      <c r="Y178" s="188">
        <f t="shared" si="146"/>
        <v>0</v>
      </c>
      <c r="Z178" s="189" t="e">
        <f t="shared" si="143"/>
        <v>#DIV/0!</v>
      </c>
      <c r="AA178" s="198"/>
    </row>
    <row r="179" spans="1:27" ht="30">
      <c r="A179" s="296">
        <v>3</v>
      </c>
      <c r="B179" s="260" t="s">
        <v>51</v>
      </c>
      <c r="C179" s="296" t="s">
        <v>0</v>
      </c>
      <c r="D179" s="201">
        <v>300</v>
      </c>
      <c r="E179" s="255" t="s">
        <v>0</v>
      </c>
      <c r="F179" s="203" t="e">
        <f t="shared" si="140"/>
        <v>#DIV/0!</v>
      </c>
      <c r="G179" s="204"/>
      <c r="H179" s="203">
        <v>0</v>
      </c>
      <c r="I179" s="203">
        <v>0</v>
      </c>
      <c r="J179" s="203">
        <v>0</v>
      </c>
      <c r="K179" s="203">
        <f t="shared" si="151"/>
        <v>0</v>
      </c>
      <c r="L179" s="203" t="e">
        <v>#DIV/0!</v>
      </c>
      <c r="M179" s="203">
        <v>0</v>
      </c>
      <c r="N179" s="203">
        <v>0</v>
      </c>
      <c r="O179" s="203" t="e">
        <f t="shared" si="144"/>
        <v>#DIV/0!</v>
      </c>
      <c r="P179" s="204" t="e">
        <f t="shared" si="141"/>
        <v>#DIV/0!</v>
      </c>
      <c r="Q179" s="203">
        <v>0</v>
      </c>
      <c r="R179" s="203" t="e">
        <v>#DIV/0!</v>
      </c>
      <c r="S179" s="203">
        <v>0</v>
      </c>
      <c r="T179" s="203" t="e">
        <f t="shared" si="145"/>
        <v>#DIV/0!</v>
      </c>
      <c r="U179" s="204" t="e">
        <f t="shared" si="142"/>
        <v>#DIV/0!</v>
      </c>
      <c r="V179" s="203">
        <v>0</v>
      </c>
      <c r="W179" s="203">
        <v>0</v>
      </c>
      <c r="X179" s="203">
        <v>0</v>
      </c>
      <c r="Y179" s="203">
        <f t="shared" si="146"/>
        <v>0</v>
      </c>
      <c r="Z179" s="204" t="e">
        <f t="shared" si="143"/>
        <v>#DIV/0!</v>
      </c>
      <c r="AA179" s="198"/>
    </row>
    <row r="180" spans="1:27">
      <c r="A180" s="184"/>
      <c r="B180" s="185"/>
      <c r="C180" s="184"/>
      <c r="D180" s="193"/>
      <c r="E180" s="187" t="s">
        <v>182</v>
      </c>
      <c r="F180" s="188" t="e">
        <f t="shared" si="140"/>
        <v>#DIV/0!</v>
      </c>
      <c r="G180" s="204"/>
      <c r="H180" s="188">
        <v>0</v>
      </c>
      <c r="I180" s="188">
        <v>0</v>
      </c>
      <c r="J180" s="188">
        <v>0</v>
      </c>
      <c r="K180" s="188">
        <f t="shared" si="151"/>
        <v>0</v>
      </c>
      <c r="L180" s="188" t="e">
        <v>#DIV/0!</v>
      </c>
      <c r="M180" s="188">
        <v>0</v>
      </c>
      <c r="N180" s="188">
        <v>0</v>
      </c>
      <c r="O180" s="188" t="e">
        <f t="shared" si="144"/>
        <v>#DIV/0!</v>
      </c>
      <c r="P180" s="189" t="e">
        <f t="shared" si="141"/>
        <v>#DIV/0!</v>
      </c>
      <c r="Q180" s="188">
        <v>0</v>
      </c>
      <c r="R180" s="188" t="e">
        <v>#DIV/0!</v>
      </c>
      <c r="S180" s="188">
        <v>0</v>
      </c>
      <c r="T180" s="188" t="e">
        <f t="shared" si="145"/>
        <v>#DIV/0!</v>
      </c>
      <c r="U180" s="189" t="e">
        <f t="shared" si="142"/>
        <v>#DIV/0!</v>
      </c>
      <c r="V180" s="188">
        <v>0</v>
      </c>
      <c r="W180" s="188">
        <v>0</v>
      </c>
      <c r="X180" s="188">
        <v>0</v>
      </c>
      <c r="Y180" s="188">
        <f t="shared" si="146"/>
        <v>0</v>
      </c>
      <c r="Z180" s="189" t="e">
        <f t="shared" si="143"/>
        <v>#DIV/0!</v>
      </c>
      <c r="AA180" s="198"/>
    </row>
    <row r="181" spans="1:27" ht="30">
      <c r="A181" s="184">
        <v>4</v>
      </c>
      <c r="B181" s="185" t="s">
        <v>114</v>
      </c>
      <c r="C181" s="184" t="s">
        <v>0</v>
      </c>
      <c r="D181" s="194"/>
      <c r="E181" s="195" t="s">
        <v>0</v>
      </c>
      <c r="F181" s="188" t="e">
        <f t="shared" si="140"/>
        <v>#DIV/0!</v>
      </c>
      <c r="G181" s="204"/>
      <c r="H181" s="188">
        <v>0</v>
      </c>
      <c r="I181" s="188">
        <v>0</v>
      </c>
      <c r="J181" s="188">
        <v>0</v>
      </c>
      <c r="K181" s="188">
        <f t="shared" si="151"/>
        <v>0</v>
      </c>
      <c r="L181" s="188" t="e">
        <v>#DIV/0!</v>
      </c>
      <c r="M181" s="188">
        <v>0</v>
      </c>
      <c r="N181" s="188">
        <v>0</v>
      </c>
      <c r="O181" s="188" t="e">
        <f t="shared" si="144"/>
        <v>#DIV/0!</v>
      </c>
      <c r="P181" s="189" t="e">
        <f t="shared" si="141"/>
        <v>#DIV/0!</v>
      </c>
      <c r="Q181" s="188">
        <v>0</v>
      </c>
      <c r="R181" s="188" t="e">
        <v>#DIV/0!</v>
      </c>
      <c r="S181" s="188">
        <v>0</v>
      </c>
      <c r="T181" s="188" t="e">
        <f t="shared" si="145"/>
        <v>#DIV/0!</v>
      </c>
      <c r="U181" s="189" t="e">
        <f t="shared" si="142"/>
        <v>#DIV/0!</v>
      </c>
      <c r="V181" s="188">
        <v>0</v>
      </c>
      <c r="W181" s="188">
        <v>0</v>
      </c>
      <c r="X181" s="188">
        <v>0</v>
      </c>
      <c r="Y181" s="188">
        <f t="shared" si="146"/>
        <v>0</v>
      </c>
      <c r="Z181" s="189" t="e">
        <f t="shared" si="143"/>
        <v>#DIV/0!</v>
      </c>
      <c r="AA181" s="198"/>
    </row>
    <row r="182" spans="1:27">
      <c r="A182" s="184"/>
      <c r="B182" s="185"/>
      <c r="C182" s="184"/>
      <c r="D182" s="194"/>
      <c r="E182" s="195" t="s">
        <v>182</v>
      </c>
      <c r="F182" s="188" t="e">
        <f t="shared" si="140"/>
        <v>#DIV/0!</v>
      </c>
      <c r="G182" s="204"/>
      <c r="H182" s="188">
        <v>0</v>
      </c>
      <c r="I182" s="188">
        <v>0</v>
      </c>
      <c r="J182" s="188">
        <v>0</v>
      </c>
      <c r="K182" s="188">
        <f t="shared" si="151"/>
        <v>0</v>
      </c>
      <c r="L182" s="188" t="e">
        <v>#DIV/0!</v>
      </c>
      <c r="M182" s="188">
        <v>0</v>
      </c>
      <c r="N182" s="188">
        <v>0</v>
      </c>
      <c r="O182" s="188" t="e">
        <f t="shared" si="144"/>
        <v>#DIV/0!</v>
      </c>
      <c r="P182" s="189" t="e">
        <f t="shared" si="141"/>
        <v>#DIV/0!</v>
      </c>
      <c r="Q182" s="188">
        <v>0</v>
      </c>
      <c r="R182" s="188" t="e">
        <v>#DIV/0!</v>
      </c>
      <c r="S182" s="188">
        <v>0</v>
      </c>
      <c r="T182" s="188" t="e">
        <f t="shared" si="145"/>
        <v>#DIV/0!</v>
      </c>
      <c r="U182" s="189" t="e">
        <f t="shared" si="142"/>
        <v>#DIV/0!</v>
      </c>
      <c r="V182" s="188">
        <v>0</v>
      </c>
      <c r="W182" s="188">
        <v>0</v>
      </c>
      <c r="X182" s="188">
        <v>0</v>
      </c>
      <c r="Y182" s="188">
        <f t="shared" si="146"/>
        <v>0</v>
      </c>
      <c r="Z182" s="189" t="e">
        <f t="shared" si="143"/>
        <v>#DIV/0!</v>
      </c>
      <c r="AA182" s="198"/>
    </row>
    <row r="183" spans="1:27" ht="27.75" customHeight="1">
      <c r="A183" s="184">
        <v>5</v>
      </c>
      <c r="B183" s="185" t="s">
        <v>115</v>
      </c>
      <c r="C183" s="184" t="s">
        <v>6</v>
      </c>
      <c r="D183" s="194"/>
      <c r="E183" s="195" t="s">
        <v>0</v>
      </c>
      <c r="F183" s="188" t="e">
        <f t="shared" si="140"/>
        <v>#DIV/0!</v>
      </c>
      <c r="G183" s="189"/>
      <c r="H183" s="188">
        <v>0</v>
      </c>
      <c r="I183" s="188">
        <v>0</v>
      </c>
      <c r="J183" s="188">
        <v>0</v>
      </c>
      <c r="K183" s="188">
        <f t="shared" si="151"/>
        <v>0</v>
      </c>
      <c r="L183" s="188" t="e">
        <v>#DIV/0!</v>
      </c>
      <c r="M183" s="188">
        <v>0</v>
      </c>
      <c r="N183" s="188">
        <v>0</v>
      </c>
      <c r="O183" s="188" t="e">
        <f t="shared" si="144"/>
        <v>#DIV/0!</v>
      </c>
      <c r="P183" s="189" t="e">
        <f t="shared" si="141"/>
        <v>#DIV/0!</v>
      </c>
      <c r="Q183" s="188">
        <v>0</v>
      </c>
      <c r="R183" s="188" t="e">
        <v>#DIV/0!</v>
      </c>
      <c r="S183" s="188">
        <v>0</v>
      </c>
      <c r="T183" s="188" t="e">
        <f t="shared" si="145"/>
        <v>#DIV/0!</v>
      </c>
      <c r="U183" s="189" t="e">
        <f t="shared" si="142"/>
        <v>#DIV/0!</v>
      </c>
      <c r="V183" s="188">
        <v>0</v>
      </c>
      <c r="W183" s="188">
        <v>0</v>
      </c>
      <c r="X183" s="188">
        <v>0</v>
      </c>
      <c r="Y183" s="188">
        <f t="shared" si="146"/>
        <v>0</v>
      </c>
      <c r="Z183" s="189" t="e">
        <f t="shared" si="143"/>
        <v>#DIV/0!</v>
      </c>
      <c r="AA183" s="198"/>
    </row>
    <row r="184" spans="1:27" ht="27.75" customHeight="1">
      <c r="A184" s="184"/>
      <c r="B184" s="185"/>
      <c r="C184" s="184"/>
      <c r="D184" s="194"/>
      <c r="E184" s="195" t="s">
        <v>182</v>
      </c>
      <c r="F184" s="188" t="e">
        <f t="shared" si="140"/>
        <v>#DIV/0!</v>
      </c>
      <c r="G184" s="204"/>
      <c r="H184" s="188">
        <v>0</v>
      </c>
      <c r="I184" s="188">
        <v>0</v>
      </c>
      <c r="J184" s="188">
        <v>0</v>
      </c>
      <c r="K184" s="188">
        <f t="shared" si="151"/>
        <v>0</v>
      </c>
      <c r="L184" s="188" t="e">
        <v>#DIV/0!</v>
      </c>
      <c r="M184" s="188">
        <v>0</v>
      </c>
      <c r="N184" s="188">
        <v>0</v>
      </c>
      <c r="O184" s="188" t="e">
        <f t="shared" si="144"/>
        <v>#DIV/0!</v>
      </c>
      <c r="P184" s="189" t="e">
        <f t="shared" si="141"/>
        <v>#DIV/0!</v>
      </c>
      <c r="Q184" s="188">
        <v>0</v>
      </c>
      <c r="R184" s="188" t="e">
        <v>#DIV/0!</v>
      </c>
      <c r="S184" s="188">
        <v>0</v>
      </c>
      <c r="T184" s="188" t="e">
        <f t="shared" si="145"/>
        <v>#DIV/0!</v>
      </c>
      <c r="U184" s="189" t="e">
        <f t="shared" si="142"/>
        <v>#DIV/0!</v>
      </c>
      <c r="V184" s="188">
        <v>0</v>
      </c>
      <c r="W184" s="188">
        <v>0</v>
      </c>
      <c r="X184" s="188">
        <v>0</v>
      </c>
      <c r="Y184" s="188">
        <f t="shared" si="146"/>
        <v>0</v>
      </c>
      <c r="Z184" s="189" t="e">
        <f t="shared" si="143"/>
        <v>#DIV/0!</v>
      </c>
      <c r="AA184" s="198"/>
    </row>
    <row r="185" spans="1:27" ht="30">
      <c r="A185" s="184">
        <v>6</v>
      </c>
      <c r="B185" s="185" t="s">
        <v>52</v>
      </c>
      <c r="C185" s="184" t="s">
        <v>0</v>
      </c>
      <c r="D185" s="193"/>
      <c r="E185" s="187" t="s">
        <v>0</v>
      </c>
      <c r="F185" s="188" t="e">
        <f t="shared" si="140"/>
        <v>#DIV/0!</v>
      </c>
      <c r="G185" s="204"/>
      <c r="H185" s="188">
        <v>0</v>
      </c>
      <c r="I185" s="188">
        <v>0</v>
      </c>
      <c r="J185" s="188">
        <v>0</v>
      </c>
      <c r="K185" s="188">
        <f t="shared" si="151"/>
        <v>0</v>
      </c>
      <c r="L185" s="188" t="e">
        <v>#DIV/0!</v>
      </c>
      <c r="M185" s="188">
        <v>0</v>
      </c>
      <c r="N185" s="188">
        <v>0</v>
      </c>
      <c r="O185" s="188" t="e">
        <f t="shared" si="144"/>
        <v>#DIV/0!</v>
      </c>
      <c r="P185" s="189" t="e">
        <f t="shared" si="141"/>
        <v>#DIV/0!</v>
      </c>
      <c r="Q185" s="188">
        <v>0</v>
      </c>
      <c r="R185" s="188" t="e">
        <v>#DIV/0!</v>
      </c>
      <c r="S185" s="188">
        <v>0</v>
      </c>
      <c r="T185" s="188" t="e">
        <f t="shared" si="145"/>
        <v>#DIV/0!</v>
      </c>
      <c r="U185" s="189" t="e">
        <f t="shared" si="142"/>
        <v>#DIV/0!</v>
      </c>
      <c r="V185" s="188">
        <v>0</v>
      </c>
      <c r="W185" s="188">
        <v>0</v>
      </c>
      <c r="X185" s="188">
        <v>0</v>
      </c>
      <c r="Y185" s="188">
        <f t="shared" si="146"/>
        <v>0</v>
      </c>
      <c r="Z185" s="189" t="e">
        <f t="shared" si="143"/>
        <v>#DIV/0!</v>
      </c>
      <c r="AA185" s="198"/>
    </row>
    <row r="186" spans="1:27">
      <c r="A186" s="184"/>
      <c r="B186" s="185"/>
      <c r="C186" s="184"/>
      <c r="D186" s="193"/>
      <c r="E186" s="187" t="s">
        <v>182</v>
      </c>
      <c r="F186" s="188" t="e">
        <f t="shared" si="140"/>
        <v>#DIV/0!</v>
      </c>
      <c r="G186" s="204"/>
      <c r="H186" s="188">
        <v>0</v>
      </c>
      <c r="I186" s="188">
        <v>0</v>
      </c>
      <c r="J186" s="188">
        <v>0</v>
      </c>
      <c r="K186" s="188">
        <f t="shared" si="151"/>
        <v>0</v>
      </c>
      <c r="L186" s="188" t="e">
        <v>#DIV/0!</v>
      </c>
      <c r="M186" s="188">
        <v>0</v>
      </c>
      <c r="N186" s="188">
        <v>0</v>
      </c>
      <c r="O186" s="188" t="e">
        <f t="shared" si="144"/>
        <v>#DIV/0!</v>
      </c>
      <c r="P186" s="189" t="e">
        <f t="shared" si="141"/>
        <v>#DIV/0!</v>
      </c>
      <c r="Q186" s="188">
        <v>0</v>
      </c>
      <c r="R186" s="188" t="e">
        <v>#DIV/0!</v>
      </c>
      <c r="S186" s="188">
        <v>0</v>
      </c>
      <c r="T186" s="188" t="e">
        <f t="shared" si="145"/>
        <v>#DIV/0!</v>
      </c>
      <c r="U186" s="189" t="e">
        <f t="shared" si="142"/>
        <v>#DIV/0!</v>
      </c>
      <c r="V186" s="188">
        <v>0</v>
      </c>
      <c r="W186" s="188">
        <v>0</v>
      </c>
      <c r="X186" s="188">
        <v>0</v>
      </c>
      <c r="Y186" s="188">
        <f t="shared" si="146"/>
        <v>0</v>
      </c>
      <c r="Z186" s="189" t="e">
        <f t="shared" si="143"/>
        <v>#DIV/0!</v>
      </c>
      <c r="AA186" s="198"/>
    </row>
    <row r="187" spans="1:27" ht="45">
      <c r="A187" s="184">
        <v>7</v>
      </c>
      <c r="B187" s="285" t="s">
        <v>116</v>
      </c>
      <c r="C187" s="184" t="s">
        <v>5</v>
      </c>
      <c r="D187" s="194"/>
      <c r="E187" s="195" t="s">
        <v>0</v>
      </c>
      <c r="F187" s="188" t="e">
        <f t="shared" si="140"/>
        <v>#DIV/0!</v>
      </c>
      <c r="G187" s="189"/>
      <c r="H187" s="188">
        <v>0</v>
      </c>
      <c r="I187" s="188">
        <v>0</v>
      </c>
      <c r="J187" s="188">
        <v>0</v>
      </c>
      <c r="K187" s="188">
        <f t="shared" si="151"/>
        <v>0</v>
      </c>
      <c r="L187" s="188" t="e">
        <v>#DIV/0!</v>
      </c>
      <c r="M187" s="188">
        <v>0</v>
      </c>
      <c r="N187" s="188">
        <v>0</v>
      </c>
      <c r="O187" s="188" t="e">
        <f t="shared" si="144"/>
        <v>#DIV/0!</v>
      </c>
      <c r="P187" s="189" t="e">
        <f t="shared" si="141"/>
        <v>#DIV/0!</v>
      </c>
      <c r="Q187" s="188">
        <v>0</v>
      </c>
      <c r="R187" s="188" t="e">
        <v>#DIV/0!</v>
      </c>
      <c r="S187" s="188">
        <v>0</v>
      </c>
      <c r="T187" s="188" t="e">
        <f t="shared" si="145"/>
        <v>#DIV/0!</v>
      </c>
      <c r="U187" s="189" t="e">
        <f t="shared" si="142"/>
        <v>#DIV/0!</v>
      </c>
      <c r="V187" s="188">
        <v>0</v>
      </c>
      <c r="W187" s="188">
        <v>0</v>
      </c>
      <c r="X187" s="188">
        <v>0</v>
      </c>
      <c r="Y187" s="188">
        <f t="shared" si="146"/>
        <v>0</v>
      </c>
      <c r="Z187" s="189" t="e">
        <f t="shared" si="143"/>
        <v>#DIV/0!</v>
      </c>
      <c r="AA187" s="198"/>
    </row>
    <row r="188" spans="1:27">
      <c r="A188" s="184"/>
      <c r="B188" s="285"/>
      <c r="C188" s="184"/>
      <c r="D188" s="194"/>
      <c r="E188" s="195" t="s">
        <v>182</v>
      </c>
      <c r="F188" s="188" t="e">
        <f t="shared" si="140"/>
        <v>#DIV/0!</v>
      </c>
      <c r="G188" s="189"/>
      <c r="H188" s="188">
        <v>0</v>
      </c>
      <c r="I188" s="188">
        <v>0</v>
      </c>
      <c r="J188" s="188">
        <v>0</v>
      </c>
      <c r="K188" s="188">
        <f t="shared" si="151"/>
        <v>0</v>
      </c>
      <c r="L188" s="188" t="e">
        <v>#DIV/0!</v>
      </c>
      <c r="M188" s="188">
        <v>0</v>
      </c>
      <c r="N188" s="188">
        <v>0</v>
      </c>
      <c r="O188" s="188" t="e">
        <f t="shared" si="144"/>
        <v>#DIV/0!</v>
      </c>
      <c r="P188" s="189" t="e">
        <f t="shared" si="141"/>
        <v>#DIV/0!</v>
      </c>
      <c r="Q188" s="188">
        <v>0</v>
      </c>
      <c r="R188" s="188" t="e">
        <v>#DIV/0!</v>
      </c>
      <c r="S188" s="188">
        <v>0</v>
      </c>
      <c r="T188" s="188" t="e">
        <f t="shared" si="145"/>
        <v>#DIV/0!</v>
      </c>
      <c r="U188" s="189" t="e">
        <f t="shared" si="142"/>
        <v>#DIV/0!</v>
      </c>
      <c r="V188" s="188">
        <v>0</v>
      </c>
      <c r="W188" s="188">
        <v>0</v>
      </c>
      <c r="X188" s="188">
        <v>0</v>
      </c>
      <c r="Y188" s="188">
        <f t="shared" si="146"/>
        <v>0</v>
      </c>
      <c r="Z188" s="189" t="e">
        <f t="shared" si="143"/>
        <v>#DIV/0!</v>
      </c>
      <c r="AA188" s="198"/>
    </row>
    <row r="189" spans="1:27">
      <c r="A189" s="340"/>
      <c r="B189" s="341"/>
      <c r="C189" s="340"/>
      <c r="D189" s="342"/>
      <c r="E189" s="343"/>
      <c r="F189" s="344"/>
      <c r="G189" s="336"/>
      <c r="H189" s="344"/>
      <c r="I189" s="344"/>
      <c r="J189" s="344"/>
      <c r="K189" s="344"/>
      <c r="L189" s="344"/>
      <c r="M189" s="344"/>
      <c r="N189" s="344"/>
      <c r="O189" s="344"/>
      <c r="P189" s="336"/>
      <c r="Q189" s="344"/>
      <c r="R189" s="344"/>
      <c r="S189" s="344"/>
      <c r="T189" s="344"/>
      <c r="U189" s="336"/>
      <c r="V189" s="344"/>
      <c r="W189" s="344"/>
      <c r="X189" s="344"/>
      <c r="Y189" s="344"/>
      <c r="Z189" s="336"/>
      <c r="AA189" s="345"/>
    </row>
    <row r="190" spans="1:27" ht="45">
      <c r="A190" s="184">
        <v>8</v>
      </c>
      <c r="B190" s="185" t="s">
        <v>117</v>
      </c>
      <c r="C190" s="184" t="s">
        <v>0</v>
      </c>
      <c r="D190" s="194"/>
      <c r="E190" s="195" t="s">
        <v>0</v>
      </c>
      <c r="F190" s="188" t="e">
        <f t="shared" si="140"/>
        <v>#DIV/0!</v>
      </c>
      <c r="G190" s="189"/>
      <c r="H190" s="188">
        <v>0</v>
      </c>
      <c r="I190" s="188">
        <v>0</v>
      </c>
      <c r="J190" s="188">
        <v>0</v>
      </c>
      <c r="K190" s="188">
        <f t="shared" si="151"/>
        <v>0</v>
      </c>
      <c r="L190" s="188" t="e">
        <v>#DIV/0!</v>
      </c>
      <c r="M190" s="188">
        <v>0</v>
      </c>
      <c r="N190" s="188">
        <v>0</v>
      </c>
      <c r="O190" s="188" t="e">
        <f t="shared" si="144"/>
        <v>#DIV/0!</v>
      </c>
      <c r="P190" s="189" t="e">
        <f t="shared" si="141"/>
        <v>#DIV/0!</v>
      </c>
      <c r="Q190" s="188">
        <v>0</v>
      </c>
      <c r="R190" s="188" t="e">
        <v>#DIV/0!</v>
      </c>
      <c r="S190" s="188">
        <v>0</v>
      </c>
      <c r="T190" s="188" t="e">
        <f t="shared" si="145"/>
        <v>#DIV/0!</v>
      </c>
      <c r="U190" s="189" t="e">
        <f t="shared" si="142"/>
        <v>#DIV/0!</v>
      </c>
      <c r="V190" s="188">
        <v>0</v>
      </c>
      <c r="W190" s="188">
        <v>0</v>
      </c>
      <c r="X190" s="188">
        <v>0</v>
      </c>
      <c r="Y190" s="188">
        <f t="shared" si="146"/>
        <v>0</v>
      </c>
      <c r="Z190" s="189" t="e">
        <f t="shared" si="143"/>
        <v>#DIV/0!</v>
      </c>
      <c r="AA190" s="198"/>
    </row>
    <row r="191" spans="1:27">
      <c r="A191" s="184"/>
      <c r="B191" s="185"/>
      <c r="C191" s="184"/>
      <c r="D191" s="194"/>
      <c r="E191" s="195" t="s">
        <v>182</v>
      </c>
      <c r="F191" s="188" t="e">
        <f t="shared" si="140"/>
        <v>#DIV/0!</v>
      </c>
      <c r="G191" s="204"/>
      <c r="H191" s="188">
        <v>0</v>
      </c>
      <c r="I191" s="188">
        <v>0</v>
      </c>
      <c r="J191" s="188">
        <v>0</v>
      </c>
      <c r="K191" s="188">
        <f t="shared" si="151"/>
        <v>0</v>
      </c>
      <c r="L191" s="188" t="e">
        <v>#DIV/0!</v>
      </c>
      <c r="M191" s="188">
        <v>0</v>
      </c>
      <c r="N191" s="188">
        <v>0</v>
      </c>
      <c r="O191" s="188" t="e">
        <f t="shared" si="144"/>
        <v>#DIV/0!</v>
      </c>
      <c r="P191" s="189" t="e">
        <f t="shared" si="141"/>
        <v>#DIV/0!</v>
      </c>
      <c r="Q191" s="188">
        <v>0</v>
      </c>
      <c r="R191" s="188" t="e">
        <v>#DIV/0!</v>
      </c>
      <c r="S191" s="188">
        <v>0</v>
      </c>
      <c r="T191" s="188" t="e">
        <f t="shared" si="145"/>
        <v>#DIV/0!</v>
      </c>
      <c r="U191" s="189" t="e">
        <f t="shared" si="142"/>
        <v>#DIV/0!</v>
      </c>
      <c r="V191" s="188">
        <v>0</v>
      </c>
      <c r="W191" s="188">
        <v>0</v>
      </c>
      <c r="X191" s="188">
        <v>0</v>
      </c>
      <c r="Y191" s="188">
        <f t="shared" si="146"/>
        <v>0</v>
      </c>
      <c r="Z191" s="189" t="e">
        <f t="shared" si="143"/>
        <v>#DIV/0!</v>
      </c>
      <c r="AA191" s="198"/>
    </row>
    <row r="192" spans="1:27" ht="45">
      <c r="A192" s="168"/>
      <c r="B192" s="169" t="s">
        <v>118</v>
      </c>
      <c r="C192" s="168" t="s">
        <v>0</v>
      </c>
      <c r="D192" s="170"/>
      <c r="E192" s="171" t="s">
        <v>0</v>
      </c>
      <c r="F192" s="172" t="e">
        <f t="shared" si="140"/>
        <v>#DIV/0!</v>
      </c>
      <c r="G192" s="173"/>
      <c r="H192" s="172">
        <f t="shared" ref="H192:J193" si="152">SUM(H194,H200,H202,H208,H211,H213,H215)</f>
        <v>0</v>
      </c>
      <c r="I192" s="172">
        <f t="shared" si="152"/>
        <v>0</v>
      </c>
      <c r="J192" s="172">
        <f t="shared" si="152"/>
        <v>0</v>
      </c>
      <c r="K192" s="172">
        <f>SUM(H192:J192)</f>
        <v>0</v>
      </c>
      <c r="L192" s="172" t="e">
        <f t="shared" ref="L192:N193" si="153">SUM(L194,L200,L202,L208,L211,L213,L215)</f>
        <v>#DIV/0!</v>
      </c>
      <c r="M192" s="172">
        <f t="shared" si="153"/>
        <v>0</v>
      </c>
      <c r="N192" s="172">
        <f t="shared" si="153"/>
        <v>0</v>
      </c>
      <c r="O192" s="172" t="e">
        <f t="shared" si="144"/>
        <v>#DIV/0!</v>
      </c>
      <c r="P192" s="173" t="e">
        <f t="shared" si="141"/>
        <v>#DIV/0!</v>
      </c>
      <c r="Q192" s="172">
        <f t="shared" ref="Q192:S193" si="154">SUM(Q194,Q200,Q202,Q208,Q211,Q213,Q215)</f>
        <v>0</v>
      </c>
      <c r="R192" s="172" t="e">
        <f t="shared" si="154"/>
        <v>#DIV/0!</v>
      </c>
      <c r="S192" s="172">
        <f t="shared" si="154"/>
        <v>0</v>
      </c>
      <c r="T192" s="172" t="e">
        <f t="shared" si="145"/>
        <v>#DIV/0!</v>
      </c>
      <c r="U192" s="173" t="e">
        <f t="shared" si="142"/>
        <v>#DIV/0!</v>
      </c>
      <c r="V192" s="172">
        <f t="shared" ref="V192:X193" si="155">SUM(V194,V200,V202,V208,V211,V213,V215)</f>
        <v>0</v>
      </c>
      <c r="W192" s="172">
        <f t="shared" si="155"/>
        <v>0</v>
      </c>
      <c r="X192" s="172">
        <f t="shared" si="155"/>
        <v>0</v>
      </c>
      <c r="Y192" s="172">
        <f t="shared" si="146"/>
        <v>0</v>
      </c>
      <c r="Z192" s="173" t="e">
        <f t="shared" si="143"/>
        <v>#DIV/0!</v>
      </c>
      <c r="AA192" s="328"/>
    </row>
    <row r="193" spans="1:27">
      <c r="A193" s="282"/>
      <c r="B193" s="286"/>
      <c r="C193" s="168"/>
      <c r="D193" s="170"/>
      <c r="E193" s="171" t="s">
        <v>182</v>
      </c>
      <c r="F193" s="172" t="e">
        <f t="shared" si="140"/>
        <v>#DIV/0!</v>
      </c>
      <c r="G193" s="173"/>
      <c r="H193" s="172">
        <f t="shared" si="152"/>
        <v>0</v>
      </c>
      <c r="I193" s="172">
        <f t="shared" si="152"/>
        <v>0</v>
      </c>
      <c r="J193" s="172">
        <f t="shared" si="152"/>
        <v>0</v>
      </c>
      <c r="K193" s="172">
        <f>SUM(H193:J193)</f>
        <v>0</v>
      </c>
      <c r="L193" s="172" t="e">
        <f t="shared" si="153"/>
        <v>#DIV/0!</v>
      </c>
      <c r="M193" s="172">
        <f t="shared" si="153"/>
        <v>0</v>
      </c>
      <c r="N193" s="172">
        <f t="shared" si="153"/>
        <v>0</v>
      </c>
      <c r="O193" s="172" t="e">
        <f t="shared" si="144"/>
        <v>#DIV/0!</v>
      </c>
      <c r="P193" s="173" t="e">
        <f t="shared" si="141"/>
        <v>#DIV/0!</v>
      </c>
      <c r="Q193" s="172">
        <f t="shared" si="154"/>
        <v>0</v>
      </c>
      <c r="R193" s="172" t="e">
        <f t="shared" si="154"/>
        <v>#DIV/0!</v>
      </c>
      <c r="S193" s="172">
        <f t="shared" si="154"/>
        <v>0</v>
      </c>
      <c r="T193" s="172" t="e">
        <f t="shared" si="145"/>
        <v>#DIV/0!</v>
      </c>
      <c r="U193" s="173" t="e">
        <f t="shared" si="142"/>
        <v>#DIV/0!</v>
      </c>
      <c r="V193" s="172">
        <f t="shared" si="155"/>
        <v>0</v>
      </c>
      <c r="W193" s="172">
        <f t="shared" si="155"/>
        <v>0</v>
      </c>
      <c r="X193" s="172">
        <f t="shared" si="155"/>
        <v>-80010</v>
      </c>
      <c r="Y193" s="172">
        <f t="shared" si="146"/>
        <v>-80010</v>
      </c>
      <c r="Z193" s="173" t="e">
        <f t="shared" si="143"/>
        <v>#DIV/0!</v>
      </c>
      <c r="AA193" s="328"/>
    </row>
    <row r="194" spans="1:27" ht="30">
      <c r="A194" s="175">
        <v>1</v>
      </c>
      <c r="B194" s="176" t="s">
        <v>53</v>
      </c>
      <c r="C194" s="175" t="s">
        <v>0</v>
      </c>
      <c r="D194" s="177">
        <f>D196+D198</f>
        <v>100</v>
      </c>
      <c r="E194" s="178" t="s">
        <v>0</v>
      </c>
      <c r="F194" s="179" t="e">
        <f t="shared" si="140"/>
        <v>#DIV/0!</v>
      </c>
      <c r="G194" s="180"/>
      <c r="H194" s="179">
        <f t="shared" ref="H194:J195" si="156">SUM(H196,H198)</f>
        <v>0</v>
      </c>
      <c r="I194" s="179">
        <f t="shared" si="156"/>
        <v>0</v>
      </c>
      <c r="J194" s="179">
        <f t="shared" si="156"/>
        <v>0</v>
      </c>
      <c r="K194" s="179">
        <f t="shared" ref="K194:K258" si="157">SUM(H194:J194)</f>
        <v>0</v>
      </c>
      <c r="L194" s="179" t="e">
        <f t="shared" ref="L194:N195" si="158">SUM(L196,L198)</f>
        <v>#DIV/0!</v>
      </c>
      <c r="M194" s="179">
        <f t="shared" si="158"/>
        <v>0</v>
      </c>
      <c r="N194" s="179">
        <f t="shared" si="158"/>
        <v>0</v>
      </c>
      <c r="O194" s="179" t="e">
        <f t="shared" si="144"/>
        <v>#DIV/0!</v>
      </c>
      <c r="P194" s="180" t="e">
        <f t="shared" si="141"/>
        <v>#DIV/0!</v>
      </c>
      <c r="Q194" s="179">
        <f t="shared" ref="Q194:S195" si="159">SUM(Q196,Q198)</f>
        <v>0</v>
      </c>
      <c r="R194" s="179" t="e">
        <f t="shared" si="159"/>
        <v>#DIV/0!</v>
      </c>
      <c r="S194" s="179">
        <f t="shared" si="159"/>
        <v>0</v>
      </c>
      <c r="T194" s="179" t="e">
        <f t="shared" si="145"/>
        <v>#DIV/0!</v>
      </c>
      <c r="U194" s="180" t="e">
        <f t="shared" si="142"/>
        <v>#DIV/0!</v>
      </c>
      <c r="V194" s="179">
        <f t="shared" ref="V194:X195" si="160">SUM(V196,V198)</f>
        <v>0</v>
      </c>
      <c r="W194" s="179">
        <f t="shared" si="160"/>
        <v>0</v>
      </c>
      <c r="X194" s="179">
        <f t="shared" si="160"/>
        <v>0</v>
      </c>
      <c r="Y194" s="179">
        <f t="shared" si="146"/>
        <v>0</v>
      </c>
      <c r="Z194" s="180" t="e">
        <f t="shared" si="143"/>
        <v>#DIV/0!</v>
      </c>
      <c r="AA194" s="183"/>
    </row>
    <row r="195" spans="1:27">
      <c r="A195" s="175"/>
      <c r="B195" s="176"/>
      <c r="C195" s="175"/>
      <c r="D195" s="177"/>
      <c r="E195" s="178" t="s">
        <v>182</v>
      </c>
      <c r="F195" s="179" t="e">
        <f t="shared" si="140"/>
        <v>#DIV/0!</v>
      </c>
      <c r="G195" s="180"/>
      <c r="H195" s="179">
        <f t="shared" si="156"/>
        <v>0</v>
      </c>
      <c r="I195" s="179">
        <f t="shared" si="156"/>
        <v>0</v>
      </c>
      <c r="J195" s="179">
        <f t="shared" si="156"/>
        <v>0</v>
      </c>
      <c r="K195" s="179">
        <f t="shared" si="157"/>
        <v>0</v>
      </c>
      <c r="L195" s="179" t="e">
        <f t="shared" si="158"/>
        <v>#DIV/0!</v>
      </c>
      <c r="M195" s="179">
        <f t="shared" si="158"/>
        <v>0</v>
      </c>
      <c r="N195" s="179">
        <f t="shared" si="158"/>
        <v>0</v>
      </c>
      <c r="O195" s="179" t="e">
        <f t="shared" si="144"/>
        <v>#DIV/0!</v>
      </c>
      <c r="P195" s="180" t="e">
        <f t="shared" si="141"/>
        <v>#DIV/0!</v>
      </c>
      <c r="Q195" s="179">
        <f t="shared" si="159"/>
        <v>0</v>
      </c>
      <c r="R195" s="179" t="e">
        <f t="shared" si="159"/>
        <v>#DIV/0!</v>
      </c>
      <c r="S195" s="179">
        <f t="shared" si="159"/>
        <v>0</v>
      </c>
      <c r="T195" s="179" t="e">
        <f t="shared" si="145"/>
        <v>#DIV/0!</v>
      </c>
      <c r="U195" s="180" t="e">
        <f t="shared" si="142"/>
        <v>#DIV/0!</v>
      </c>
      <c r="V195" s="179">
        <f t="shared" si="160"/>
        <v>0</v>
      </c>
      <c r="W195" s="179">
        <f t="shared" si="160"/>
        <v>0</v>
      </c>
      <c r="X195" s="179">
        <f t="shared" si="160"/>
        <v>0</v>
      </c>
      <c r="Y195" s="179">
        <f t="shared" si="146"/>
        <v>0</v>
      </c>
      <c r="Z195" s="180" t="e">
        <f t="shared" si="143"/>
        <v>#DIV/0!</v>
      </c>
      <c r="AA195" s="183"/>
    </row>
    <row r="196" spans="1:27">
      <c r="A196" s="191"/>
      <c r="B196" s="192" t="s">
        <v>9</v>
      </c>
      <c r="C196" s="191" t="s">
        <v>0</v>
      </c>
      <c r="D196" s="193">
        <v>60</v>
      </c>
      <c r="E196" s="187" t="s">
        <v>0</v>
      </c>
      <c r="F196" s="188" t="e">
        <f t="shared" si="140"/>
        <v>#DIV/0!</v>
      </c>
      <c r="G196" s="189"/>
      <c r="H196" s="188">
        <v>0</v>
      </c>
      <c r="I196" s="188">
        <v>0</v>
      </c>
      <c r="J196" s="188">
        <v>0</v>
      </c>
      <c r="K196" s="188">
        <f t="shared" si="157"/>
        <v>0</v>
      </c>
      <c r="L196" s="188" t="e">
        <v>#DIV/0!</v>
      </c>
      <c r="M196" s="188">
        <v>0</v>
      </c>
      <c r="N196" s="188">
        <v>0</v>
      </c>
      <c r="O196" s="188" t="e">
        <f t="shared" si="144"/>
        <v>#DIV/0!</v>
      </c>
      <c r="P196" s="189" t="e">
        <f t="shared" si="141"/>
        <v>#DIV/0!</v>
      </c>
      <c r="Q196" s="188">
        <v>0</v>
      </c>
      <c r="R196" s="188" t="e">
        <v>#DIV/0!</v>
      </c>
      <c r="S196" s="188">
        <v>0</v>
      </c>
      <c r="T196" s="188" t="e">
        <f t="shared" si="145"/>
        <v>#DIV/0!</v>
      </c>
      <c r="U196" s="189" t="e">
        <f t="shared" si="142"/>
        <v>#DIV/0!</v>
      </c>
      <c r="V196" s="188">
        <v>0</v>
      </c>
      <c r="W196" s="188">
        <v>0</v>
      </c>
      <c r="X196" s="188">
        <v>0</v>
      </c>
      <c r="Y196" s="188">
        <f t="shared" si="146"/>
        <v>0</v>
      </c>
      <c r="Z196" s="189" t="e">
        <f t="shared" si="143"/>
        <v>#DIV/0!</v>
      </c>
      <c r="AA196" s="198"/>
    </row>
    <row r="197" spans="1:27">
      <c r="A197" s="191"/>
      <c r="B197" s="192"/>
      <c r="C197" s="191"/>
      <c r="D197" s="193"/>
      <c r="E197" s="187" t="s">
        <v>182</v>
      </c>
      <c r="F197" s="188" t="e">
        <f t="shared" si="140"/>
        <v>#DIV/0!</v>
      </c>
      <c r="G197" s="189"/>
      <c r="H197" s="188">
        <v>0</v>
      </c>
      <c r="I197" s="188">
        <v>0</v>
      </c>
      <c r="J197" s="188">
        <v>0</v>
      </c>
      <c r="K197" s="188">
        <f t="shared" si="157"/>
        <v>0</v>
      </c>
      <c r="L197" s="188" t="e">
        <v>#DIV/0!</v>
      </c>
      <c r="M197" s="188">
        <v>0</v>
      </c>
      <c r="N197" s="188">
        <v>0</v>
      </c>
      <c r="O197" s="188" t="e">
        <f t="shared" si="144"/>
        <v>#DIV/0!</v>
      </c>
      <c r="P197" s="189" t="e">
        <f t="shared" si="141"/>
        <v>#DIV/0!</v>
      </c>
      <c r="Q197" s="188">
        <v>0</v>
      </c>
      <c r="R197" s="188" t="e">
        <v>#DIV/0!</v>
      </c>
      <c r="S197" s="188">
        <v>0</v>
      </c>
      <c r="T197" s="188" t="e">
        <f t="shared" si="145"/>
        <v>#DIV/0!</v>
      </c>
      <c r="U197" s="189" t="e">
        <f t="shared" si="142"/>
        <v>#DIV/0!</v>
      </c>
      <c r="V197" s="188">
        <v>0</v>
      </c>
      <c r="W197" s="188">
        <v>0</v>
      </c>
      <c r="X197" s="188">
        <v>0</v>
      </c>
      <c r="Y197" s="188">
        <f t="shared" si="146"/>
        <v>0</v>
      </c>
      <c r="Z197" s="189" t="e">
        <f t="shared" si="143"/>
        <v>#DIV/0!</v>
      </c>
      <c r="AA197" s="198"/>
    </row>
    <row r="198" spans="1:27">
      <c r="A198" s="191"/>
      <c r="B198" s="192" t="s">
        <v>10</v>
      </c>
      <c r="C198" s="191" t="s">
        <v>0</v>
      </c>
      <c r="D198" s="193">
        <v>40</v>
      </c>
      <c r="E198" s="187" t="s">
        <v>0</v>
      </c>
      <c r="F198" s="188" t="e">
        <f t="shared" si="140"/>
        <v>#DIV/0!</v>
      </c>
      <c r="G198" s="189"/>
      <c r="H198" s="188">
        <v>0</v>
      </c>
      <c r="I198" s="188">
        <v>0</v>
      </c>
      <c r="J198" s="188">
        <v>0</v>
      </c>
      <c r="K198" s="188">
        <f t="shared" si="157"/>
        <v>0</v>
      </c>
      <c r="L198" s="188" t="e">
        <v>#DIV/0!</v>
      </c>
      <c r="M198" s="188">
        <v>0</v>
      </c>
      <c r="N198" s="188">
        <v>0</v>
      </c>
      <c r="O198" s="188" t="e">
        <f t="shared" si="144"/>
        <v>#DIV/0!</v>
      </c>
      <c r="P198" s="189" t="e">
        <f t="shared" si="141"/>
        <v>#DIV/0!</v>
      </c>
      <c r="Q198" s="188">
        <v>0</v>
      </c>
      <c r="R198" s="188" t="e">
        <v>#DIV/0!</v>
      </c>
      <c r="S198" s="188">
        <v>0</v>
      </c>
      <c r="T198" s="188" t="e">
        <f t="shared" si="145"/>
        <v>#DIV/0!</v>
      </c>
      <c r="U198" s="189" t="e">
        <f t="shared" si="142"/>
        <v>#DIV/0!</v>
      </c>
      <c r="V198" s="188">
        <v>0</v>
      </c>
      <c r="W198" s="188">
        <v>0</v>
      </c>
      <c r="X198" s="188">
        <v>0</v>
      </c>
      <c r="Y198" s="188">
        <f t="shared" si="146"/>
        <v>0</v>
      </c>
      <c r="Z198" s="189" t="e">
        <f t="shared" si="143"/>
        <v>#DIV/0!</v>
      </c>
      <c r="AA198" s="198"/>
    </row>
    <row r="199" spans="1:27">
      <c r="A199" s="191"/>
      <c r="B199" s="192"/>
      <c r="C199" s="191"/>
      <c r="D199" s="193"/>
      <c r="E199" s="187" t="s">
        <v>182</v>
      </c>
      <c r="F199" s="188" t="e">
        <f t="shared" si="140"/>
        <v>#DIV/0!</v>
      </c>
      <c r="G199" s="189"/>
      <c r="H199" s="188">
        <v>0</v>
      </c>
      <c r="I199" s="188">
        <v>0</v>
      </c>
      <c r="J199" s="188">
        <v>0</v>
      </c>
      <c r="K199" s="188">
        <f t="shared" si="157"/>
        <v>0</v>
      </c>
      <c r="L199" s="188" t="e">
        <v>#DIV/0!</v>
      </c>
      <c r="M199" s="188">
        <v>0</v>
      </c>
      <c r="N199" s="188">
        <v>0</v>
      </c>
      <c r="O199" s="188" t="e">
        <f t="shared" si="144"/>
        <v>#DIV/0!</v>
      </c>
      <c r="P199" s="189" t="e">
        <f t="shared" si="141"/>
        <v>#DIV/0!</v>
      </c>
      <c r="Q199" s="188">
        <v>0</v>
      </c>
      <c r="R199" s="188" t="e">
        <v>#DIV/0!</v>
      </c>
      <c r="S199" s="188">
        <v>0</v>
      </c>
      <c r="T199" s="188" t="e">
        <f t="shared" si="145"/>
        <v>#DIV/0!</v>
      </c>
      <c r="U199" s="189" t="e">
        <f t="shared" si="142"/>
        <v>#DIV/0!</v>
      </c>
      <c r="V199" s="188">
        <v>0</v>
      </c>
      <c r="W199" s="188">
        <v>0</v>
      </c>
      <c r="X199" s="188">
        <v>0</v>
      </c>
      <c r="Y199" s="188">
        <f t="shared" si="146"/>
        <v>0</v>
      </c>
      <c r="Z199" s="189" t="e">
        <f t="shared" si="143"/>
        <v>#DIV/0!</v>
      </c>
      <c r="AA199" s="198"/>
    </row>
    <row r="200" spans="1:27" ht="30">
      <c r="A200" s="175">
        <v>2</v>
      </c>
      <c r="B200" s="176" t="s">
        <v>55</v>
      </c>
      <c r="C200" s="175" t="s">
        <v>0</v>
      </c>
      <c r="D200" s="177">
        <v>5000</v>
      </c>
      <c r="E200" s="178" t="s">
        <v>0</v>
      </c>
      <c r="F200" s="179" t="e">
        <f t="shared" si="140"/>
        <v>#DIV/0!</v>
      </c>
      <c r="G200" s="180"/>
      <c r="H200" s="179">
        <v>0</v>
      </c>
      <c r="I200" s="179">
        <v>0</v>
      </c>
      <c r="J200" s="179">
        <v>0</v>
      </c>
      <c r="K200" s="179">
        <f t="shared" si="157"/>
        <v>0</v>
      </c>
      <c r="L200" s="179" t="e">
        <v>#DIV/0!</v>
      </c>
      <c r="M200" s="179">
        <v>0</v>
      </c>
      <c r="N200" s="179">
        <v>0</v>
      </c>
      <c r="O200" s="179" t="e">
        <f t="shared" si="144"/>
        <v>#DIV/0!</v>
      </c>
      <c r="P200" s="180" t="e">
        <f t="shared" si="141"/>
        <v>#DIV/0!</v>
      </c>
      <c r="Q200" s="179">
        <v>0</v>
      </c>
      <c r="R200" s="179" t="e">
        <v>#DIV/0!</v>
      </c>
      <c r="S200" s="179">
        <v>0</v>
      </c>
      <c r="T200" s="179" t="e">
        <f t="shared" si="145"/>
        <v>#DIV/0!</v>
      </c>
      <c r="U200" s="180" t="e">
        <f t="shared" si="142"/>
        <v>#DIV/0!</v>
      </c>
      <c r="V200" s="179">
        <v>0</v>
      </c>
      <c r="W200" s="179">
        <v>0</v>
      </c>
      <c r="X200" s="179">
        <v>0</v>
      </c>
      <c r="Y200" s="179">
        <f t="shared" si="146"/>
        <v>0</v>
      </c>
      <c r="Z200" s="180" t="e">
        <f t="shared" si="143"/>
        <v>#DIV/0!</v>
      </c>
      <c r="AA200" s="183"/>
    </row>
    <row r="201" spans="1:27">
      <c r="A201" s="175"/>
      <c r="B201" s="176"/>
      <c r="C201" s="175"/>
      <c r="D201" s="177"/>
      <c r="E201" s="178" t="s">
        <v>182</v>
      </c>
      <c r="F201" s="179" t="e">
        <f t="shared" si="140"/>
        <v>#DIV/0!</v>
      </c>
      <c r="G201" s="180"/>
      <c r="H201" s="179">
        <v>0</v>
      </c>
      <c r="I201" s="179">
        <v>0</v>
      </c>
      <c r="J201" s="179">
        <v>0</v>
      </c>
      <c r="K201" s="179">
        <f t="shared" si="157"/>
        <v>0</v>
      </c>
      <c r="L201" s="179" t="e">
        <v>#DIV/0!</v>
      </c>
      <c r="M201" s="179">
        <v>0</v>
      </c>
      <c r="N201" s="179">
        <v>0</v>
      </c>
      <c r="O201" s="179" t="e">
        <f t="shared" si="144"/>
        <v>#DIV/0!</v>
      </c>
      <c r="P201" s="180" t="e">
        <f t="shared" si="141"/>
        <v>#DIV/0!</v>
      </c>
      <c r="Q201" s="179">
        <v>0</v>
      </c>
      <c r="R201" s="179" t="e">
        <v>#DIV/0!</v>
      </c>
      <c r="S201" s="179">
        <v>0</v>
      </c>
      <c r="T201" s="179" t="e">
        <f t="shared" si="145"/>
        <v>#DIV/0!</v>
      </c>
      <c r="U201" s="180" t="e">
        <f t="shared" si="142"/>
        <v>#DIV/0!</v>
      </c>
      <c r="V201" s="179">
        <v>0</v>
      </c>
      <c r="W201" s="179">
        <v>0</v>
      </c>
      <c r="X201" s="179">
        <v>-80010</v>
      </c>
      <c r="Y201" s="179">
        <f t="shared" si="146"/>
        <v>-80010</v>
      </c>
      <c r="Z201" s="180" t="e">
        <f t="shared" si="143"/>
        <v>#DIV/0!</v>
      </c>
      <c r="AA201" s="183"/>
    </row>
    <row r="202" spans="1:27" ht="45">
      <c r="A202" s="175">
        <v>3</v>
      </c>
      <c r="B202" s="176" t="s">
        <v>56</v>
      </c>
      <c r="C202" s="175" t="s">
        <v>0</v>
      </c>
      <c r="D202" s="177">
        <f>SUM(D204)</f>
        <v>0</v>
      </c>
      <c r="E202" s="178" t="s">
        <v>0</v>
      </c>
      <c r="F202" s="179">
        <f t="shared" si="140"/>
        <v>0</v>
      </c>
      <c r="G202" s="180"/>
      <c r="H202" s="179">
        <f t="shared" ref="H202:J203" si="161">SUM(H204,H206)</f>
        <v>0</v>
      </c>
      <c r="I202" s="179">
        <f t="shared" si="161"/>
        <v>0</v>
      </c>
      <c r="J202" s="179">
        <f t="shared" si="161"/>
        <v>0</v>
      </c>
      <c r="K202" s="179">
        <f t="shared" si="157"/>
        <v>0</v>
      </c>
      <c r="L202" s="179">
        <f t="shared" ref="L202:N203" si="162">SUM(L204,L206)</f>
        <v>0</v>
      </c>
      <c r="M202" s="179">
        <f t="shared" si="162"/>
        <v>0</v>
      </c>
      <c r="N202" s="179">
        <f t="shared" si="162"/>
        <v>0</v>
      </c>
      <c r="O202" s="179">
        <f t="shared" si="144"/>
        <v>0</v>
      </c>
      <c r="P202" s="180">
        <f t="shared" si="141"/>
        <v>0</v>
      </c>
      <c r="Q202" s="179">
        <f t="shared" ref="Q202:S203" si="163">SUM(Q204,Q206)</f>
        <v>0</v>
      </c>
      <c r="R202" s="179">
        <f t="shared" si="163"/>
        <v>0</v>
      </c>
      <c r="S202" s="179">
        <f t="shared" si="163"/>
        <v>0</v>
      </c>
      <c r="T202" s="179">
        <f t="shared" si="145"/>
        <v>0</v>
      </c>
      <c r="U202" s="180">
        <f t="shared" si="142"/>
        <v>0</v>
      </c>
      <c r="V202" s="179">
        <f t="shared" ref="V202:X203" si="164">SUM(V204,V206)</f>
        <v>0</v>
      </c>
      <c r="W202" s="179">
        <f t="shared" si="164"/>
        <v>0</v>
      </c>
      <c r="X202" s="179">
        <f t="shared" si="164"/>
        <v>0</v>
      </c>
      <c r="Y202" s="179">
        <f t="shared" si="146"/>
        <v>0</v>
      </c>
      <c r="Z202" s="180">
        <f t="shared" si="143"/>
        <v>0</v>
      </c>
      <c r="AA202" s="183"/>
    </row>
    <row r="203" spans="1:27">
      <c r="A203" s="175"/>
      <c r="B203" s="176"/>
      <c r="C203" s="175"/>
      <c r="D203" s="177"/>
      <c r="E203" s="178" t="s">
        <v>182</v>
      </c>
      <c r="F203" s="179">
        <f t="shared" si="140"/>
        <v>0</v>
      </c>
      <c r="G203" s="180"/>
      <c r="H203" s="179">
        <f t="shared" si="161"/>
        <v>0</v>
      </c>
      <c r="I203" s="179">
        <f t="shared" si="161"/>
        <v>0</v>
      </c>
      <c r="J203" s="179">
        <f t="shared" si="161"/>
        <v>0</v>
      </c>
      <c r="K203" s="179">
        <f t="shared" si="157"/>
        <v>0</v>
      </c>
      <c r="L203" s="179">
        <f t="shared" si="162"/>
        <v>0</v>
      </c>
      <c r="M203" s="179">
        <f t="shared" si="162"/>
        <v>0</v>
      </c>
      <c r="N203" s="179">
        <f t="shared" si="162"/>
        <v>0</v>
      </c>
      <c r="O203" s="179">
        <f t="shared" si="144"/>
        <v>0</v>
      </c>
      <c r="P203" s="180">
        <f t="shared" si="141"/>
        <v>0</v>
      </c>
      <c r="Q203" s="179">
        <f t="shared" si="163"/>
        <v>0</v>
      </c>
      <c r="R203" s="179">
        <f t="shared" si="163"/>
        <v>0</v>
      </c>
      <c r="S203" s="179">
        <f t="shared" si="163"/>
        <v>0</v>
      </c>
      <c r="T203" s="179">
        <f t="shared" si="145"/>
        <v>0</v>
      </c>
      <c r="U203" s="180">
        <f t="shared" si="142"/>
        <v>0</v>
      </c>
      <c r="V203" s="179">
        <f t="shared" si="164"/>
        <v>0</v>
      </c>
      <c r="W203" s="179">
        <f t="shared" si="164"/>
        <v>0</v>
      </c>
      <c r="X203" s="179">
        <f t="shared" si="164"/>
        <v>0</v>
      </c>
      <c r="Y203" s="179">
        <f t="shared" si="146"/>
        <v>0</v>
      </c>
      <c r="Z203" s="180">
        <f t="shared" si="143"/>
        <v>0</v>
      </c>
      <c r="AA203" s="183"/>
    </row>
    <row r="204" spans="1:27">
      <c r="A204" s="199"/>
      <c r="B204" s="200" t="s">
        <v>14</v>
      </c>
      <c r="C204" s="199" t="s">
        <v>0</v>
      </c>
      <c r="D204" s="201"/>
      <c r="E204" s="255" t="s">
        <v>0</v>
      </c>
      <c r="F204" s="203">
        <f t="shared" si="140"/>
        <v>0</v>
      </c>
      <c r="G204" s="204"/>
      <c r="H204" s="203"/>
      <c r="I204" s="203"/>
      <c r="J204" s="203"/>
      <c r="K204" s="203">
        <f t="shared" si="157"/>
        <v>0</v>
      </c>
      <c r="L204" s="203"/>
      <c r="M204" s="203"/>
      <c r="N204" s="203"/>
      <c r="O204" s="203">
        <f t="shared" si="144"/>
        <v>0</v>
      </c>
      <c r="P204" s="204">
        <f t="shared" si="141"/>
        <v>0</v>
      </c>
      <c r="Q204" s="203"/>
      <c r="R204" s="203"/>
      <c r="S204" s="203"/>
      <c r="T204" s="203">
        <f t="shared" si="145"/>
        <v>0</v>
      </c>
      <c r="U204" s="204">
        <f t="shared" si="142"/>
        <v>0</v>
      </c>
      <c r="V204" s="203"/>
      <c r="W204" s="203"/>
      <c r="X204" s="203"/>
      <c r="Y204" s="203">
        <f t="shared" si="146"/>
        <v>0</v>
      </c>
      <c r="Z204" s="204">
        <f t="shared" si="143"/>
        <v>0</v>
      </c>
      <c r="AA204" s="219"/>
    </row>
    <row r="205" spans="1:27">
      <c r="A205" s="191"/>
      <c r="B205" s="192"/>
      <c r="C205" s="191"/>
      <c r="D205" s="193"/>
      <c r="E205" s="187" t="s">
        <v>182</v>
      </c>
      <c r="F205" s="188">
        <f t="shared" si="140"/>
        <v>0</v>
      </c>
      <c r="G205" s="189"/>
      <c r="H205" s="188"/>
      <c r="I205" s="188"/>
      <c r="J205" s="188"/>
      <c r="K205" s="188">
        <f t="shared" si="157"/>
        <v>0</v>
      </c>
      <c r="L205" s="188"/>
      <c r="M205" s="188"/>
      <c r="N205" s="188"/>
      <c r="O205" s="188">
        <f t="shared" si="144"/>
        <v>0</v>
      </c>
      <c r="P205" s="189">
        <f t="shared" si="141"/>
        <v>0</v>
      </c>
      <c r="Q205" s="188"/>
      <c r="R205" s="188"/>
      <c r="S205" s="188"/>
      <c r="T205" s="188">
        <f t="shared" si="145"/>
        <v>0</v>
      </c>
      <c r="U205" s="189">
        <f t="shared" si="142"/>
        <v>0</v>
      </c>
      <c r="V205" s="188"/>
      <c r="W205" s="188"/>
      <c r="X205" s="188"/>
      <c r="Y205" s="188">
        <f t="shared" si="146"/>
        <v>0</v>
      </c>
      <c r="Z205" s="189">
        <f t="shared" si="143"/>
        <v>0</v>
      </c>
      <c r="AA205" s="198"/>
    </row>
    <row r="206" spans="1:27">
      <c r="A206" s="199"/>
      <c r="B206" s="200" t="s">
        <v>13</v>
      </c>
      <c r="C206" s="199" t="s">
        <v>11</v>
      </c>
      <c r="D206" s="201"/>
      <c r="E206" s="255" t="s">
        <v>0</v>
      </c>
      <c r="F206" s="203">
        <f t="shared" si="140"/>
        <v>0</v>
      </c>
      <c r="G206" s="204"/>
      <c r="H206" s="203"/>
      <c r="I206" s="203"/>
      <c r="J206" s="203"/>
      <c r="K206" s="203">
        <f t="shared" si="157"/>
        <v>0</v>
      </c>
      <c r="L206" s="203"/>
      <c r="M206" s="203"/>
      <c r="N206" s="203"/>
      <c r="O206" s="203">
        <f t="shared" si="144"/>
        <v>0</v>
      </c>
      <c r="P206" s="204">
        <f t="shared" si="141"/>
        <v>0</v>
      </c>
      <c r="Q206" s="203"/>
      <c r="R206" s="203"/>
      <c r="S206" s="203"/>
      <c r="T206" s="203">
        <f t="shared" si="145"/>
        <v>0</v>
      </c>
      <c r="U206" s="204">
        <f t="shared" si="142"/>
        <v>0</v>
      </c>
      <c r="V206" s="203"/>
      <c r="W206" s="203"/>
      <c r="X206" s="203"/>
      <c r="Y206" s="203">
        <f t="shared" si="146"/>
        <v>0</v>
      </c>
      <c r="Z206" s="204">
        <f t="shared" si="143"/>
        <v>0</v>
      </c>
      <c r="AA206" s="219"/>
    </row>
    <row r="207" spans="1:27">
      <c r="A207" s="199"/>
      <c r="B207" s="200"/>
      <c r="C207" s="191"/>
      <c r="D207" s="193"/>
      <c r="E207" s="187" t="s">
        <v>182</v>
      </c>
      <c r="F207" s="188">
        <f t="shared" si="140"/>
        <v>0</v>
      </c>
      <c r="G207" s="189"/>
      <c r="H207" s="188"/>
      <c r="I207" s="188"/>
      <c r="J207" s="188"/>
      <c r="K207" s="188">
        <f t="shared" si="157"/>
        <v>0</v>
      </c>
      <c r="L207" s="188"/>
      <c r="M207" s="188"/>
      <c r="N207" s="188"/>
      <c r="O207" s="188">
        <f t="shared" si="144"/>
        <v>0</v>
      </c>
      <c r="P207" s="189">
        <f t="shared" si="141"/>
        <v>0</v>
      </c>
      <c r="Q207" s="188"/>
      <c r="R207" s="188"/>
      <c r="S207" s="188"/>
      <c r="T207" s="188">
        <f t="shared" si="145"/>
        <v>0</v>
      </c>
      <c r="U207" s="189">
        <f t="shared" si="142"/>
        <v>0</v>
      </c>
      <c r="V207" s="188"/>
      <c r="W207" s="188"/>
      <c r="X207" s="188"/>
      <c r="Y207" s="188">
        <f t="shared" si="146"/>
        <v>0</v>
      </c>
      <c r="Z207" s="189">
        <f t="shared" si="143"/>
        <v>0</v>
      </c>
      <c r="AA207" s="198"/>
    </row>
    <row r="208" spans="1:27" ht="30">
      <c r="A208" s="231">
        <v>4</v>
      </c>
      <c r="B208" s="236" t="s">
        <v>119</v>
      </c>
      <c r="C208" s="175" t="s">
        <v>0</v>
      </c>
      <c r="D208" s="177"/>
      <c r="E208" s="178" t="s">
        <v>0</v>
      </c>
      <c r="F208" s="179">
        <f t="shared" si="140"/>
        <v>0</v>
      </c>
      <c r="G208" s="180"/>
      <c r="H208" s="179"/>
      <c r="I208" s="179"/>
      <c r="J208" s="179"/>
      <c r="K208" s="179">
        <f t="shared" si="157"/>
        <v>0</v>
      </c>
      <c r="L208" s="179"/>
      <c r="M208" s="179"/>
      <c r="N208" s="179"/>
      <c r="O208" s="179">
        <f t="shared" si="144"/>
        <v>0</v>
      </c>
      <c r="P208" s="180">
        <f t="shared" si="141"/>
        <v>0</v>
      </c>
      <c r="Q208" s="179"/>
      <c r="R208" s="179"/>
      <c r="S208" s="179"/>
      <c r="T208" s="179">
        <f t="shared" si="145"/>
        <v>0</v>
      </c>
      <c r="U208" s="180">
        <f t="shared" si="142"/>
        <v>0</v>
      </c>
      <c r="V208" s="179"/>
      <c r="W208" s="179"/>
      <c r="X208" s="179"/>
      <c r="Y208" s="179">
        <f t="shared" si="146"/>
        <v>0</v>
      </c>
      <c r="Z208" s="180">
        <f t="shared" si="143"/>
        <v>0</v>
      </c>
      <c r="AA208" s="183"/>
    </row>
    <row r="209" spans="1:27">
      <c r="A209" s="231"/>
      <c r="B209" s="236"/>
      <c r="C209" s="175"/>
      <c r="D209" s="177"/>
      <c r="E209" s="178" t="s">
        <v>182</v>
      </c>
      <c r="F209" s="179">
        <f t="shared" si="140"/>
        <v>0</v>
      </c>
      <c r="G209" s="180"/>
      <c r="H209" s="179"/>
      <c r="I209" s="179"/>
      <c r="J209" s="179"/>
      <c r="K209" s="179">
        <f t="shared" si="157"/>
        <v>0</v>
      </c>
      <c r="L209" s="179"/>
      <c r="M209" s="179"/>
      <c r="N209" s="179"/>
      <c r="O209" s="179">
        <f t="shared" si="144"/>
        <v>0</v>
      </c>
      <c r="P209" s="180">
        <f t="shared" si="141"/>
        <v>0</v>
      </c>
      <c r="Q209" s="179"/>
      <c r="R209" s="179"/>
      <c r="S209" s="179"/>
      <c r="T209" s="179">
        <f t="shared" si="145"/>
        <v>0</v>
      </c>
      <c r="U209" s="180">
        <f t="shared" si="142"/>
        <v>0</v>
      </c>
      <c r="V209" s="179"/>
      <c r="W209" s="179"/>
      <c r="X209" s="179"/>
      <c r="Y209" s="179">
        <f t="shared" si="146"/>
        <v>0</v>
      </c>
      <c r="Z209" s="180">
        <f t="shared" si="143"/>
        <v>0</v>
      </c>
      <c r="AA209" s="183"/>
    </row>
    <row r="210" spans="1:27" s="278" customFormat="1">
      <c r="A210" s="295"/>
      <c r="B210" s="272"/>
      <c r="C210" s="271"/>
      <c r="D210" s="273"/>
      <c r="E210" s="274"/>
      <c r="F210" s="275"/>
      <c r="G210" s="276"/>
      <c r="H210" s="275"/>
      <c r="I210" s="275"/>
      <c r="J210" s="275"/>
      <c r="K210" s="275"/>
      <c r="L210" s="275"/>
      <c r="M210" s="275"/>
      <c r="N210" s="275"/>
      <c r="O210" s="275"/>
      <c r="P210" s="276"/>
      <c r="Q210" s="275"/>
      <c r="R210" s="275"/>
      <c r="S210" s="275"/>
      <c r="T210" s="275"/>
      <c r="U210" s="276"/>
      <c r="V210" s="275"/>
      <c r="W210" s="275"/>
      <c r="X210" s="275"/>
      <c r="Y210" s="275"/>
      <c r="Z210" s="276"/>
      <c r="AA210" s="277"/>
    </row>
    <row r="211" spans="1:27" ht="30">
      <c r="A211" s="175">
        <v>5</v>
      </c>
      <c r="B211" s="176" t="s">
        <v>120</v>
      </c>
      <c r="C211" s="175" t="s">
        <v>0</v>
      </c>
      <c r="D211" s="177"/>
      <c r="E211" s="178" t="s">
        <v>0</v>
      </c>
      <c r="F211" s="179">
        <f t="shared" si="140"/>
        <v>0</v>
      </c>
      <c r="G211" s="180"/>
      <c r="H211" s="179"/>
      <c r="I211" s="179"/>
      <c r="J211" s="179"/>
      <c r="K211" s="179">
        <f t="shared" si="157"/>
        <v>0</v>
      </c>
      <c r="L211" s="179"/>
      <c r="M211" s="179"/>
      <c r="N211" s="179"/>
      <c r="O211" s="179">
        <f t="shared" si="144"/>
        <v>0</v>
      </c>
      <c r="P211" s="180">
        <f t="shared" si="141"/>
        <v>0</v>
      </c>
      <c r="Q211" s="179"/>
      <c r="R211" s="179"/>
      <c r="S211" s="179"/>
      <c r="T211" s="179">
        <f t="shared" si="145"/>
        <v>0</v>
      </c>
      <c r="U211" s="180">
        <f t="shared" si="142"/>
        <v>0</v>
      </c>
      <c r="V211" s="179"/>
      <c r="W211" s="179"/>
      <c r="X211" s="179"/>
      <c r="Y211" s="179">
        <f t="shared" si="146"/>
        <v>0</v>
      </c>
      <c r="Z211" s="180">
        <f t="shared" si="143"/>
        <v>0</v>
      </c>
      <c r="AA211" s="183"/>
    </row>
    <row r="212" spans="1:27">
      <c r="A212" s="231"/>
      <c r="B212" s="236"/>
      <c r="C212" s="175"/>
      <c r="D212" s="177"/>
      <c r="E212" s="178" t="s">
        <v>182</v>
      </c>
      <c r="F212" s="179">
        <f t="shared" si="140"/>
        <v>0</v>
      </c>
      <c r="G212" s="180"/>
      <c r="H212" s="179"/>
      <c r="I212" s="179"/>
      <c r="J212" s="179"/>
      <c r="K212" s="179">
        <f t="shared" si="157"/>
        <v>0</v>
      </c>
      <c r="L212" s="179"/>
      <c r="M212" s="179"/>
      <c r="N212" s="179"/>
      <c r="O212" s="179">
        <f t="shared" si="144"/>
        <v>0</v>
      </c>
      <c r="P212" s="180">
        <f t="shared" si="141"/>
        <v>0</v>
      </c>
      <c r="Q212" s="179"/>
      <c r="R212" s="179"/>
      <c r="S212" s="179"/>
      <c r="T212" s="179">
        <f t="shared" si="145"/>
        <v>0</v>
      </c>
      <c r="U212" s="180">
        <f t="shared" si="142"/>
        <v>0</v>
      </c>
      <c r="V212" s="179"/>
      <c r="W212" s="179"/>
      <c r="X212" s="179"/>
      <c r="Y212" s="179">
        <f t="shared" si="146"/>
        <v>0</v>
      </c>
      <c r="Z212" s="180">
        <f t="shared" si="143"/>
        <v>0</v>
      </c>
      <c r="AA212" s="183"/>
    </row>
    <row r="213" spans="1:27" ht="30">
      <c r="A213" s="175">
        <v>6</v>
      </c>
      <c r="B213" s="176" t="s">
        <v>54</v>
      </c>
      <c r="C213" s="175" t="s">
        <v>0</v>
      </c>
      <c r="D213" s="177">
        <v>0</v>
      </c>
      <c r="E213" s="178" t="s">
        <v>0</v>
      </c>
      <c r="F213" s="179">
        <f t="shared" si="140"/>
        <v>0</v>
      </c>
      <c r="G213" s="180"/>
      <c r="H213" s="179"/>
      <c r="I213" s="179"/>
      <c r="J213" s="179"/>
      <c r="K213" s="179">
        <f t="shared" si="157"/>
        <v>0</v>
      </c>
      <c r="L213" s="179"/>
      <c r="M213" s="179"/>
      <c r="N213" s="179"/>
      <c r="O213" s="179">
        <f t="shared" si="144"/>
        <v>0</v>
      </c>
      <c r="P213" s="180">
        <f t="shared" si="141"/>
        <v>0</v>
      </c>
      <c r="Q213" s="179"/>
      <c r="R213" s="179"/>
      <c r="S213" s="179"/>
      <c r="T213" s="179">
        <f t="shared" si="145"/>
        <v>0</v>
      </c>
      <c r="U213" s="180">
        <f t="shared" si="142"/>
        <v>0</v>
      </c>
      <c r="V213" s="179"/>
      <c r="W213" s="179"/>
      <c r="X213" s="179"/>
      <c r="Y213" s="179">
        <f t="shared" si="146"/>
        <v>0</v>
      </c>
      <c r="Z213" s="180">
        <f t="shared" si="143"/>
        <v>0</v>
      </c>
      <c r="AA213" s="183"/>
    </row>
    <row r="214" spans="1:27">
      <c r="A214" s="175"/>
      <c r="B214" s="176"/>
      <c r="C214" s="175"/>
      <c r="D214" s="177"/>
      <c r="E214" s="178" t="s">
        <v>182</v>
      </c>
      <c r="F214" s="179">
        <f t="shared" si="140"/>
        <v>0</v>
      </c>
      <c r="G214" s="180"/>
      <c r="H214" s="179"/>
      <c r="I214" s="179"/>
      <c r="J214" s="179"/>
      <c r="K214" s="179">
        <f t="shared" si="157"/>
        <v>0</v>
      </c>
      <c r="L214" s="179"/>
      <c r="M214" s="179"/>
      <c r="N214" s="179"/>
      <c r="O214" s="179">
        <f t="shared" si="144"/>
        <v>0</v>
      </c>
      <c r="P214" s="180">
        <f t="shared" si="141"/>
        <v>0</v>
      </c>
      <c r="Q214" s="179"/>
      <c r="R214" s="179"/>
      <c r="S214" s="179"/>
      <c r="T214" s="179">
        <f t="shared" si="145"/>
        <v>0</v>
      </c>
      <c r="U214" s="180">
        <f t="shared" si="142"/>
        <v>0</v>
      </c>
      <c r="V214" s="179"/>
      <c r="W214" s="179"/>
      <c r="X214" s="179"/>
      <c r="Y214" s="179">
        <f t="shared" si="146"/>
        <v>0</v>
      </c>
      <c r="Z214" s="180">
        <f t="shared" si="143"/>
        <v>0</v>
      </c>
      <c r="AA214" s="183"/>
    </row>
    <row r="215" spans="1:27" ht="30">
      <c r="A215" s="175">
        <v>7</v>
      </c>
      <c r="B215" s="176" t="s">
        <v>121</v>
      </c>
      <c r="C215" s="175" t="s">
        <v>0</v>
      </c>
      <c r="D215" s="177"/>
      <c r="E215" s="178" t="s">
        <v>0</v>
      </c>
      <c r="F215" s="179">
        <f t="shared" si="140"/>
        <v>0</v>
      </c>
      <c r="G215" s="180"/>
      <c r="H215" s="179"/>
      <c r="I215" s="179"/>
      <c r="J215" s="179"/>
      <c r="K215" s="179">
        <f t="shared" si="157"/>
        <v>0</v>
      </c>
      <c r="L215" s="179"/>
      <c r="M215" s="179"/>
      <c r="N215" s="179"/>
      <c r="O215" s="179">
        <f t="shared" si="144"/>
        <v>0</v>
      </c>
      <c r="P215" s="180">
        <f t="shared" si="141"/>
        <v>0</v>
      </c>
      <c r="Q215" s="179"/>
      <c r="R215" s="179"/>
      <c r="S215" s="179"/>
      <c r="T215" s="179">
        <f t="shared" si="145"/>
        <v>0</v>
      </c>
      <c r="U215" s="180">
        <f t="shared" si="142"/>
        <v>0</v>
      </c>
      <c r="V215" s="179"/>
      <c r="W215" s="179"/>
      <c r="X215" s="179"/>
      <c r="Y215" s="179">
        <f t="shared" si="146"/>
        <v>0</v>
      </c>
      <c r="Z215" s="180">
        <f t="shared" si="143"/>
        <v>0</v>
      </c>
      <c r="AA215" s="183"/>
    </row>
    <row r="216" spans="1:27" s="182" customFormat="1">
      <c r="A216" s="175"/>
      <c r="B216" s="176"/>
      <c r="C216" s="175"/>
      <c r="D216" s="177"/>
      <c r="E216" s="178" t="s">
        <v>182</v>
      </c>
      <c r="F216" s="179">
        <f t="shared" si="140"/>
        <v>0</v>
      </c>
      <c r="G216" s="180"/>
      <c r="H216" s="179"/>
      <c r="I216" s="179"/>
      <c r="J216" s="179"/>
      <c r="K216" s="179">
        <f t="shared" si="157"/>
        <v>0</v>
      </c>
      <c r="L216" s="179"/>
      <c r="M216" s="179"/>
      <c r="N216" s="179"/>
      <c r="O216" s="179">
        <f t="shared" si="144"/>
        <v>0</v>
      </c>
      <c r="P216" s="180">
        <f t="shared" si="141"/>
        <v>0</v>
      </c>
      <c r="Q216" s="179"/>
      <c r="R216" s="179"/>
      <c r="S216" s="179"/>
      <c r="T216" s="179">
        <f t="shared" si="145"/>
        <v>0</v>
      </c>
      <c r="U216" s="180">
        <f t="shared" si="142"/>
        <v>0</v>
      </c>
      <c r="V216" s="179"/>
      <c r="W216" s="179"/>
      <c r="X216" s="179"/>
      <c r="Y216" s="179">
        <f t="shared" si="146"/>
        <v>0</v>
      </c>
      <c r="Z216" s="180">
        <f t="shared" si="143"/>
        <v>0</v>
      </c>
      <c r="AA216" s="183"/>
    </row>
    <row r="217" spans="1:27" s="182" customFormat="1" ht="21" customHeight="1">
      <c r="A217" s="248"/>
      <c r="B217" s="279" t="s">
        <v>58</v>
      </c>
      <c r="C217" s="248"/>
      <c r="D217" s="250"/>
      <c r="E217" s="251" t="s">
        <v>0</v>
      </c>
      <c r="F217" s="252" t="e">
        <f t="shared" si="140"/>
        <v>#DIV/0!</v>
      </c>
      <c r="G217" s="253"/>
      <c r="H217" s="252">
        <f t="shared" ref="H217:J218" si="165">H219</f>
        <v>0</v>
      </c>
      <c r="I217" s="252">
        <f t="shared" si="165"/>
        <v>0</v>
      </c>
      <c r="J217" s="252">
        <f t="shared" si="165"/>
        <v>0</v>
      </c>
      <c r="K217" s="252">
        <f t="shared" si="157"/>
        <v>0</v>
      </c>
      <c r="L217" s="252" t="e">
        <f t="shared" ref="L217:N218" si="166">L219</f>
        <v>#DIV/0!</v>
      </c>
      <c r="M217" s="252">
        <f t="shared" si="166"/>
        <v>0</v>
      </c>
      <c r="N217" s="252">
        <f t="shared" si="166"/>
        <v>0</v>
      </c>
      <c r="O217" s="252" t="e">
        <f t="shared" si="144"/>
        <v>#DIV/0!</v>
      </c>
      <c r="P217" s="253" t="e">
        <f t="shared" si="141"/>
        <v>#DIV/0!</v>
      </c>
      <c r="Q217" s="252">
        <f t="shared" ref="Q217:S218" si="167">Q219</f>
        <v>0</v>
      </c>
      <c r="R217" s="252" t="e">
        <f t="shared" si="167"/>
        <v>#DIV/0!</v>
      </c>
      <c r="S217" s="252">
        <f t="shared" si="167"/>
        <v>0</v>
      </c>
      <c r="T217" s="252" t="e">
        <f t="shared" si="145"/>
        <v>#DIV/0!</v>
      </c>
      <c r="U217" s="253" t="e">
        <f t="shared" si="142"/>
        <v>#DIV/0!</v>
      </c>
      <c r="V217" s="252">
        <f t="shared" ref="V217:X218" si="168">V219</f>
        <v>0</v>
      </c>
      <c r="W217" s="252">
        <f t="shared" si="168"/>
        <v>0</v>
      </c>
      <c r="X217" s="252">
        <f t="shared" si="168"/>
        <v>0</v>
      </c>
      <c r="Y217" s="252">
        <f t="shared" si="146"/>
        <v>0</v>
      </c>
      <c r="Z217" s="253" t="e">
        <f t="shared" si="143"/>
        <v>#DIV/0!</v>
      </c>
      <c r="AA217" s="319"/>
    </row>
    <row r="218" spans="1:27" s="182" customFormat="1" ht="21" customHeight="1">
      <c r="A218" s="248"/>
      <c r="B218" s="279"/>
      <c r="C218" s="248"/>
      <c r="D218" s="250"/>
      <c r="E218" s="251" t="s">
        <v>182</v>
      </c>
      <c r="F218" s="252" t="e">
        <f t="shared" si="140"/>
        <v>#DIV/0!</v>
      </c>
      <c r="G218" s="253"/>
      <c r="H218" s="252">
        <f t="shared" si="165"/>
        <v>0</v>
      </c>
      <c r="I218" s="252">
        <f t="shared" si="165"/>
        <v>0</v>
      </c>
      <c r="J218" s="252">
        <f t="shared" si="165"/>
        <v>0</v>
      </c>
      <c r="K218" s="252">
        <f t="shared" si="157"/>
        <v>0</v>
      </c>
      <c r="L218" s="252" t="e">
        <f t="shared" si="166"/>
        <v>#DIV/0!</v>
      </c>
      <c r="M218" s="252">
        <f t="shared" si="166"/>
        <v>0</v>
      </c>
      <c r="N218" s="252">
        <f t="shared" si="166"/>
        <v>0</v>
      </c>
      <c r="O218" s="252" t="e">
        <f t="shared" si="144"/>
        <v>#DIV/0!</v>
      </c>
      <c r="P218" s="253" t="e">
        <f t="shared" si="141"/>
        <v>#DIV/0!</v>
      </c>
      <c r="Q218" s="252">
        <f t="shared" si="167"/>
        <v>0</v>
      </c>
      <c r="R218" s="252" t="e">
        <f t="shared" si="167"/>
        <v>#DIV/0!</v>
      </c>
      <c r="S218" s="252">
        <f t="shared" si="167"/>
        <v>0</v>
      </c>
      <c r="T218" s="252" t="e">
        <f t="shared" si="145"/>
        <v>#DIV/0!</v>
      </c>
      <c r="U218" s="253" t="e">
        <f t="shared" si="142"/>
        <v>#DIV/0!</v>
      </c>
      <c r="V218" s="252">
        <f t="shared" si="168"/>
        <v>0</v>
      </c>
      <c r="W218" s="252">
        <f t="shared" si="168"/>
        <v>0</v>
      </c>
      <c r="X218" s="252">
        <f t="shared" si="168"/>
        <v>0</v>
      </c>
      <c r="Y218" s="252">
        <f t="shared" si="146"/>
        <v>0</v>
      </c>
      <c r="Z218" s="253" t="e">
        <f t="shared" si="143"/>
        <v>#DIV/0!</v>
      </c>
      <c r="AA218" s="319"/>
    </row>
    <row r="219" spans="1:27" ht="45">
      <c r="A219" s="168"/>
      <c r="B219" s="169" t="s">
        <v>122</v>
      </c>
      <c r="C219" s="168" t="s">
        <v>0</v>
      </c>
      <c r="D219" s="170"/>
      <c r="E219" s="171" t="s">
        <v>0</v>
      </c>
      <c r="F219" s="172" t="e">
        <f t="shared" si="140"/>
        <v>#DIV/0!</v>
      </c>
      <c r="G219" s="173"/>
      <c r="H219" s="172">
        <f t="shared" ref="H219:J220" si="169">SUM(H221)</f>
        <v>0</v>
      </c>
      <c r="I219" s="172">
        <f t="shared" si="169"/>
        <v>0</v>
      </c>
      <c r="J219" s="172">
        <f t="shared" si="169"/>
        <v>0</v>
      </c>
      <c r="K219" s="172">
        <f t="shared" si="157"/>
        <v>0</v>
      </c>
      <c r="L219" s="172" t="e">
        <f t="shared" ref="L219:N220" si="170">SUM(L221)</f>
        <v>#DIV/0!</v>
      </c>
      <c r="M219" s="172">
        <f t="shared" si="170"/>
        <v>0</v>
      </c>
      <c r="N219" s="172">
        <f t="shared" si="170"/>
        <v>0</v>
      </c>
      <c r="O219" s="172" t="e">
        <f t="shared" si="144"/>
        <v>#DIV/0!</v>
      </c>
      <c r="P219" s="173" t="e">
        <f t="shared" si="141"/>
        <v>#DIV/0!</v>
      </c>
      <c r="Q219" s="172">
        <f t="shared" ref="Q219:S220" si="171">SUM(Q221)</f>
        <v>0</v>
      </c>
      <c r="R219" s="172" t="e">
        <f t="shared" si="171"/>
        <v>#DIV/0!</v>
      </c>
      <c r="S219" s="172">
        <f t="shared" si="171"/>
        <v>0</v>
      </c>
      <c r="T219" s="172" t="e">
        <f t="shared" si="145"/>
        <v>#DIV/0!</v>
      </c>
      <c r="U219" s="173" t="e">
        <f t="shared" si="142"/>
        <v>#DIV/0!</v>
      </c>
      <c r="V219" s="172">
        <f t="shared" ref="V219:X220" si="172">SUM(V221)</f>
        <v>0</v>
      </c>
      <c r="W219" s="172">
        <f t="shared" si="172"/>
        <v>0</v>
      </c>
      <c r="X219" s="172">
        <f t="shared" si="172"/>
        <v>0</v>
      </c>
      <c r="Y219" s="172">
        <f t="shared" si="146"/>
        <v>0</v>
      </c>
      <c r="Z219" s="173" t="e">
        <f t="shared" si="143"/>
        <v>#DIV/0!</v>
      </c>
      <c r="AA219" s="174"/>
    </row>
    <row r="220" spans="1:27" ht="21" customHeight="1">
      <c r="A220" s="168"/>
      <c r="B220" s="169"/>
      <c r="C220" s="168"/>
      <c r="D220" s="170"/>
      <c r="E220" s="171" t="s">
        <v>182</v>
      </c>
      <c r="F220" s="172" t="e">
        <f t="shared" si="140"/>
        <v>#DIV/0!</v>
      </c>
      <c r="G220" s="173"/>
      <c r="H220" s="172">
        <f t="shared" si="169"/>
        <v>0</v>
      </c>
      <c r="I220" s="172">
        <f t="shared" si="169"/>
        <v>0</v>
      </c>
      <c r="J220" s="172">
        <f t="shared" si="169"/>
        <v>0</v>
      </c>
      <c r="K220" s="172">
        <f t="shared" si="157"/>
        <v>0</v>
      </c>
      <c r="L220" s="172" t="e">
        <f t="shared" si="170"/>
        <v>#DIV/0!</v>
      </c>
      <c r="M220" s="172">
        <f t="shared" si="170"/>
        <v>0</v>
      </c>
      <c r="N220" s="172">
        <f t="shared" si="170"/>
        <v>0</v>
      </c>
      <c r="O220" s="172" t="e">
        <f t="shared" si="144"/>
        <v>#DIV/0!</v>
      </c>
      <c r="P220" s="173" t="e">
        <f t="shared" si="141"/>
        <v>#DIV/0!</v>
      </c>
      <c r="Q220" s="172">
        <f t="shared" si="171"/>
        <v>0</v>
      </c>
      <c r="R220" s="172" t="e">
        <f t="shared" si="171"/>
        <v>#DIV/0!</v>
      </c>
      <c r="S220" s="172">
        <f t="shared" si="171"/>
        <v>0</v>
      </c>
      <c r="T220" s="172" t="e">
        <f t="shared" si="145"/>
        <v>#DIV/0!</v>
      </c>
      <c r="U220" s="173" t="e">
        <f t="shared" si="142"/>
        <v>#DIV/0!</v>
      </c>
      <c r="V220" s="172">
        <f t="shared" si="172"/>
        <v>0</v>
      </c>
      <c r="W220" s="172">
        <f t="shared" si="172"/>
        <v>0</v>
      </c>
      <c r="X220" s="172">
        <f t="shared" si="172"/>
        <v>0</v>
      </c>
      <c r="Y220" s="172">
        <f t="shared" si="146"/>
        <v>0</v>
      </c>
      <c r="Z220" s="173" t="e">
        <f t="shared" si="143"/>
        <v>#DIV/0!</v>
      </c>
      <c r="AA220" s="174"/>
    </row>
    <row r="221" spans="1:27" ht="30">
      <c r="A221" s="184">
        <v>1</v>
      </c>
      <c r="B221" s="185" t="s">
        <v>59</v>
      </c>
      <c r="C221" s="184" t="s">
        <v>0</v>
      </c>
      <c r="D221" s="186">
        <v>3793</v>
      </c>
      <c r="E221" s="261" t="s">
        <v>0</v>
      </c>
      <c r="F221" s="188" t="e">
        <f t="shared" si="140"/>
        <v>#DIV/0!</v>
      </c>
      <c r="G221" s="262"/>
      <c r="H221" s="263">
        <v>0</v>
      </c>
      <c r="I221" s="263">
        <v>0</v>
      </c>
      <c r="J221" s="263">
        <v>0</v>
      </c>
      <c r="K221" s="188">
        <f t="shared" si="157"/>
        <v>0</v>
      </c>
      <c r="L221" s="263" t="e">
        <v>#DIV/0!</v>
      </c>
      <c r="M221" s="263">
        <v>0</v>
      </c>
      <c r="N221" s="263">
        <v>0</v>
      </c>
      <c r="O221" s="188" t="e">
        <f t="shared" si="144"/>
        <v>#DIV/0!</v>
      </c>
      <c r="P221" s="189" t="e">
        <f t="shared" si="141"/>
        <v>#DIV/0!</v>
      </c>
      <c r="Q221" s="263">
        <v>0</v>
      </c>
      <c r="R221" s="263" t="e">
        <v>#DIV/0!</v>
      </c>
      <c r="S221" s="263">
        <v>0</v>
      </c>
      <c r="T221" s="188" t="e">
        <f t="shared" si="145"/>
        <v>#DIV/0!</v>
      </c>
      <c r="U221" s="189" t="e">
        <f t="shared" si="142"/>
        <v>#DIV/0!</v>
      </c>
      <c r="V221" s="263">
        <v>0</v>
      </c>
      <c r="W221" s="263">
        <v>0</v>
      </c>
      <c r="X221" s="263">
        <v>0</v>
      </c>
      <c r="Y221" s="188">
        <f t="shared" si="146"/>
        <v>0</v>
      </c>
      <c r="Z221" s="189" t="e">
        <f t="shared" si="143"/>
        <v>#DIV/0!</v>
      </c>
      <c r="AA221" s="198"/>
    </row>
    <row r="222" spans="1:27">
      <c r="A222" s="184"/>
      <c r="B222" s="185"/>
      <c r="C222" s="184"/>
      <c r="D222" s="186"/>
      <c r="E222" s="261" t="s">
        <v>182</v>
      </c>
      <c r="F222" s="188" t="e">
        <f t="shared" si="140"/>
        <v>#DIV/0!</v>
      </c>
      <c r="G222" s="262"/>
      <c r="H222" s="263">
        <v>0</v>
      </c>
      <c r="I222" s="263">
        <v>0</v>
      </c>
      <c r="J222" s="263">
        <v>0</v>
      </c>
      <c r="K222" s="188">
        <f t="shared" si="157"/>
        <v>0</v>
      </c>
      <c r="L222" s="263" t="e">
        <v>#DIV/0!</v>
      </c>
      <c r="M222" s="263">
        <v>0</v>
      </c>
      <c r="N222" s="263">
        <v>0</v>
      </c>
      <c r="O222" s="188" t="e">
        <f t="shared" si="144"/>
        <v>#DIV/0!</v>
      </c>
      <c r="P222" s="189" t="e">
        <f t="shared" si="141"/>
        <v>#DIV/0!</v>
      </c>
      <c r="Q222" s="263">
        <v>0</v>
      </c>
      <c r="R222" s="263" t="e">
        <v>#DIV/0!</v>
      </c>
      <c r="S222" s="263">
        <v>0</v>
      </c>
      <c r="T222" s="188" t="e">
        <f t="shared" si="145"/>
        <v>#DIV/0!</v>
      </c>
      <c r="U222" s="189" t="e">
        <f t="shared" si="142"/>
        <v>#DIV/0!</v>
      </c>
      <c r="V222" s="263">
        <v>0</v>
      </c>
      <c r="W222" s="263">
        <v>0</v>
      </c>
      <c r="X222" s="263">
        <v>0</v>
      </c>
      <c r="Y222" s="188">
        <f t="shared" si="146"/>
        <v>0</v>
      </c>
      <c r="Z222" s="189" t="e">
        <f t="shared" si="143"/>
        <v>#DIV/0!</v>
      </c>
      <c r="AA222" s="198"/>
    </row>
    <row r="223" spans="1:27" hidden="1">
      <c r="A223" s="184"/>
      <c r="B223" s="185"/>
      <c r="C223" s="184"/>
      <c r="D223" s="186"/>
      <c r="E223" s="261" t="s">
        <v>182</v>
      </c>
      <c r="F223" s="188">
        <f t="shared" si="140"/>
        <v>0</v>
      </c>
      <c r="G223" s="262"/>
      <c r="H223" s="263"/>
      <c r="I223" s="263"/>
      <c r="J223" s="263"/>
      <c r="K223" s="188">
        <f t="shared" si="157"/>
        <v>0</v>
      </c>
      <c r="L223" s="263"/>
      <c r="M223" s="263"/>
      <c r="N223" s="263"/>
      <c r="O223" s="188">
        <f t="shared" si="144"/>
        <v>0</v>
      </c>
      <c r="P223" s="189">
        <f t="shared" si="141"/>
        <v>0</v>
      </c>
      <c r="Q223" s="263"/>
      <c r="R223" s="263"/>
      <c r="S223" s="263"/>
      <c r="T223" s="188">
        <f t="shared" si="145"/>
        <v>0</v>
      </c>
      <c r="U223" s="189">
        <f t="shared" si="142"/>
        <v>0</v>
      </c>
      <c r="V223" s="263"/>
      <c r="W223" s="263"/>
      <c r="X223" s="263"/>
      <c r="Y223" s="188">
        <f t="shared" si="146"/>
        <v>0</v>
      </c>
      <c r="Z223" s="189">
        <f t="shared" si="143"/>
        <v>0</v>
      </c>
      <c r="AA223" s="198"/>
    </row>
    <row r="224" spans="1:27" hidden="1">
      <c r="A224" s="184"/>
      <c r="B224" s="185"/>
      <c r="C224" s="184" t="s">
        <v>2</v>
      </c>
      <c r="D224" s="186">
        <v>3793</v>
      </c>
      <c r="E224" s="261" t="s">
        <v>182</v>
      </c>
      <c r="F224" s="188">
        <f t="shared" si="140"/>
        <v>0</v>
      </c>
      <c r="G224" s="262"/>
      <c r="H224" s="263"/>
      <c r="I224" s="263"/>
      <c r="J224" s="263"/>
      <c r="K224" s="188">
        <f t="shared" si="157"/>
        <v>0</v>
      </c>
      <c r="L224" s="263"/>
      <c r="M224" s="263"/>
      <c r="N224" s="263"/>
      <c r="O224" s="188">
        <f t="shared" si="144"/>
        <v>0</v>
      </c>
      <c r="P224" s="189">
        <f t="shared" si="141"/>
        <v>0</v>
      </c>
      <c r="Q224" s="263"/>
      <c r="R224" s="263"/>
      <c r="S224" s="263"/>
      <c r="T224" s="188">
        <f t="shared" si="145"/>
        <v>0</v>
      </c>
      <c r="U224" s="189">
        <f t="shared" si="142"/>
        <v>0</v>
      </c>
      <c r="V224" s="263"/>
      <c r="W224" s="263"/>
      <c r="X224" s="263"/>
      <c r="Y224" s="188">
        <f t="shared" si="146"/>
        <v>0</v>
      </c>
      <c r="Z224" s="189">
        <f t="shared" si="143"/>
        <v>0</v>
      </c>
      <c r="AA224" s="288"/>
    </row>
    <row r="225" spans="1:27" s="182" customFormat="1" ht="30">
      <c r="A225" s="289"/>
      <c r="B225" s="330" t="s">
        <v>123</v>
      </c>
      <c r="C225" s="289"/>
      <c r="D225" s="290"/>
      <c r="E225" s="291" t="s">
        <v>0</v>
      </c>
      <c r="F225" s="292">
        <f t="shared" si="140"/>
        <v>0</v>
      </c>
      <c r="G225" s="293"/>
      <c r="H225" s="292">
        <f t="shared" ref="H225:J230" si="173">H227</f>
        <v>0</v>
      </c>
      <c r="I225" s="292">
        <f t="shared" si="173"/>
        <v>0</v>
      </c>
      <c r="J225" s="292">
        <f t="shared" si="173"/>
        <v>0</v>
      </c>
      <c r="K225" s="292">
        <f t="shared" si="157"/>
        <v>0</v>
      </c>
      <c r="L225" s="292">
        <f t="shared" ref="L225:N230" si="174">L227</f>
        <v>0</v>
      </c>
      <c r="M225" s="292">
        <f t="shared" si="174"/>
        <v>0</v>
      </c>
      <c r="N225" s="292">
        <f t="shared" si="174"/>
        <v>0</v>
      </c>
      <c r="O225" s="292">
        <f t="shared" si="144"/>
        <v>0</v>
      </c>
      <c r="P225" s="293">
        <f t="shared" si="141"/>
        <v>0</v>
      </c>
      <c r="Q225" s="292">
        <f t="shared" ref="Q225:S230" si="175">Q227</f>
        <v>0</v>
      </c>
      <c r="R225" s="292">
        <f t="shared" si="175"/>
        <v>0</v>
      </c>
      <c r="S225" s="292">
        <f t="shared" si="175"/>
        <v>0</v>
      </c>
      <c r="T225" s="292">
        <f t="shared" si="145"/>
        <v>0</v>
      </c>
      <c r="U225" s="293">
        <f t="shared" si="142"/>
        <v>0</v>
      </c>
      <c r="V225" s="292">
        <f t="shared" ref="V225:X230" si="176">V227</f>
        <v>0</v>
      </c>
      <c r="W225" s="292">
        <f t="shared" si="176"/>
        <v>0</v>
      </c>
      <c r="X225" s="292">
        <f t="shared" si="176"/>
        <v>0</v>
      </c>
      <c r="Y225" s="292">
        <f t="shared" si="146"/>
        <v>0</v>
      </c>
      <c r="Z225" s="293">
        <f t="shared" si="143"/>
        <v>0</v>
      </c>
      <c r="AA225" s="247"/>
    </row>
    <row r="226" spans="1:27" s="182" customFormat="1">
      <c r="A226" s="220"/>
      <c r="B226" s="155"/>
      <c r="C226" s="220"/>
      <c r="D226" s="222"/>
      <c r="E226" s="223" t="s">
        <v>182</v>
      </c>
      <c r="F226" s="224">
        <f t="shared" si="140"/>
        <v>0</v>
      </c>
      <c r="G226" s="237"/>
      <c r="H226" s="224">
        <f t="shared" si="173"/>
        <v>0</v>
      </c>
      <c r="I226" s="224">
        <f t="shared" si="173"/>
        <v>0</v>
      </c>
      <c r="J226" s="224">
        <f t="shared" si="173"/>
        <v>0</v>
      </c>
      <c r="K226" s="224">
        <f t="shared" si="157"/>
        <v>0</v>
      </c>
      <c r="L226" s="224">
        <f t="shared" si="174"/>
        <v>0</v>
      </c>
      <c r="M226" s="224">
        <f t="shared" si="174"/>
        <v>0</v>
      </c>
      <c r="N226" s="224">
        <f t="shared" si="174"/>
        <v>0</v>
      </c>
      <c r="O226" s="224">
        <f t="shared" si="144"/>
        <v>0</v>
      </c>
      <c r="P226" s="237">
        <f t="shared" si="141"/>
        <v>0</v>
      </c>
      <c r="Q226" s="224">
        <f t="shared" si="175"/>
        <v>0</v>
      </c>
      <c r="R226" s="224">
        <f t="shared" si="175"/>
        <v>0</v>
      </c>
      <c r="S226" s="224">
        <f t="shared" si="175"/>
        <v>0</v>
      </c>
      <c r="T226" s="224">
        <f t="shared" si="145"/>
        <v>0</v>
      </c>
      <c r="U226" s="237">
        <f t="shared" si="142"/>
        <v>0</v>
      </c>
      <c r="V226" s="224">
        <f t="shared" si="176"/>
        <v>0</v>
      </c>
      <c r="W226" s="224">
        <f t="shared" si="176"/>
        <v>0</v>
      </c>
      <c r="X226" s="224">
        <f t="shared" si="176"/>
        <v>0</v>
      </c>
      <c r="Y226" s="224">
        <f t="shared" si="146"/>
        <v>0</v>
      </c>
      <c r="Z226" s="237">
        <f t="shared" si="143"/>
        <v>0</v>
      </c>
      <c r="AA226" s="225"/>
    </row>
    <row r="227" spans="1:27" ht="45">
      <c r="A227" s="175"/>
      <c r="B227" s="176" t="s">
        <v>124</v>
      </c>
      <c r="C227" s="175"/>
      <c r="D227" s="177"/>
      <c r="E227" s="178" t="s">
        <v>0</v>
      </c>
      <c r="F227" s="179">
        <f t="shared" si="140"/>
        <v>0</v>
      </c>
      <c r="G227" s="180"/>
      <c r="H227" s="179">
        <f t="shared" si="173"/>
        <v>0</v>
      </c>
      <c r="I227" s="179">
        <f t="shared" si="173"/>
        <v>0</v>
      </c>
      <c r="J227" s="179">
        <f t="shared" si="173"/>
        <v>0</v>
      </c>
      <c r="K227" s="179">
        <f t="shared" si="157"/>
        <v>0</v>
      </c>
      <c r="L227" s="179">
        <f t="shared" si="174"/>
        <v>0</v>
      </c>
      <c r="M227" s="179">
        <f t="shared" si="174"/>
        <v>0</v>
      </c>
      <c r="N227" s="179">
        <f t="shared" si="174"/>
        <v>0</v>
      </c>
      <c r="O227" s="179">
        <f t="shared" si="144"/>
        <v>0</v>
      </c>
      <c r="P227" s="180">
        <f t="shared" si="141"/>
        <v>0</v>
      </c>
      <c r="Q227" s="179">
        <f t="shared" si="175"/>
        <v>0</v>
      </c>
      <c r="R227" s="179">
        <f t="shared" si="175"/>
        <v>0</v>
      </c>
      <c r="S227" s="179">
        <f t="shared" si="175"/>
        <v>0</v>
      </c>
      <c r="T227" s="179">
        <f t="shared" si="145"/>
        <v>0</v>
      </c>
      <c r="U227" s="180">
        <f t="shared" si="142"/>
        <v>0</v>
      </c>
      <c r="V227" s="179">
        <f t="shared" si="176"/>
        <v>0</v>
      </c>
      <c r="W227" s="179">
        <f t="shared" si="176"/>
        <v>0</v>
      </c>
      <c r="X227" s="179">
        <f t="shared" si="176"/>
        <v>0</v>
      </c>
      <c r="Y227" s="179">
        <f t="shared" si="146"/>
        <v>0</v>
      </c>
      <c r="Z227" s="180">
        <f t="shared" si="143"/>
        <v>0</v>
      </c>
      <c r="AA227" s="183"/>
    </row>
    <row r="228" spans="1:27">
      <c r="A228" s="175"/>
      <c r="B228" s="176"/>
      <c r="C228" s="175"/>
      <c r="D228" s="177"/>
      <c r="E228" s="178" t="s">
        <v>182</v>
      </c>
      <c r="F228" s="179">
        <f t="shared" si="140"/>
        <v>0</v>
      </c>
      <c r="G228" s="180"/>
      <c r="H228" s="179">
        <f t="shared" si="173"/>
        <v>0</v>
      </c>
      <c r="I228" s="179">
        <f t="shared" si="173"/>
        <v>0</v>
      </c>
      <c r="J228" s="179">
        <f t="shared" si="173"/>
        <v>0</v>
      </c>
      <c r="K228" s="179">
        <f t="shared" si="157"/>
        <v>0</v>
      </c>
      <c r="L228" s="179">
        <f t="shared" si="174"/>
        <v>0</v>
      </c>
      <c r="M228" s="179">
        <f t="shared" si="174"/>
        <v>0</v>
      </c>
      <c r="N228" s="179">
        <f t="shared" si="174"/>
        <v>0</v>
      </c>
      <c r="O228" s="179">
        <f t="shared" si="144"/>
        <v>0</v>
      </c>
      <c r="P228" s="180">
        <f t="shared" si="141"/>
        <v>0</v>
      </c>
      <c r="Q228" s="179">
        <f t="shared" si="175"/>
        <v>0</v>
      </c>
      <c r="R228" s="179">
        <f t="shared" si="175"/>
        <v>0</v>
      </c>
      <c r="S228" s="179">
        <f t="shared" si="175"/>
        <v>0</v>
      </c>
      <c r="T228" s="179">
        <f t="shared" si="145"/>
        <v>0</v>
      </c>
      <c r="U228" s="180">
        <f t="shared" si="142"/>
        <v>0</v>
      </c>
      <c r="V228" s="179">
        <f t="shared" si="176"/>
        <v>0</v>
      </c>
      <c r="W228" s="179">
        <f t="shared" si="176"/>
        <v>0</v>
      </c>
      <c r="X228" s="179">
        <f t="shared" si="176"/>
        <v>0</v>
      </c>
      <c r="Y228" s="179">
        <f t="shared" si="146"/>
        <v>0</v>
      </c>
      <c r="Z228" s="180">
        <f t="shared" si="143"/>
        <v>0</v>
      </c>
      <c r="AA228" s="183"/>
    </row>
    <row r="229" spans="1:27" ht="45">
      <c r="A229" s="168"/>
      <c r="B229" s="169" t="s">
        <v>126</v>
      </c>
      <c r="C229" s="168" t="s">
        <v>0</v>
      </c>
      <c r="D229" s="170"/>
      <c r="E229" s="171" t="s">
        <v>0</v>
      </c>
      <c r="F229" s="172">
        <f t="shared" si="140"/>
        <v>0</v>
      </c>
      <c r="G229" s="173"/>
      <c r="H229" s="172">
        <f t="shared" si="173"/>
        <v>0</v>
      </c>
      <c r="I229" s="172">
        <f t="shared" si="173"/>
        <v>0</v>
      </c>
      <c r="J229" s="172">
        <f t="shared" si="173"/>
        <v>0</v>
      </c>
      <c r="K229" s="172">
        <f t="shared" si="157"/>
        <v>0</v>
      </c>
      <c r="L229" s="172">
        <f t="shared" si="174"/>
        <v>0</v>
      </c>
      <c r="M229" s="172">
        <f t="shared" si="174"/>
        <v>0</v>
      </c>
      <c r="N229" s="172">
        <f t="shared" si="174"/>
        <v>0</v>
      </c>
      <c r="O229" s="172">
        <f t="shared" si="144"/>
        <v>0</v>
      </c>
      <c r="P229" s="173">
        <f t="shared" si="141"/>
        <v>0</v>
      </c>
      <c r="Q229" s="172">
        <f t="shared" si="175"/>
        <v>0</v>
      </c>
      <c r="R229" s="172">
        <f t="shared" si="175"/>
        <v>0</v>
      </c>
      <c r="S229" s="172">
        <f t="shared" si="175"/>
        <v>0</v>
      </c>
      <c r="T229" s="172">
        <f t="shared" si="145"/>
        <v>0</v>
      </c>
      <c r="U229" s="173">
        <f t="shared" si="142"/>
        <v>0</v>
      </c>
      <c r="V229" s="172">
        <f t="shared" si="176"/>
        <v>0</v>
      </c>
      <c r="W229" s="172">
        <f t="shared" si="176"/>
        <v>0</v>
      </c>
      <c r="X229" s="172">
        <f t="shared" si="176"/>
        <v>0</v>
      </c>
      <c r="Y229" s="172">
        <f t="shared" si="146"/>
        <v>0</v>
      </c>
      <c r="Z229" s="173">
        <f t="shared" si="143"/>
        <v>0</v>
      </c>
      <c r="AA229" s="174"/>
    </row>
    <row r="230" spans="1:27" ht="21" customHeight="1">
      <c r="A230" s="282"/>
      <c r="B230" s="169"/>
      <c r="C230" s="168"/>
      <c r="D230" s="170"/>
      <c r="E230" s="171" t="s">
        <v>182</v>
      </c>
      <c r="F230" s="172">
        <f t="shared" si="140"/>
        <v>0</v>
      </c>
      <c r="G230" s="173"/>
      <c r="H230" s="172">
        <f t="shared" si="173"/>
        <v>0</v>
      </c>
      <c r="I230" s="172">
        <f t="shared" si="173"/>
        <v>0</v>
      </c>
      <c r="J230" s="172">
        <f t="shared" si="173"/>
        <v>0</v>
      </c>
      <c r="K230" s="172">
        <f t="shared" si="157"/>
        <v>0</v>
      </c>
      <c r="L230" s="172">
        <f t="shared" si="174"/>
        <v>0</v>
      </c>
      <c r="M230" s="172">
        <f t="shared" si="174"/>
        <v>0</v>
      </c>
      <c r="N230" s="172">
        <f t="shared" si="174"/>
        <v>0</v>
      </c>
      <c r="O230" s="172">
        <f t="shared" si="144"/>
        <v>0</v>
      </c>
      <c r="P230" s="173">
        <f t="shared" si="141"/>
        <v>0</v>
      </c>
      <c r="Q230" s="172">
        <f t="shared" si="175"/>
        <v>0</v>
      </c>
      <c r="R230" s="172">
        <f t="shared" si="175"/>
        <v>0</v>
      </c>
      <c r="S230" s="172">
        <f t="shared" si="175"/>
        <v>0</v>
      </c>
      <c r="T230" s="172">
        <f t="shared" si="145"/>
        <v>0</v>
      </c>
      <c r="U230" s="173">
        <f t="shared" si="142"/>
        <v>0</v>
      </c>
      <c r="V230" s="172">
        <f t="shared" si="176"/>
        <v>0</v>
      </c>
      <c r="W230" s="172">
        <f t="shared" si="176"/>
        <v>0</v>
      </c>
      <c r="X230" s="172">
        <f t="shared" si="176"/>
        <v>0</v>
      </c>
      <c r="Y230" s="172">
        <f t="shared" si="146"/>
        <v>0</v>
      </c>
      <c r="Z230" s="173">
        <f t="shared" si="143"/>
        <v>0</v>
      </c>
      <c r="AA230" s="174"/>
    </row>
    <row r="231" spans="1:27" ht="45">
      <c r="A231" s="191">
        <v>1</v>
      </c>
      <c r="B231" s="192" t="s">
        <v>125</v>
      </c>
      <c r="C231" s="191" t="s">
        <v>0</v>
      </c>
      <c r="D231" s="193"/>
      <c r="E231" s="187" t="s">
        <v>0</v>
      </c>
      <c r="F231" s="188">
        <f t="shared" si="140"/>
        <v>0</v>
      </c>
      <c r="G231" s="189"/>
      <c r="H231" s="188"/>
      <c r="I231" s="188"/>
      <c r="J231" s="188"/>
      <c r="K231" s="188">
        <f t="shared" si="157"/>
        <v>0</v>
      </c>
      <c r="L231" s="188"/>
      <c r="M231" s="188"/>
      <c r="N231" s="188"/>
      <c r="O231" s="188">
        <f t="shared" si="144"/>
        <v>0</v>
      </c>
      <c r="P231" s="189">
        <f t="shared" si="141"/>
        <v>0</v>
      </c>
      <c r="Q231" s="188"/>
      <c r="R231" s="188"/>
      <c r="S231" s="188"/>
      <c r="T231" s="188">
        <f t="shared" si="145"/>
        <v>0</v>
      </c>
      <c r="U231" s="189">
        <f t="shared" si="142"/>
        <v>0</v>
      </c>
      <c r="V231" s="188"/>
      <c r="W231" s="188"/>
      <c r="X231" s="188"/>
      <c r="Y231" s="188">
        <f t="shared" si="146"/>
        <v>0</v>
      </c>
      <c r="Z231" s="189">
        <f t="shared" si="143"/>
        <v>0</v>
      </c>
      <c r="AA231" s="198"/>
    </row>
    <row r="232" spans="1:27" ht="21" customHeight="1">
      <c r="A232" s="191"/>
      <c r="B232" s="192"/>
      <c r="C232" s="191"/>
      <c r="D232" s="193"/>
      <c r="E232" s="255" t="s">
        <v>182</v>
      </c>
      <c r="F232" s="188">
        <f t="shared" si="140"/>
        <v>0</v>
      </c>
      <c r="G232" s="204"/>
      <c r="H232" s="203"/>
      <c r="I232" s="203"/>
      <c r="J232" s="203"/>
      <c r="K232" s="188">
        <f t="shared" si="157"/>
        <v>0</v>
      </c>
      <c r="L232" s="203"/>
      <c r="M232" s="203"/>
      <c r="N232" s="203"/>
      <c r="O232" s="188">
        <f t="shared" si="144"/>
        <v>0</v>
      </c>
      <c r="P232" s="189">
        <f t="shared" si="141"/>
        <v>0</v>
      </c>
      <c r="Q232" s="203"/>
      <c r="R232" s="203"/>
      <c r="S232" s="203"/>
      <c r="T232" s="188">
        <f t="shared" si="145"/>
        <v>0</v>
      </c>
      <c r="U232" s="189">
        <f t="shared" si="142"/>
        <v>0</v>
      </c>
      <c r="V232" s="203"/>
      <c r="W232" s="203"/>
      <c r="X232" s="203"/>
      <c r="Y232" s="188">
        <f t="shared" si="146"/>
        <v>0</v>
      </c>
      <c r="Z232" s="189">
        <f t="shared" si="143"/>
        <v>0</v>
      </c>
      <c r="AA232" s="219"/>
    </row>
    <row r="233" spans="1:27" s="182" customFormat="1">
      <c r="A233" s="289"/>
      <c r="B233" s="156" t="s">
        <v>18</v>
      </c>
      <c r="C233" s="289"/>
      <c r="D233" s="290"/>
      <c r="E233" s="291" t="s">
        <v>0</v>
      </c>
      <c r="F233" s="292" t="e">
        <f t="shared" si="140"/>
        <v>#DIV/0!</v>
      </c>
      <c r="G233" s="293"/>
      <c r="H233" s="292">
        <f t="shared" ref="H233:J234" si="177">SUM(H235,H249)</f>
        <v>0</v>
      </c>
      <c r="I233" s="292">
        <f t="shared" si="177"/>
        <v>0</v>
      </c>
      <c r="J233" s="292">
        <f t="shared" si="177"/>
        <v>0</v>
      </c>
      <c r="K233" s="292">
        <f t="shared" si="157"/>
        <v>0</v>
      </c>
      <c r="L233" s="292" t="e">
        <f t="shared" ref="L233:N234" si="178">SUM(L235,L249)</f>
        <v>#DIV/0!</v>
      </c>
      <c r="M233" s="292">
        <f t="shared" si="178"/>
        <v>0</v>
      </c>
      <c r="N233" s="292">
        <f t="shared" si="178"/>
        <v>0</v>
      </c>
      <c r="O233" s="292" t="e">
        <f t="shared" si="144"/>
        <v>#DIV/0!</v>
      </c>
      <c r="P233" s="293" t="e">
        <f t="shared" ref="P233:P284" si="179">SUM(K233,O233)</f>
        <v>#DIV/0!</v>
      </c>
      <c r="Q233" s="292">
        <f t="shared" ref="Q233:S234" si="180">SUM(Q235,Q249)</f>
        <v>0</v>
      </c>
      <c r="R233" s="292" t="e">
        <f t="shared" si="180"/>
        <v>#DIV/0!</v>
      </c>
      <c r="S233" s="292">
        <f t="shared" si="180"/>
        <v>0</v>
      </c>
      <c r="T233" s="292" t="e">
        <f t="shared" si="145"/>
        <v>#DIV/0!</v>
      </c>
      <c r="U233" s="293" t="e">
        <f t="shared" ref="U233:U284" si="181">SUM(P233,T233)</f>
        <v>#DIV/0!</v>
      </c>
      <c r="V233" s="292">
        <f t="shared" ref="V233:X234" si="182">SUM(V235,V249)</f>
        <v>0</v>
      </c>
      <c r="W233" s="292">
        <f t="shared" si="182"/>
        <v>0</v>
      </c>
      <c r="X233" s="292" t="e">
        <f t="shared" si="182"/>
        <v>#DIV/0!</v>
      </c>
      <c r="Y233" s="292" t="e">
        <f t="shared" si="146"/>
        <v>#DIV/0!</v>
      </c>
      <c r="Z233" s="293" t="e">
        <f t="shared" ref="Z233:Z284" si="183">SUM(U233,Y233)</f>
        <v>#DIV/0!</v>
      </c>
      <c r="AA233" s="247"/>
    </row>
    <row r="234" spans="1:27" s="182" customFormat="1">
      <c r="A234" s="220"/>
      <c r="B234" s="156"/>
      <c r="C234" s="220"/>
      <c r="D234" s="222"/>
      <c r="E234" s="223" t="s">
        <v>182</v>
      </c>
      <c r="F234" s="224" t="e">
        <f t="shared" ref="F234:F285" si="184">Z234</f>
        <v>#DIV/0!</v>
      </c>
      <c r="G234" s="237"/>
      <c r="H234" s="292">
        <f t="shared" si="177"/>
        <v>0</v>
      </c>
      <c r="I234" s="292">
        <f t="shared" si="177"/>
        <v>0</v>
      </c>
      <c r="J234" s="292">
        <f t="shared" si="177"/>
        <v>0</v>
      </c>
      <c r="K234" s="224">
        <f t="shared" si="157"/>
        <v>0</v>
      </c>
      <c r="L234" s="292" t="e">
        <f t="shared" si="178"/>
        <v>#DIV/0!</v>
      </c>
      <c r="M234" s="292">
        <f t="shared" si="178"/>
        <v>0</v>
      </c>
      <c r="N234" s="292">
        <f t="shared" si="178"/>
        <v>0</v>
      </c>
      <c r="O234" s="224" t="e">
        <f t="shared" si="144"/>
        <v>#DIV/0!</v>
      </c>
      <c r="P234" s="237" t="e">
        <f t="shared" si="179"/>
        <v>#DIV/0!</v>
      </c>
      <c r="Q234" s="292">
        <f t="shared" si="180"/>
        <v>0</v>
      </c>
      <c r="R234" s="292" t="e">
        <f t="shared" si="180"/>
        <v>#DIV/0!</v>
      </c>
      <c r="S234" s="292">
        <f t="shared" si="180"/>
        <v>0</v>
      </c>
      <c r="T234" s="224" t="e">
        <f t="shared" si="145"/>
        <v>#DIV/0!</v>
      </c>
      <c r="U234" s="237" t="e">
        <f t="shared" si="181"/>
        <v>#DIV/0!</v>
      </c>
      <c r="V234" s="292">
        <f t="shared" si="182"/>
        <v>0</v>
      </c>
      <c r="W234" s="292">
        <f t="shared" si="182"/>
        <v>0</v>
      </c>
      <c r="X234" s="292" t="e">
        <f t="shared" si="182"/>
        <v>#DIV/0!</v>
      </c>
      <c r="Y234" s="224" t="e">
        <f t="shared" si="146"/>
        <v>#DIV/0!</v>
      </c>
      <c r="Z234" s="237" t="e">
        <f t="shared" si="183"/>
        <v>#DIV/0!</v>
      </c>
      <c r="AA234" s="225"/>
    </row>
    <row r="235" spans="1:27" ht="30">
      <c r="A235" s="175"/>
      <c r="B235" s="236" t="s">
        <v>127</v>
      </c>
      <c r="C235" s="175"/>
      <c r="D235" s="177"/>
      <c r="E235" s="178" t="s">
        <v>0</v>
      </c>
      <c r="F235" s="179" t="e">
        <f t="shared" si="184"/>
        <v>#DIV/0!</v>
      </c>
      <c r="G235" s="180"/>
      <c r="H235" s="179">
        <f t="shared" ref="H235:J236" si="185">SUM(H237,H241,H245)</f>
        <v>0</v>
      </c>
      <c r="I235" s="179">
        <f t="shared" si="185"/>
        <v>0</v>
      </c>
      <c r="J235" s="179">
        <f t="shared" si="185"/>
        <v>0</v>
      </c>
      <c r="K235" s="179">
        <f t="shared" si="157"/>
        <v>0</v>
      </c>
      <c r="L235" s="179" t="e">
        <f t="shared" ref="L235:N236" si="186">SUM(L237,L241,L245)</f>
        <v>#DIV/0!</v>
      </c>
      <c r="M235" s="179">
        <f t="shared" si="186"/>
        <v>0</v>
      </c>
      <c r="N235" s="179">
        <f t="shared" si="186"/>
        <v>0</v>
      </c>
      <c r="O235" s="179" t="e">
        <f t="shared" si="144"/>
        <v>#DIV/0!</v>
      </c>
      <c r="P235" s="180" t="e">
        <f t="shared" si="179"/>
        <v>#DIV/0!</v>
      </c>
      <c r="Q235" s="179">
        <f t="shared" ref="Q235:S236" si="187">SUM(Q237,Q241,Q245)</f>
        <v>0</v>
      </c>
      <c r="R235" s="179" t="e">
        <f t="shared" si="187"/>
        <v>#DIV/0!</v>
      </c>
      <c r="S235" s="179">
        <f t="shared" si="187"/>
        <v>0</v>
      </c>
      <c r="T235" s="179" t="e">
        <f t="shared" si="145"/>
        <v>#DIV/0!</v>
      </c>
      <c r="U235" s="180" t="e">
        <f t="shared" si="181"/>
        <v>#DIV/0!</v>
      </c>
      <c r="V235" s="179">
        <f t="shared" ref="V235:X236" si="188">SUM(V237,V241,V245)</f>
        <v>0</v>
      </c>
      <c r="W235" s="179">
        <f t="shared" si="188"/>
        <v>0</v>
      </c>
      <c r="X235" s="179" t="e">
        <f t="shared" si="188"/>
        <v>#DIV/0!</v>
      </c>
      <c r="Y235" s="179" t="e">
        <f t="shared" si="146"/>
        <v>#DIV/0!</v>
      </c>
      <c r="Z235" s="180" t="e">
        <f t="shared" si="183"/>
        <v>#DIV/0!</v>
      </c>
      <c r="AA235" s="183"/>
    </row>
    <row r="236" spans="1:27">
      <c r="A236" s="231"/>
      <c r="B236" s="236"/>
      <c r="C236" s="175"/>
      <c r="D236" s="177"/>
      <c r="E236" s="178" t="s">
        <v>182</v>
      </c>
      <c r="F236" s="179" t="e">
        <f t="shared" si="184"/>
        <v>#DIV/0!</v>
      </c>
      <c r="G236" s="180"/>
      <c r="H236" s="179">
        <f t="shared" si="185"/>
        <v>0</v>
      </c>
      <c r="I236" s="179">
        <f t="shared" si="185"/>
        <v>0</v>
      </c>
      <c r="J236" s="179">
        <f t="shared" si="185"/>
        <v>0</v>
      </c>
      <c r="K236" s="179">
        <f t="shared" si="157"/>
        <v>0</v>
      </c>
      <c r="L236" s="179" t="e">
        <f t="shared" si="186"/>
        <v>#DIV/0!</v>
      </c>
      <c r="M236" s="179">
        <f t="shared" si="186"/>
        <v>0</v>
      </c>
      <c r="N236" s="179">
        <f t="shared" si="186"/>
        <v>0</v>
      </c>
      <c r="O236" s="179" t="e">
        <f t="shared" ref="O236:O270" si="189">SUM(L236:N236)</f>
        <v>#DIV/0!</v>
      </c>
      <c r="P236" s="180" t="e">
        <f t="shared" si="179"/>
        <v>#DIV/0!</v>
      </c>
      <c r="Q236" s="179">
        <f t="shared" si="187"/>
        <v>0</v>
      </c>
      <c r="R236" s="179" t="e">
        <f t="shared" si="187"/>
        <v>#DIV/0!</v>
      </c>
      <c r="S236" s="179">
        <f t="shared" si="187"/>
        <v>0</v>
      </c>
      <c r="T236" s="179" t="e">
        <f t="shared" ref="T236:T270" si="190">SUM(Q236:S236)</f>
        <v>#DIV/0!</v>
      </c>
      <c r="U236" s="180" t="e">
        <f t="shared" si="181"/>
        <v>#DIV/0!</v>
      </c>
      <c r="V236" s="179">
        <f t="shared" si="188"/>
        <v>0</v>
      </c>
      <c r="W236" s="179">
        <f t="shared" si="188"/>
        <v>0</v>
      </c>
      <c r="X236" s="179" t="e">
        <f t="shared" si="188"/>
        <v>#DIV/0!</v>
      </c>
      <c r="Y236" s="179" t="e">
        <f t="shared" ref="Y236:Y270" si="191">SUM(V236:X236)</f>
        <v>#DIV/0!</v>
      </c>
      <c r="Z236" s="180" t="e">
        <f t="shared" si="183"/>
        <v>#DIV/0!</v>
      </c>
      <c r="AA236" s="183"/>
    </row>
    <row r="237" spans="1:27" ht="30">
      <c r="A237" s="227"/>
      <c r="B237" s="254" t="s">
        <v>133</v>
      </c>
      <c r="C237" s="168" t="s">
        <v>0</v>
      </c>
      <c r="D237" s="170"/>
      <c r="E237" s="171" t="s">
        <v>0</v>
      </c>
      <c r="F237" s="172" t="e">
        <f t="shared" si="184"/>
        <v>#DIV/0!</v>
      </c>
      <c r="G237" s="173"/>
      <c r="H237" s="172">
        <f t="shared" ref="H237:J238" si="192">H239</f>
        <v>0</v>
      </c>
      <c r="I237" s="172">
        <f t="shared" si="192"/>
        <v>0</v>
      </c>
      <c r="J237" s="172">
        <f t="shared" si="192"/>
        <v>0</v>
      </c>
      <c r="K237" s="172">
        <f t="shared" si="157"/>
        <v>0</v>
      </c>
      <c r="L237" s="172" t="e">
        <f t="shared" ref="L237:N238" si="193">L239</f>
        <v>#DIV/0!</v>
      </c>
      <c r="M237" s="172">
        <f t="shared" si="193"/>
        <v>0</v>
      </c>
      <c r="N237" s="172">
        <f t="shared" si="193"/>
        <v>0</v>
      </c>
      <c r="O237" s="172" t="e">
        <f t="shared" si="189"/>
        <v>#DIV/0!</v>
      </c>
      <c r="P237" s="173" t="e">
        <f t="shared" si="179"/>
        <v>#DIV/0!</v>
      </c>
      <c r="Q237" s="172">
        <f t="shared" ref="Q237:S238" si="194">Q239</f>
        <v>0</v>
      </c>
      <c r="R237" s="172" t="e">
        <f t="shared" si="194"/>
        <v>#DIV/0!</v>
      </c>
      <c r="S237" s="172">
        <f t="shared" si="194"/>
        <v>0</v>
      </c>
      <c r="T237" s="172" t="e">
        <f t="shared" si="190"/>
        <v>#DIV/0!</v>
      </c>
      <c r="U237" s="173" t="e">
        <f t="shared" si="181"/>
        <v>#DIV/0!</v>
      </c>
      <c r="V237" s="172">
        <f t="shared" ref="V237:X238" si="195">V239</f>
        <v>0</v>
      </c>
      <c r="W237" s="172">
        <f t="shared" si="195"/>
        <v>0</v>
      </c>
      <c r="X237" s="172">
        <f t="shared" si="195"/>
        <v>0</v>
      </c>
      <c r="Y237" s="172">
        <f t="shared" si="191"/>
        <v>0</v>
      </c>
      <c r="Z237" s="173" t="e">
        <f t="shared" si="183"/>
        <v>#DIV/0!</v>
      </c>
      <c r="AA237" s="324"/>
    </row>
    <row r="238" spans="1:27">
      <c r="A238" s="227"/>
      <c r="B238" s="254"/>
      <c r="C238" s="168"/>
      <c r="D238" s="170"/>
      <c r="E238" s="171" t="s">
        <v>182</v>
      </c>
      <c r="F238" s="172" t="e">
        <f t="shared" si="184"/>
        <v>#DIV/0!</v>
      </c>
      <c r="G238" s="173"/>
      <c r="H238" s="172">
        <f t="shared" si="192"/>
        <v>0</v>
      </c>
      <c r="I238" s="172">
        <f t="shared" si="192"/>
        <v>0</v>
      </c>
      <c r="J238" s="172">
        <f t="shared" si="192"/>
        <v>0</v>
      </c>
      <c r="K238" s="172">
        <f t="shared" si="157"/>
        <v>0</v>
      </c>
      <c r="L238" s="172" t="e">
        <f t="shared" si="193"/>
        <v>#DIV/0!</v>
      </c>
      <c r="M238" s="172">
        <f t="shared" si="193"/>
        <v>0</v>
      </c>
      <c r="N238" s="172">
        <f t="shared" si="193"/>
        <v>0</v>
      </c>
      <c r="O238" s="172" t="e">
        <f t="shared" si="189"/>
        <v>#DIV/0!</v>
      </c>
      <c r="P238" s="173" t="e">
        <f t="shared" si="179"/>
        <v>#DIV/0!</v>
      </c>
      <c r="Q238" s="172">
        <f t="shared" si="194"/>
        <v>0</v>
      </c>
      <c r="R238" s="172" t="e">
        <f t="shared" si="194"/>
        <v>#DIV/0!</v>
      </c>
      <c r="S238" s="172">
        <f t="shared" si="194"/>
        <v>0</v>
      </c>
      <c r="T238" s="172" t="e">
        <f t="shared" si="190"/>
        <v>#DIV/0!</v>
      </c>
      <c r="U238" s="173" t="e">
        <f t="shared" si="181"/>
        <v>#DIV/0!</v>
      </c>
      <c r="V238" s="172">
        <f t="shared" si="195"/>
        <v>0</v>
      </c>
      <c r="W238" s="172">
        <f t="shared" si="195"/>
        <v>0</v>
      </c>
      <c r="X238" s="172">
        <f t="shared" si="195"/>
        <v>0</v>
      </c>
      <c r="Y238" s="172">
        <f t="shared" si="191"/>
        <v>0</v>
      </c>
      <c r="Z238" s="173" t="e">
        <f t="shared" si="183"/>
        <v>#DIV/0!</v>
      </c>
      <c r="AA238" s="324"/>
    </row>
    <row r="239" spans="1:27" ht="30">
      <c r="A239" s="199">
        <v>1</v>
      </c>
      <c r="B239" s="200" t="s">
        <v>128</v>
      </c>
      <c r="C239" s="191" t="s">
        <v>0</v>
      </c>
      <c r="D239" s="193">
        <v>200</v>
      </c>
      <c r="E239" s="187" t="s">
        <v>0</v>
      </c>
      <c r="F239" s="188" t="e">
        <f t="shared" si="184"/>
        <v>#DIV/0!</v>
      </c>
      <c r="G239" s="189"/>
      <c r="H239" s="188">
        <v>0</v>
      </c>
      <c r="I239" s="188">
        <v>0</v>
      </c>
      <c r="J239" s="188">
        <v>0</v>
      </c>
      <c r="K239" s="188">
        <f t="shared" si="157"/>
        <v>0</v>
      </c>
      <c r="L239" s="188" t="e">
        <v>#DIV/0!</v>
      </c>
      <c r="M239" s="188">
        <v>0</v>
      </c>
      <c r="N239" s="188">
        <v>0</v>
      </c>
      <c r="O239" s="188" t="e">
        <f t="shared" si="189"/>
        <v>#DIV/0!</v>
      </c>
      <c r="P239" s="189" t="e">
        <f t="shared" si="179"/>
        <v>#DIV/0!</v>
      </c>
      <c r="Q239" s="188">
        <v>0</v>
      </c>
      <c r="R239" s="188" t="e">
        <v>#DIV/0!</v>
      </c>
      <c r="S239" s="188">
        <v>0</v>
      </c>
      <c r="T239" s="188" t="e">
        <f t="shared" si="190"/>
        <v>#DIV/0!</v>
      </c>
      <c r="U239" s="189" t="e">
        <f t="shared" si="181"/>
        <v>#DIV/0!</v>
      </c>
      <c r="V239" s="188">
        <v>0</v>
      </c>
      <c r="W239" s="188">
        <v>0</v>
      </c>
      <c r="X239" s="188">
        <v>0</v>
      </c>
      <c r="Y239" s="188">
        <f t="shared" si="191"/>
        <v>0</v>
      </c>
      <c r="Z239" s="189" t="e">
        <f t="shared" si="183"/>
        <v>#DIV/0!</v>
      </c>
      <c r="AA239" s="294"/>
    </row>
    <row r="240" spans="1:27">
      <c r="A240" s="199"/>
      <c r="B240" s="200"/>
      <c r="C240" s="191"/>
      <c r="D240" s="193"/>
      <c r="E240" s="187" t="s">
        <v>182</v>
      </c>
      <c r="F240" s="188" t="e">
        <f t="shared" si="184"/>
        <v>#DIV/0!</v>
      </c>
      <c r="G240" s="189"/>
      <c r="H240" s="188">
        <v>0</v>
      </c>
      <c r="I240" s="188">
        <v>0</v>
      </c>
      <c r="J240" s="188">
        <v>0</v>
      </c>
      <c r="K240" s="188">
        <f t="shared" si="157"/>
        <v>0</v>
      </c>
      <c r="L240" s="188" t="e">
        <v>#DIV/0!</v>
      </c>
      <c r="M240" s="188">
        <v>0</v>
      </c>
      <c r="N240" s="188">
        <v>0</v>
      </c>
      <c r="O240" s="188" t="e">
        <f t="shared" si="189"/>
        <v>#DIV/0!</v>
      </c>
      <c r="P240" s="189" t="e">
        <f t="shared" si="179"/>
        <v>#DIV/0!</v>
      </c>
      <c r="Q240" s="188">
        <v>0</v>
      </c>
      <c r="R240" s="188" t="e">
        <v>#DIV/0!</v>
      </c>
      <c r="S240" s="188">
        <v>0</v>
      </c>
      <c r="T240" s="188" t="e">
        <f t="shared" si="190"/>
        <v>#DIV/0!</v>
      </c>
      <c r="U240" s="189" t="e">
        <f t="shared" si="181"/>
        <v>#DIV/0!</v>
      </c>
      <c r="V240" s="188">
        <v>0</v>
      </c>
      <c r="W240" s="188">
        <v>0</v>
      </c>
      <c r="X240" s="188">
        <v>0</v>
      </c>
      <c r="Y240" s="188">
        <f t="shared" si="191"/>
        <v>0</v>
      </c>
      <c r="Z240" s="189" t="e">
        <f t="shared" si="183"/>
        <v>#DIV/0!</v>
      </c>
      <c r="AA240" s="294"/>
    </row>
    <row r="241" spans="1:27" ht="30">
      <c r="A241" s="227"/>
      <c r="B241" s="254" t="s">
        <v>129</v>
      </c>
      <c r="C241" s="168" t="s">
        <v>0</v>
      </c>
      <c r="D241" s="170"/>
      <c r="E241" s="171" t="s">
        <v>0</v>
      </c>
      <c r="F241" s="172" t="e">
        <f t="shared" si="184"/>
        <v>#DIV/0!</v>
      </c>
      <c r="G241" s="173"/>
      <c r="H241" s="172">
        <f t="shared" ref="H241:J242" si="196">H243</f>
        <v>0</v>
      </c>
      <c r="I241" s="172">
        <f t="shared" si="196"/>
        <v>0</v>
      </c>
      <c r="J241" s="172">
        <f t="shared" si="196"/>
        <v>0</v>
      </c>
      <c r="K241" s="172">
        <f t="shared" si="157"/>
        <v>0</v>
      </c>
      <c r="L241" s="172" t="e">
        <f t="shared" ref="L241:N242" si="197">L243</f>
        <v>#DIV/0!</v>
      </c>
      <c r="M241" s="172">
        <f t="shared" si="197"/>
        <v>0</v>
      </c>
      <c r="N241" s="172">
        <f t="shared" si="197"/>
        <v>0</v>
      </c>
      <c r="O241" s="172" t="e">
        <f t="shared" si="189"/>
        <v>#DIV/0!</v>
      </c>
      <c r="P241" s="173" t="e">
        <f t="shared" si="179"/>
        <v>#DIV/0!</v>
      </c>
      <c r="Q241" s="172">
        <f t="shared" ref="Q241:S242" si="198">Q243</f>
        <v>0</v>
      </c>
      <c r="R241" s="172" t="e">
        <f t="shared" si="198"/>
        <v>#DIV/0!</v>
      </c>
      <c r="S241" s="172">
        <f t="shared" si="198"/>
        <v>0</v>
      </c>
      <c r="T241" s="172" t="e">
        <f t="shared" si="190"/>
        <v>#DIV/0!</v>
      </c>
      <c r="U241" s="173" t="e">
        <f t="shared" si="181"/>
        <v>#DIV/0!</v>
      </c>
      <c r="V241" s="172">
        <f t="shared" ref="V241:X242" si="199">V243</f>
        <v>0</v>
      </c>
      <c r="W241" s="172">
        <f t="shared" si="199"/>
        <v>0</v>
      </c>
      <c r="X241" s="172" t="e">
        <f t="shared" si="199"/>
        <v>#DIV/0!</v>
      </c>
      <c r="Y241" s="172" t="e">
        <f t="shared" si="191"/>
        <v>#DIV/0!</v>
      </c>
      <c r="Z241" s="173" t="e">
        <f t="shared" si="183"/>
        <v>#DIV/0!</v>
      </c>
      <c r="AA241" s="324"/>
    </row>
    <row r="242" spans="1:27">
      <c r="A242" s="227"/>
      <c r="B242" s="254"/>
      <c r="C242" s="168"/>
      <c r="D242" s="170"/>
      <c r="E242" s="171" t="s">
        <v>182</v>
      </c>
      <c r="F242" s="172" t="e">
        <f t="shared" si="184"/>
        <v>#DIV/0!</v>
      </c>
      <c r="G242" s="173"/>
      <c r="H242" s="172">
        <f t="shared" si="196"/>
        <v>0</v>
      </c>
      <c r="I242" s="172">
        <f t="shared" si="196"/>
        <v>0</v>
      </c>
      <c r="J242" s="172">
        <f t="shared" si="196"/>
        <v>0</v>
      </c>
      <c r="K242" s="172">
        <f t="shared" si="157"/>
        <v>0</v>
      </c>
      <c r="L242" s="172" t="e">
        <f t="shared" si="197"/>
        <v>#DIV/0!</v>
      </c>
      <c r="M242" s="172">
        <f t="shared" si="197"/>
        <v>0</v>
      </c>
      <c r="N242" s="172">
        <f t="shared" si="197"/>
        <v>0</v>
      </c>
      <c r="O242" s="172" t="e">
        <f t="shared" si="189"/>
        <v>#DIV/0!</v>
      </c>
      <c r="P242" s="173" t="e">
        <f t="shared" si="179"/>
        <v>#DIV/0!</v>
      </c>
      <c r="Q242" s="172">
        <f t="shared" si="198"/>
        <v>0</v>
      </c>
      <c r="R242" s="172" t="e">
        <f t="shared" si="198"/>
        <v>#DIV/0!</v>
      </c>
      <c r="S242" s="172">
        <f t="shared" si="198"/>
        <v>0</v>
      </c>
      <c r="T242" s="172" t="e">
        <f t="shared" si="190"/>
        <v>#DIV/0!</v>
      </c>
      <c r="U242" s="173" t="e">
        <f t="shared" si="181"/>
        <v>#DIV/0!</v>
      </c>
      <c r="V242" s="172">
        <f t="shared" si="199"/>
        <v>0</v>
      </c>
      <c r="W242" s="172">
        <f t="shared" si="199"/>
        <v>0</v>
      </c>
      <c r="X242" s="172" t="e">
        <f t="shared" si="199"/>
        <v>#DIV/0!</v>
      </c>
      <c r="Y242" s="172" t="e">
        <f t="shared" si="191"/>
        <v>#DIV/0!</v>
      </c>
      <c r="Z242" s="173" t="e">
        <f t="shared" si="183"/>
        <v>#DIV/0!</v>
      </c>
      <c r="AA242" s="324"/>
    </row>
    <row r="243" spans="1:27" ht="30">
      <c r="A243" s="199">
        <v>1</v>
      </c>
      <c r="B243" s="200" t="s">
        <v>130</v>
      </c>
      <c r="C243" s="191" t="s">
        <v>0</v>
      </c>
      <c r="D243" s="193">
        <v>20</v>
      </c>
      <c r="E243" s="187" t="s">
        <v>0</v>
      </c>
      <c r="F243" s="188" t="e">
        <f t="shared" si="184"/>
        <v>#DIV/0!</v>
      </c>
      <c r="G243" s="189"/>
      <c r="H243" s="188">
        <v>0</v>
      </c>
      <c r="I243" s="188">
        <v>0</v>
      </c>
      <c r="J243" s="188">
        <v>0</v>
      </c>
      <c r="K243" s="188">
        <f t="shared" si="157"/>
        <v>0</v>
      </c>
      <c r="L243" s="188" t="e">
        <v>#DIV/0!</v>
      </c>
      <c r="M243" s="188">
        <v>0</v>
      </c>
      <c r="N243" s="188">
        <v>0</v>
      </c>
      <c r="O243" s="188" t="e">
        <f t="shared" si="189"/>
        <v>#DIV/0!</v>
      </c>
      <c r="P243" s="189" t="e">
        <f t="shared" si="179"/>
        <v>#DIV/0!</v>
      </c>
      <c r="Q243" s="188">
        <v>0</v>
      </c>
      <c r="R243" s="188" t="e">
        <v>#DIV/0!</v>
      </c>
      <c r="S243" s="188">
        <v>0</v>
      </c>
      <c r="T243" s="188" t="e">
        <f t="shared" si="190"/>
        <v>#DIV/0!</v>
      </c>
      <c r="U243" s="189" t="e">
        <f t="shared" si="181"/>
        <v>#DIV/0!</v>
      </c>
      <c r="V243" s="188">
        <v>0</v>
      </c>
      <c r="W243" s="188">
        <v>0</v>
      </c>
      <c r="X243" s="188" t="e">
        <v>#DIV/0!</v>
      </c>
      <c r="Y243" s="188" t="e">
        <f t="shared" si="191"/>
        <v>#DIV/0!</v>
      </c>
      <c r="Z243" s="189" t="e">
        <f t="shared" si="183"/>
        <v>#DIV/0!</v>
      </c>
      <c r="AA243" s="294"/>
    </row>
    <row r="244" spans="1:27">
      <c r="A244" s="199"/>
      <c r="B244" s="200"/>
      <c r="C244" s="191"/>
      <c r="D244" s="193"/>
      <c r="E244" s="187" t="s">
        <v>182</v>
      </c>
      <c r="F244" s="188" t="e">
        <f t="shared" si="184"/>
        <v>#DIV/0!</v>
      </c>
      <c r="G244" s="189"/>
      <c r="H244" s="188">
        <v>0</v>
      </c>
      <c r="I244" s="188">
        <v>0</v>
      </c>
      <c r="J244" s="188">
        <v>0</v>
      </c>
      <c r="K244" s="188">
        <f t="shared" si="157"/>
        <v>0</v>
      </c>
      <c r="L244" s="188" t="e">
        <v>#DIV/0!</v>
      </c>
      <c r="M244" s="188">
        <v>0</v>
      </c>
      <c r="N244" s="188">
        <v>0</v>
      </c>
      <c r="O244" s="188" t="e">
        <f t="shared" si="189"/>
        <v>#DIV/0!</v>
      </c>
      <c r="P244" s="189" t="e">
        <f t="shared" si="179"/>
        <v>#DIV/0!</v>
      </c>
      <c r="Q244" s="188">
        <v>0</v>
      </c>
      <c r="R244" s="188" t="e">
        <v>#DIV/0!</v>
      </c>
      <c r="S244" s="188">
        <v>0</v>
      </c>
      <c r="T244" s="188" t="e">
        <f t="shared" si="190"/>
        <v>#DIV/0!</v>
      </c>
      <c r="U244" s="189" t="e">
        <f t="shared" si="181"/>
        <v>#DIV/0!</v>
      </c>
      <c r="V244" s="188">
        <v>0</v>
      </c>
      <c r="W244" s="188">
        <v>0</v>
      </c>
      <c r="X244" s="188" t="e">
        <v>#DIV/0!</v>
      </c>
      <c r="Y244" s="188" t="e">
        <f t="shared" si="191"/>
        <v>#DIV/0!</v>
      </c>
      <c r="Z244" s="189" t="e">
        <f t="shared" si="183"/>
        <v>#DIV/0!</v>
      </c>
      <c r="AA244" s="294"/>
    </row>
    <row r="245" spans="1:27">
      <c r="A245" s="227"/>
      <c r="B245" s="254" t="s">
        <v>131</v>
      </c>
      <c r="C245" s="168" t="s">
        <v>0</v>
      </c>
      <c r="D245" s="170"/>
      <c r="E245" s="171" t="s">
        <v>0</v>
      </c>
      <c r="F245" s="172" t="e">
        <f t="shared" si="184"/>
        <v>#DIV/0!</v>
      </c>
      <c r="G245" s="173"/>
      <c r="H245" s="172">
        <f t="shared" ref="H245:J246" si="200">H247</f>
        <v>0</v>
      </c>
      <c r="I245" s="172">
        <f t="shared" si="200"/>
        <v>0</v>
      </c>
      <c r="J245" s="172">
        <f t="shared" si="200"/>
        <v>0</v>
      </c>
      <c r="K245" s="172">
        <f t="shared" si="157"/>
        <v>0</v>
      </c>
      <c r="L245" s="172" t="e">
        <f t="shared" ref="L245:N246" si="201">L247</f>
        <v>#DIV/0!</v>
      </c>
      <c r="M245" s="172">
        <f t="shared" si="201"/>
        <v>0</v>
      </c>
      <c r="N245" s="172">
        <f t="shared" si="201"/>
        <v>0</v>
      </c>
      <c r="O245" s="172" t="e">
        <f t="shared" si="189"/>
        <v>#DIV/0!</v>
      </c>
      <c r="P245" s="173" t="e">
        <f t="shared" si="179"/>
        <v>#DIV/0!</v>
      </c>
      <c r="Q245" s="172">
        <f t="shared" ref="Q245:S246" si="202">Q247</f>
        <v>0</v>
      </c>
      <c r="R245" s="172" t="e">
        <f t="shared" si="202"/>
        <v>#DIV/0!</v>
      </c>
      <c r="S245" s="172">
        <f t="shared" si="202"/>
        <v>0</v>
      </c>
      <c r="T245" s="172" t="e">
        <f t="shared" si="190"/>
        <v>#DIV/0!</v>
      </c>
      <c r="U245" s="173" t="e">
        <f t="shared" si="181"/>
        <v>#DIV/0!</v>
      </c>
      <c r="V245" s="172">
        <f t="shared" ref="V245:X246" si="203">V247</f>
        <v>0</v>
      </c>
      <c r="W245" s="172">
        <f t="shared" si="203"/>
        <v>0</v>
      </c>
      <c r="X245" s="172" t="e">
        <f t="shared" si="203"/>
        <v>#DIV/0!</v>
      </c>
      <c r="Y245" s="172" t="e">
        <f t="shared" si="191"/>
        <v>#DIV/0!</v>
      </c>
      <c r="Z245" s="173" t="e">
        <f t="shared" si="183"/>
        <v>#DIV/0!</v>
      </c>
      <c r="AA245" s="324"/>
    </row>
    <row r="246" spans="1:27">
      <c r="A246" s="227"/>
      <c r="B246" s="254"/>
      <c r="C246" s="168"/>
      <c r="D246" s="170"/>
      <c r="E246" s="171" t="s">
        <v>182</v>
      </c>
      <c r="F246" s="172" t="e">
        <f t="shared" si="184"/>
        <v>#DIV/0!</v>
      </c>
      <c r="G246" s="173"/>
      <c r="H246" s="172">
        <f t="shared" si="200"/>
        <v>0</v>
      </c>
      <c r="I246" s="172">
        <f t="shared" si="200"/>
        <v>0</v>
      </c>
      <c r="J246" s="172">
        <f t="shared" si="200"/>
        <v>0</v>
      </c>
      <c r="K246" s="172">
        <f t="shared" si="157"/>
        <v>0</v>
      </c>
      <c r="L246" s="172" t="e">
        <f t="shared" si="201"/>
        <v>#DIV/0!</v>
      </c>
      <c r="M246" s="172">
        <f t="shared" si="201"/>
        <v>0</v>
      </c>
      <c r="N246" s="172">
        <f t="shared" si="201"/>
        <v>0</v>
      </c>
      <c r="O246" s="172" t="e">
        <f t="shared" si="189"/>
        <v>#DIV/0!</v>
      </c>
      <c r="P246" s="173" t="e">
        <f t="shared" si="179"/>
        <v>#DIV/0!</v>
      </c>
      <c r="Q246" s="172">
        <f t="shared" si="202"/>
        <v>0</v>
      </c>
      <c r="R246" s="172" t="e">
        <f t="shared" si="202"/>
        <v>#DIV/0!</v>
      </c>
      <c r="S246" s="172">
        <f t="shared" si="202"/>
        <v>0</v>
      </c>
      <c r="T246" s="172" t="e">
        <f t="shared" si="190"/>
        <v>#DIV/0!</v>
      </c>
      <c r="U246" s="173" t="e">
        <f t="shared" si="181"/>
        <v>#DIV/0!</v>
      </c>
      <c r="V246" s="172">
        <f t="shared" si="203"/>
        <v>0</v>
      </c>
      <c r="W246" s="172">
        <f t="shared" si="203"/>
        <v>0</v>
      </c>
      <c r="X246" s="172">
        <f t="shared" si="203"/>
        <v>0</v>
      </c>
      <c r="Y246" s="172">
        <f t="shared" si="191"/>
        <v>0</v>
      </c>
      <c r="Z246" s="173" t="e">
        <f t="shared" si="183"/>
        <v>#DIV/0!</v>
      </c>
      <c r="AA246" s="324"/>
    </row>
    <row r="247" spans="1:27">
      <c r="A247" s="191">
        <v>1</v>
      </c>
      <c r="B247" s="192" t="s">
        <v>132</v>
      </c>
      <c r="C247" s="191" t="s">
        <v>181</v>
      </c>
      <c r="D247" s="193">
        <v>1</v>
      </c>
      <c r="E247" s="187" t="s">
        <v>0</v>
      </c>
      <c r="F247" s="188" t="e">
        <f t="shared" si="184"/>
        <v>#DIV/0!</v>
      </c>
      <c r="G247" s="189"/>
      <c r="H247" s="188">
        <v>0</v>
      </c>
      <c r="I247" s="188">
        <v>0</v>
      </c>
      <c r="J247" s="188">
        <v>0</v>
      </c>
      <c r="K247" s="188">
        <f t="shared" si="157"/>
        <v>0</v>
      </c>
      <c r="L247" s="188" t="e">
        <v>#DIV/0!</v>
      </c>
      <c r="M247" s="188">
        <v>0</v>
      </c>
      <c r="N247" s="188">
        <v>0</v>
      </c>
      <c r="O247" s="188" t="e">
        <f t="shared" si="189"/>
        <v>#DIV/0!</v>
      </c>
      <c r="P247" s="189" t="e">
        <f t="shared" si="179"/>
        <v>#DIV/0!</v>
      </c>
      <c r="Q247" s="188">
        <v>0</v>
      </c>
      <c r="R247" s="188" t="e">
        <v>#DIV/0!</v>
      </c>
      <c r="S247" s="188">
        <v>0</v>
      </c>
      <c r="T247" s="188" t="e">
        <f t="shared" si="190"/>
        <v>#DIV/0!</v>
      </c>
      <c r="U247" s="189" t="e">
        <f t="shared" si="181"/>
        <v>#DIV/0!</v>
      </c>
      <c r="V247" s="188">
        <v>0</v>
      </c>
      <c r="W247" s="188">
        <v>0</v>
      </c>
      <c r="X247" s="188" t="e">
        <v>#DIV/0!</v>
      </c>
      <c r="Y247" s="188" t="e">
        <f t="shared" si="191"/>
        <v>#DIV/0!</v>
      </c>
      <c r="Z247" s="189" t="e">
        <f t="shared" si="183"/>
        <v>#DIV/0!</v>
      </c>
      <c r="AA247" s="294"/>
    </row>
    <row r="248" spans="1:27">
      <c r="A248" s="191"/>
      <c r="B248" s="192"/>
      <c r="C248" s="191" t="s">
        <v>0</v>
      </c>
      <c r="D248" s="193">
        <v>10</v>
      </c>
      <c r="E248" s="187" t="s">
        <v>182</v>
      </c>
      <c r="F248" s="188" t="e">
        <f t="shared" si="184"/>
        <v>#DIV/0!</v>
      </c>
      <c r="G248" s="189"/>
      <c r="H248" s="188">
        <v>0</v>
      </c>
      <c r="I248" s="188">
        <v>0</v>
      </c>
      <c r="J248" s="188">
        <v>0</v>
      </c>
      <c r="K248" s="188">
        <f t="shared" si="157"/>
        <v>0</v>
      </c>
      <c r="L248" s="188" t="e">
        <v>#DIV/0!</v>
      </c>
      <c r="M248" s="188">
        <v>0</v>
      </c>
      <c r="N248" s="188">
        <v>0</v>
      </c>
      <c r="O248" s="188" t="e">
        <f t="shared" si="189"/>
        <v>#DIV/0!</v>
      </c>
      <c r="P248" s="189" t="e">
        <f t="shared" si="179"/>
        <v>#DIV/0!</v>
      </c>
      <c r="Q248" s="188">
        <v>0</v>
      </c>
      <c r="R248" s="188" t="e">
        <v>#DIV/0!</v>
      </c>
      <c r="S248" s="188">
        <v>0</v>
      </c>
      <c r="T248" s="188" t="e">
        <f t="shared" si="190"/>
        <v>#DIV/0!</v>
      </c>
      <c r="U248" s="189" t="e">
        <f t="shared" si="181"/>
        <v>#DIV/0!</v>
      </c>
      <c r="V248" s="188">
        <v>0</v>
      </c>
      <c r="W248" s="188">
        <v>0</v>
      </c>
      <c r="X248" s="188">
        <v>0</v>
      </c>
      <c r="Y248" s="188">
        <f t="shared" si="191"/>
        <v>0</v>
      </c>
      <c r="Z248" s="189" t="e">
        <f t="shared" si="183"/>
        <v>#DIV/0!</v>
      </c>
      <c r="AA248" s="294"/>
    </row>
    <row r="249" spans="1:27" ht="30">
      <c r="A249" s="231"/>
      <c r="B249" s="236" t="s">
        <v>134</v>
      </c>
      <c r="C249" s="175"/>
      <c r="D249" s="177"/>
      <c r="E249" s="178" t="s">
        <v>0</v>
      </c>
      <c r="F249" s="179">
        <f t="shared" si="184"/>
        <v>0</v>
      </c>
      <c r="G249" s="180"/>
      <c r="H249" s="179">
        <f t="shared" ref="H249:J250" si="204">SUM(H251,H255)</f>
        <v>0</v>
      </c>
      <c r="I249" s="179">
        <f t="shared" si="204"/>
        <v>0</v>
      </c>
      <c r="J249" s="179">
        <f t="shared" si="204"/>
        <v>0</v>
      </c>
      <c r="K249" s="179">
        <f t="shared" si="157"/>
        <v>0</v>
      </c>
      <c r="L249" s="179">
        <f t="shared" ref="L249:N250" si="205">SUM(L251,L255)</f>
        <v>0</v>
      </c>
      <c r="M249" s="179">
        <f t="shared" si="205"/>
        <v>0</v>
      </c>
      <c r="N249" s="179">
        <f t="shared" si="205"/>
        <v>0</v>
      </c>
      <c r="O249" s="179">
        <f t="shared" si="189"/>
        <v>0</v>
      </c>
      <c r="P249" s="180">
        <f t="shared" si="179"/>
        <v>0</v>
      </c>
      <c r="Q249" s="179">
        <f t="shared" ref="Q249:S250" si="206">SUM(Q251,Q255)</f>
        <v>0</v>
      </c>
      <c r="R249" s="179">
        <f t="shared" si="206"/>
        <v>0</v>
      </c>
      <c r="S249" s="179">
        <f t="shared" si="206"/>
        <v>0</v>
      </c>
      <c r="T249" s="179">
        <f t="shared" si="190"/>
        <v>0</v>
      </c>
      <c r="U249" s="180">
        <f t="shared" si="181"/>
        <v>0</v>
      </c>
      <c r="V249" s="179">
        <f t="shared" ref="V249:X250" si="207">SUM(V251,V255)</f>
        <v>0</v>
      </c>
      <c r="W249" s="179">
        <f t="shared" si="207"/>
        <v>0</v>
      </c>
      <c r="X249" s="179">
        <f t="shared" si="207"/>
        <v>0</v>
      </c>
      <c r="Y249" s="179">
        <f t="shared" si="191"/>
        <v>0</v>
      </c>
      <c r="Z249" s="180">
        <f t="shared" si="183"/>
        <v>0</v>
      </c>
      <c r="AA249" s="331"/>
    </row>
    <row r="250" spans="1:27">
      <c r="A250" s="231"/>
      <c r="B250" s="236"/>
      <c r="C250" s="175"/>
      <c r="D250" s="177"/>
      <c r="E250" s="178" t="s">
        <v>182</v>
      </c>
      <c r="F250" s="179">
        <f t="shared" si="184"/>
        <v>0</v>
      </c>
      <c r="G250" s="180"/>
      <c r="H250" s="179">
        <f t="shared" si="204"/>
        <v>0</v>
      </c>
      <c r="I250" s="179">
        <f t="shared" si="204"/>
        <v>0</v>
      </c>
      <c r="J250" s="179">
        <f t="shared" si="204"/>
        <v>0</v>
      </c>
      <c r="K250" s="179">
        <f t="shared" si="157"/>
        <v>0</v>
      </c>
      <c r="L250" s="179">
        <f t="shared" si="205"/>
        <v>0</v>
      </c>
      <c r="M250" s="179">
        <f t="shared" si="205"/>
        <v>0</v>
      </c>
      <c r="N250" s="179">
        <f t="shared" si="205"/>
        <v>0</v>
      </c>
      <c r="O250" s="179">
        <f t="shared" si="189"/>
        <v>0</v>
      </c>
      <c r="P250" s="180">
        <f t="shared" si="179"/>
        <v>0</v>
      </c>
      <c r="Q250" s="179">
        <f t="shared" si="206"/>
        <v>0</v>
      </c>
      <c r="R250" s="179">
        <f t="shared" si="206"/>
        <v>0</v>
      </c>
      <c r="S250" s="179">
        <f t="shared" si="206"/>
        <v>0</v>
      </c>
      <c r="T250" s="179">
        <f t="shared" si="190"/>
        <v>0</v>
      </c>
      <c r="U250" s="180">
        <f t="shared" si="181"/>
        <v>0</v>
      </c>
      <c r="V250" s="179">
        <f t="shared" si="207"/>
        <v>0</v>
      </c>
      <c r="W250" s="179">
        <f t="shared" si="207"/>
        <v>0</v>
      </c>
      <c r="X250" s="179">
        <f t="shared" si="207"/>
        <v>0</v>
      </c>
      <c r="Y250" s="179">
        <f t="shared" si="191"/>
        <v>0</v>
      </c>
      <c r="Z250" s="180">
        <f t="shared" si="183"/>
        <v>0</v>
      </c>
      <c r="AA250" s="331"/>
    </row>
    <row r="251" spans="1:27" ht="30">
      <c r="A251" s="227"/>
      <c r="B251" s="254" t="s">
        <v>135</v>
      </c>
      <c r="C251" s="168" t="s">
        <v>0</v>
      </c>
      <c r="D251" s="170"/>
      <c r="E251" s="171" t="s">
        <v>0</v>
      </c>
      <c r="F251" s="172">
        <f t="shared" si="184"/>
        <v>0</v>
      </c>
      <c r="G251" s="173"/>
      <c r="H251" s="172">
        <f t="shared" ref="H251:J252" si="208">H253</f>
        <v>0</v>
      </c>
      <c r="I251" s="172">
        <f t="shared" si="208"/>
        <v>0</v>
      </c>
      <c r="J251" s="172">
        <f t="shared" si="208"/>
        <v>0</v>
      </c>
      <c r="K251" s="172">
        <f t="shared" si="157"/>
        <v>0</v>
      </c>
      <c r="L251" s="172">
        <f t="shared" ref="L251:N252" si="209">L253</f>
        <v>0</v>
      </c>
      <c r="M251" s="172">
        <f t="shared" si="209"/>
        <v>0</v>
      </c>
      <c r="N251" s="172">
        <f t="shared" si="209"/>
        <v>0</v>
      </c>
      <c r="O251" s="172">
        <f t="shared" si="189"/>
        <v>0</v>
      </c>
      <c r="P251" s="173">
        <f t="shared" si="179"/>
        <v>0</v>
      </c>
      <c r="Q251" s="172">
        <f t="shared" ref="Q251:S252" si="210">Q253</f>
        <v>0</v>
      </c>
      <c r="R251" s="172">
        <f t="shared" si="210"/>
        <v>0</v>
      </c>
      <c r="S251" s="172">
        <f t="shared" si="210"/>
        <v>0</v>
      </c>
      <c r="T251" s="172">
        <f t="shared" si="190"/>
        <v>0</v>
      </c>
      <c r="U251" s="173">
        <f t="shared" si="181"/>
        <v>0</v>
      </c>
      <c r="V251" s="172">
        <f t="shared" ref="V251:X252" si="211">V253</f>
        <v>0</v>
      </c>
      <c r="W251" s="172">
        <f t="shared" si="211"/>
        <v>0</v>
      </c>
      <c r="X251" s="172">
        <f t="shared" si="211"/>
        <v>0</v>
      </c>
      <c r="Y251" s="172">
        <f t="shared" si="191"/>
        <v>0</v>
      </c>
      <c r="Z251" s="173">
        <f t="shared" si="183"/>
        <v>0</v>
      </c>
      <c r="AA251" s="324"/>
    </row>
    <row r="252" spans="1:27">
      <c r="A252" s="227"/>
      <c r="B252" s="254"/>
      <c r="C252" s="168"/>
      <c r="D252" s="170"/>
      <c r="E252" s="171" t="s">
        <v>182</v>
      </c>
      <c r="F252" s="172">
        <f t="shared" si="184"/>
        <v>0</v>
      </c>
      <c r="G252" s="173"/>
      <c r="H252" s="172">
        <f t="shared" si="208"/>
        <v>0</v>
      </c>
      <c r="I252" s="172">
        <f t="shared" si="208"/>
        <v>0</v>
      </c>
      <c r="J252" s="172">
        <f t="shared" si="208"/>
        <v>0</v>
      </c>
      <c r="K252" s="172">
        <f t="shared" si="157"/>
        <v>0</v>
      </c>
      <c r="L252" s="172">
        <f t="shared" si="209"/>
        <v>0</v>
      </c>
      <c r="M252" s="172">
        <f t="shared" si="209"/>
        <v>0</v>
      </c>
      <c r="N252" s="172">
        <f t="shared" si="209"/>
        <v>0</v>
      </c>
      <c r="O252" s="172">
        <f t="shared" si="189"/>
        <v>0</v>
      </c>
      <c r="P252" s="173">
        <f t="shared" si="179"/>
        <v>0</v>
      </c>
      <c r="Q252" s="172">
        <f t="shared" si="210"/>
        <v>0</v>
      </c>
      <c r="R252" s="172">
        <f t="shared" si="210"/>
        <v>0</v>
      </c>
      <c r="S252" s="172">
        <f t="shared" si="210"/>
        <v>0</v>
      </c>
      <c r="T252" s="172">
        <f t="shared" si="190"/>
        <v>0</v>
      </c>
      <c r="U252" s="173">
        <f t="shared" si="181"/>
        <v>0</v>
      </c>
      <c r="V252" s="172">
        <f t="shared" si="211"/>
        <v>0</v>
      </c>
      <c r="W252" s="172">
        <f t="shared" si="211"/>
        <v>0</v>
      </c>
      <c r="X252" s="172">
        <f t="shared" si="211"/>
        <v>0</v>
      </c>
      <c r="Y252" s="172">
        <f t="shared" si="191"/>
        <v>0</v>
      </c>
      <c r="Z252" s="173">
        <f t="shared" si="183"/>
        <v>0</v>
      </c>
      <c r="AA252" s="324"/>
    </row>
    <row r="253" spans="1:27" ht="30">
      <c r="A253" s="184">
        <v>1</v>
      </c>
      <c r="B253" s="185" t="s">
        <v>136</v>
      </c>
      <c r="C253" s="184" t="s">
        <v>0</v>
      </c>
      <c r="D253" s="186">
        <v>14</v>
      </c>
      <c r="E253" s="261" t="s">
        <v>0</v>
      </c>
      <c r="F253" s="188">
        <f t="shared" si="184"/>
        <v>0</v>
      </c>
      <c r="G253" s="262"/>
      <c r="H253" s="263">
        <v>0</v>
      </c>
      <c r="I253" s="263">
        <v>0</v>
      </c>
      <c r="J253" s="263">
        <v>0</v>
      </c>
      <c r="K253" s="188">
        <f t="shared" si="157"/>
        <v>0</v>
      </c>
      <c r="L253" s="263">
        <v>0</v>
      </c>
      <c r="M253" s="263">
        <v>0</v>
      </c>
      <c r="N253" s="263">
        <v>0</v>
      </c>
      <c r="O253" s="188">
        <f t="shared" si="189"/>
        <v>0</v>
      </c>
      <c r="P253" s="189">
        <f t="shared" si="179"/>
        <v>0</v>
      </c>
      <c r="Q253" s="263">
        <v>0</v>
      </c>
      <c r="R253" s="263">
        <v>0</v>
      </c>
      <c r="S253" s="263">
        <v>0</v>
      </c>
      <c r="T253" s="188">
        <f t="shared" si="190"/>
        <v>0</v>
      </c>
      <c r="U253" s="189">
        <f t="shared" si="181"/>
        <v>0</v>
      </c>
      <c r="V253" s="263">
        <v>0</v>
      </c>
      <c r="W253" s="263">
        <v>0</v>
      </c>
      <c r="X253" s="263">
        <v>0</v>
      </c>
      <c r="Y253" s="188">
        <f t="shared" si="191"/>
        <v>0</v>
      </c>
      <c r="Z253" s="189">
        <f t="shared" si="183"/>
        <v>0</v>
      </c>
      <c r="AA253" s="219"/>
    </row>
    <row r="254" spans="1:27">
      <c r="A254" s="296"/>
      <c r="B254" s="260"/>
      <c r="C254" s="184"/>
      <c r="D254" s="186"/>
      <c r="E254" s="261" t="s">
        <v>182</v>
      </c>
      <c r="F254" s="188">
        <f t="shared" si="184"/>
        <v>0</v>
      </c>
      <c r="G254" s="262"/>
      <c r="H254" s="263">
        <v>0</v>
      </c>
      <c r="I254" s="263">
        <v>0</v>
      </c>
      <c r="J254" s="263">
        <v>0</v>
      </c>
      <c r="K254" s="188">
        <f t="shared" si="157"/>
        <v>0</v>
      </c>
      <c r="L254" s="263">
        <v>0</v>
      </c>
      <c r="M254" s="263">
        <v>0</v>
      </c>
      <c r="N254" s="263">
        <v>0</v>
      </c>
      <c r="O254" s="188">
        <f t="shared" si="189"/>
        <v>0</v>
      </c>
      <c r="P254" s="189">
        <f t="shared" si="179"/>
        <v>0</v>
      </c>
      <c r="Q254" s="263">
        <v>0</v>
      </c>
      <c r="R254" s="263">
        <v>0</v>
      </c>
      <c r="S254" s="263">
        <v>0</v>
      </c>
      <c r="T254" s="188">
        <f t="shared" si="190"/>
        <v>0</v>
      </c>
      <c r="U254" s="189">
        <f t="shared" si="181"/>
        <v>0</v>
      </c>
      <c r="V254" s="263">
        <v>0</v>
      </c>
      <c r="W254" s="263">
        <v>0</v>
      </c>
      <c r="X254" s="263">
        <v>0</v>
      </c>
      <c r="Y254" s="188">
        <f t="shared" si="191"/>
        <v>0</v>
      </c>
      <c r="Z254" s="189">
        <f t="shared" si="183"/>
        <v>0</v>
      </c>
      <c r="AA254" s="198"/>
    </row>
    <row r="255" spans="1:27">
      <c r="A255" s="168"/>
      <c r="B255" s="254" t="s">
        <v>137</v>
      </c>
      <c r="C255" s="168" t="s">
        <v>0</v>
      </c>
      <c r="D255" s="170"/>
      <c r="E255" s="171" t="s">
        <v>182</v>
      </c>
      <c r="F255" s="172">
        <f t="shared" si="184"/>
        <v>0</v>
      </c>
      <c r="G255" s="173"/>
      <c r="H255" s="172">
        <f t="shared" ref="H255:J256" si="212">H257</f>
        <v>0</v>
      </c>
      <c r="I255" s="172">
        <f t="shared" si="212"/>
        <v>0</v>
      </c>
      <c r="J255" s="172">
        <f t="shared" si="212"/>
        <v>0</v>
      </c>
      <c r="K255" s="172">
        <f t="shared" si="157"/>
        <v>0</v>
      </c>
      <c r="L255" s="172">
        <f t="shared" ref="L255:N256" si="213">L257</f>
        <v>0</v>
      </c>
      <c r="M255" s="172">
        <f t="shared" si="213"/>
        <v>0</v>
      </c>
      <c r="N255" s="172">
        <f t="shared" si="213"/>
        <v>0</v>
      </c>
      <c r="O255" s="172">
        <f t="shared" si="189"/>
        <v>0</v>
      </c>
      <c r="P255" s="173">
        <f t="shared" si="179"/>
        <v>0</v>
      </c>
      <c r="Q255" s="172">
        <f t="shared" ref="Q255:S256" si="214">Q257</f>
        <v>0</v>
      </c>
      <c r="R255" s="172">
        <f t="shared" si="214"/>
        <v>0</v>
      </c>
      <c r="S255" s="172">
        <f t="shared" si="214"/>
        <v>0</v>
      </c>
      <c r="T255" s="172">
        <f t="shared" si="190"/>
        <v>0</v>
      </c>
      <c r="U255" s="173">
        <f t="shared" si="181"/>
        <v>0</v>
      </c>
      <c r="V255" s="172">
        <f t="shared" ref="V255:X256" si="215">V257</f>
        <v>0</v>
      </c>
      <c r="W255" s="172">
        <f t="shared" si="215"/>
        <v>0</v>
      </c>
      <c r="X255" s="172">
        <f t="shared" si="215"/>
        <v>0</v>
      </c>
      <c r="Y255" s="172">
        <f t="shared" si="191"/>
        <v>0</v>
      </c>
      <c r="Z255" s="173">
        <f t="shared" si="183"/>
        <v>0</v>
      </c>
      <c r="AA255" s="174"/>
    </row>
    <row r="256" spans="1:27">
      <c r="A256" s="168"/>
      <c r="B256" s="254"/>
      <c r="C256" s="168"/>
      <c r="D256" s="170"/>
      <c r="E256" s="171" t="s">
        <v>0</v>
      </c>
      <c r="F256" s="172">
        <f t="shared" si="184"/>
        <v>0</v>
      </c>
      <c r="G256" s="173"/>
      <c r="H256" s="172">
        <f t="shared" si="212"/>
        <v>0</v>
      </c>
      <c r="I256" s="172">
        <f t="shared" si="212"/>
        <v>0</v>
      </c>
      <c r="J256" s="172">
        <f t="shared" si="212"/>
        <v>0</v>
      </c>
      <c r="K256" s="172">
        <f t="shared" si="157"/>
        <v>0</v>
      </c>
      <c r="L256" s="172">
        <f t="shared" si="213"/>
        <v>0</v>
      </c>
      <c r="M256" s="172">
        <f t="shared" si="213"/>
        <v>0</v>
      </c>
      <c r="N256" s="172">
        <f t="shared" si="213"/>
        <v>0</v>
      </c>
      <c r="O256" s="172">
        <f t="shared" si="189"/>
        <v>0</v>
      </c>
      <c r="P256" s="173">
        <f t="shared" si="179"/>
        <v>0</v>
      </c>
      <c r="Q256" s="172">
        <f t="shared" si="214"/>
        <v>0</v>
      </c>
      <c r="R256" s="172">
        <f t="shared" si="214"/>
        <v>0</v>
      </c>
      <c r="S256" s="172">
        <f t="shared" si="214"/>
        <v>0</v>
      </c>
      <c r="T256" s="172">
        <f t="shared" si="190"/>
        <v>0</v>
      </c>
      <c r="U256" s="173">
        <f t="shared" si="181"/>
        <v>0</v>
      </c>
      <c r="V256" s="172">
        <f t="shared" si="215"/>
        <v>0</v>
      </c>
      <c r="W256" s="172">
        <f t="shared" si="215"/>
        <v>0</v>
      </c>
      <c r="X256" s="172">
        <f t="shared" si="215"/>
        <v>0</v>
      </c>
      <c r="Y256" s="172">
        <f t="shared" si="191"/>
        <v>0</v>
      </c>
      <c r="Z256" s="173">
        <f t="shared" si="183"/>
        <v>0</v>
      </c>
      <c r="AA256" s="174"/>
    </row>
    <row r="257" spans="1:27">
      <c r="A257" s="175">
        <v>1</v>
      </c>
      <c r="B257" s="176" t="s">
        <v>138</v>
      </c>
      <c r="C257" s="175" t="s">
        <v>0</v>
      </c>
      <c r="D257" s="177">
        <f>SUM(D259:D261)</f>
        <v>187</v>
      </c>
      <c r="E257" s="178" t="s">
        <v>0</v>
      </c>
      <c r="F257" s="179">
        <f t="shared" si="184"/>
        <v>0</v>
      </c>
      <c r="G257" s="180"/>
      <c r="H257" s="179">
        <f t="shared" ref="H257:J258" si="216">SUM(H259,H261)</f>
        <v>0</v>
      </c>
      <c r="I257" s="179">
        <f t="shared" si="216"/>
        <v>0</v>
      </c>
      <c r="J257" s="179">
        <f t="shared" si="216"/>
        <v>0</v>
      </c>
      <c r="K257" s="179">
        <f t="shared" si="157"/>
        <v>0</v>
      </c>
      <c r="L257" s="179">
        <f t="shared" ref="L257:N258" si="217">SUM(L259,L261)</f>
        <v>0</v>
      </c>
      <c r="M257" s="179">
        <f t="shared" si="217"/>
        <v>0</v>
      </c>
      <c r="N257" s="179">
        <f t="shared" si="217"/>
        <v>0</v>
      </c>
      <c r="O257" s="179">
        <f t="shared" si="189"/>
        <v>0</v>
      </c>
      <c r="P257" s="180">
        <f t="shared" si="179"/>
        <v>0</v>
      </c>
      <c r="Q257" s="179">
        <f t="shared" ref="Q257:S258" si="218">SUM(Q259,Q261)</f>
        <v>0</v>
      </c>
      <c r="R257" s="179">
        <f t="shared" si="218"/>
        <v>0</v>
      </c>
      <c r="S257" s="179">
        <f t="shared" si="218"/>
        <v>0</v>
      </c>
      <c r="T257" s="179">
        <f t="shared" si="190"/>
        <v>0</v>
      </c>
      <c r="U257" s="180">
        <f t="shared" si="181"/>
        <v>0</v>
      </c>
      <c r="V257" s="179">
        <f t="shared" ref="V257:X258" si="219">SUM(V259,V261)</f>
        <v>0</v>
      </c>
      <c r="W257" s="179">
        <f t="shared" si="219"/>
        <v>0</v>
      </c>
      <c r="X257" s="179">
        <f t="shared" si="219"/>
        <v>0</v>
      </c>
      <c r="Y257" s="179">
        <f t="shared" si="191"/>
        <v>0</v>
      </c>
      <c r="Z257" s="180">
        <f t="shared" si="183"/>
        <v>0</v>
      </c>
      <c r="AA257" s="332"/>
    </row>
    <row r="258" spans="1:27">
      <c r="A258" s="175"/>
      <c r="B258" s="176"/>
      <c r="C258" s="175"/>
      <c r="D258" s="177"/>
      <c r="E258" s="178" t="s">
        <v>182</v>
      </c>
      <c r="F258" s="179">
        <f t="shared" si="184"/>
        <v>0</v>
      </c>
      <c r="G258" s="180"/>
      <c r="H258" s="179">
        <f t="shared" si="216"/>
        <v>0</v>
      </c>
      <c r="I258" s="179">
        <f t="shared" si="216"/>
        <v>0</v>
      </c>
      <c r="J258" s="179">
        <f t="shared" si="216"/>
        <v>0</v>
      </c>
      <c r="K258" s="179">
        <f t="shared" si="157"/>
        <v>0</v>
      </c>
      <c r="L258" s="179">
        <f t="shared" si="217"/>
        <v>0</v>
      </c>
      <c r="M258" s="179">
        <f t="shared" si="217"/>
        <v>0</v>
      </c>
      <c r="N258" s="179">
        <f t="shared" si="217"/>
        <v>0</v>
      </c>
      <c r="O258" s="179">
        <f t="shared" si="189"/>
        <v>0</v>
      </c>
      <c r="P258" s="180">
        <f t="shared" si="179"/>
        <v>0</v>
      </c>
      <c r="Q258" s="179">
        <f t="shared" si="218"/>
        <v>0</v>
      </c>
      <c r="R258" s="179">
        <f t="shared" si="218"/>
        <v>0</v>
      </c>
      <c r="S258" s="179">
        <f t="shared" si="218"/>
        <v>0</v>
      </c>
      <c r="T258" s="179">
        <f t="shared" si="190"/>
        <v>0</v>
      </c>
      <c r="U258" s="180">
        <f t="shared" si="181"/>
        <v>0</v>
      </c>
      <c r="V258" s="179">
        <f t="shared" si="219"/>
        <v>0</v>
      </c>
      <c r="W258" s="179">
        <f t="shared" si="219"/>
        <v>0</v>
      </c>
      <c r="X258" s="179">
        <f t="shared" si="219"/>
        <v>0</v>
      </c>
      <c r="Y258" s="179">
        <f t="shared" si="191"/>
        <v>0</v>
      </c>
      <c r="Z258" s="180">
        <f t="shared" si="183"/>
        <v>0</v>
      </c>
      <c r="AA258" s="332"/>
    </row>
    <row r="259" spans="1:27">
      <c r="A259" s="184"/>
      <c r="B259" s="185" t="s">
        <v>144</v>
      </c>
      <c r="C259" s="184" t="s">
        <v>0</v>
      </c>
      <c r="D259" s="186">
        <v>17</v>
      </c>
      <c r="E259" s="261" t="s">
        <v>0</v>
      </c>
      <c r="F259" s="188">
        <f t="shared" si="184"/>
        <v>0</v>
      </c>
      <c r="G259" s="262"/>
      <c r="H259" s="263">
        <v>0</v>
      </c>
      <c r="I259" s="263">
        <v>0</v>
      </c>
      <c r="J259" s="263">
        <v>0</v>
      </c>
      <c r="K259" s="188">
        <f t="shared" ref="K259:K285" si="220">SUM(H259:J259)</f>
        <v>0</v>
      </c>
      <c r="L259" s="263">
        <v>0</v>
      </c>
      <c r="M259" s="263">
        <v>0</v>
      </c>
      <c r="N259" s="263">
        <v>0</v>
      </c>
      <c r="O259" s="188">
        <f t="shared" si="189"/>
        <v>0</v>
      </c>
      <c r="P259" s="189">
        <f t="shared" si="179"/>
        <v>0</v>
      </c>
      <c r="Q259" s="263">
        <v>0</v>
      </c>
      <c r="R259" s="263">
        <v>0</v>
      </c>
      <c r="S259" s="263">
        <v>0</v>
      </c>
      <c r="T259" s="188">
        <f t="shared" si="190"/>
        <v>0</v>
      </c>
      <c r="U259" s="189">
        <f t="shared" si="181"/>
        <v>0</v>
      </c>
      <c r="V259" s="263">
        <v>0</v>
      </c>
      <c r="W259" s="263">
        <v>0</v>
      </c>
      <c r="X259" s="263">
        <v>0</v>
      </c>
      <c r="Y259" s="188">
        <f t="shared" si="191"/>
        <v>0</v>
      </c>
      <c r="Z259" s="189">
        <f t="shared" si="183"/>
        <v>0</v>
      </c>
      <c r="AA259" s="198"/>
    </row>
    <row r="260" spans="1:27">
      <c r="A260" s="184"/>
      <c r="B260" s="185"/>
      <c r="C260" s="184"/>
      <c r="D260" s="186"/>
      <c r="E260" s="261" t="s">
        <v>182</v>
      </c>
      <c r="F260" s="188">
        <f t="shared" si="184"/>
        <v>0</v>
      </c>
      <c r="G260" s="262"/>
      <c r="H260" s="263">
        <v>0</v>
      </c>
      <c r="I260" s="263">
        <v>0</v>
      </c>
      <c r="J260" s="263">
        <v>0</v>
      </c>
      <c r="K260" s="188">
        <f t="shared" si="220"/>
        <v>0</v>
      </c>
      <c r="L260" s="263">
        <v>0</v>
      </c>
      <c r="M260" s="263">
        <v>0</v>
      </c>
      <c r="N260" s="263">
        <v>0</v>
      </c>
      <c r="O260" s="188">
        <f t="shared" si="189"/>
        <v>0</v>
      </c>
      <c r="P260" s="189">
        <f t="shared" si="179"/>
        <v>0</v>
      </c>
      <c r="Q260" s="263">
        <v>0</v>
      </c>
      <c r="R260" s="263">
        <v>0</v>
      </c>
      <c r="S260" s="263">
        <v>0</v>
      </c>
      <c r="T260" s="188">
        <f t="shared" si="190"/>
        <v>0</v>
      </c>
      <c r="U260" s="189">
        <f t="shared" si="181"/>
        <v>0</v>
      </c>
      <c r="V260" s="263">
        <v>0</v>
      </c>
      <c r="W260" s="263">
        <v>0</v>
      </c>
      <c r="X260" s="263">
        <v>0</v>
      </c>
      <c r="Y260" s="188">
        <f t="shared" si="191"/>
        <v>0</v>
      </c>
      <c r="Z260" s="189">
        <f t="shared" si="183"/>
        <v>0</v>
      </c>
      <c r="AA260" s="198"/>
    </row>
    <row r="261" spans="1:27">
      <c r="A261" s="184"/>
      <c r="B261" s="185" t="s">
        <v>145</v>
      </c>
      <c r="C261" s="184" t="s">
        <v>0</v>
      </c>
      <c r="D261" s="186">
        <v>170</v>
      </c>
      <c r="E261" s="261" t="s">
        <v>0</v>
      </c>
      <c r="F261" s="188">
        <f t="shared" si="184"/>
        <v>0</v>
      </c>
      <c r="G261" s="262"/>
      <c r="H261" s="263">
        <v>0</v>
      </c>
      <c r="I261" s="263">
        <v>0</v>
      </c>
      <c r="J261" s="263">
        <v>0</v>
      </c>
      <c r="K261" s="188">
        <f t="shared" si="220"/>
        <v>0</v>
      </c>
      <c r="L261" s="263">
        <v>0</v>
      </c>
      <c r="M261" s="263">
        <v>0</v>
      </c>
      <c r="N261" s="263">
        <v>0</v>
      </c>
      <c r="O261" s="188">
        <f t="shared" si="189"/>
        <v>0</v>
      </c>
      <c r="P261" s="189">
        <f t="shared" si="179"/>
        <v>0</v>
      </c>
      <c r="Q261" s="263">
        <v>0</v>
      </c>
      <c r="R261" s="263">
        <v>0</v>
      </c>
      <c r="S261" s="263">
        <v>0</v>
      </c>
      <c r="T261" s="188">
        <f t="shared" si="190"/>
        <v>0</v>
      </c>
      <c r="U261" s="189">
        <f t="shared" si="181"/>
        <v>0</v>
      </c>
      <c r="V261" s="263">
        <v>0</v>
      </c>
      <c r="W261" s="263">
        <v>0</v>
      </c>
      <c r="X261" s="263">
        <v>0</v>
      </c>
      <c r="Y261" s="188">
        <f t="shared" si="191"/>
        <v>0</v>
      </c>
      <c r="Z261" s="189">
        <f t="shared" si="183"/>
        <v>0</v>
      </c>
      <c r="AA261" s="198"/>
    </row>
    <row r="262" spans="1:27">
      <c r="A262" s="184"/>
      <c r="B262" s="185"/>
      <c r="C262" s="184"/>
      <c r="D262" s="186"/>
      <c r="E262" s="261" t="s">
        <v>182</v>
      </c>
      <c r="F262" s="188">
        <f t="shared" si="184"/>
        <v>0</v>
      </c>
      <c r="G262" s="262"/>
      <c r="H262" s="263">
        <v>0</v>
      </c>
      <c r="I262" s="263">
        <v>0</v>
      </c>
      <c r="J262" s="263">
        <v>0</v>
      </c>
      <c r="K262" s="188">
        <f t="shared" si="220"/>
        <v>0</v>
      </c>
      <c r="L262" s="263">
        <v>0</v>
      </c>
      <c r="M262" s="263">
        <v>0</v>
      </c>
      <c r="N262" s="263">
        <v>0</v>
      </c>
      <c r="O262" s="188">
        <f t="shared" si="189"/>
        <v>0</v>
      </c>
      <c r="P262" s="189">
        <f t="shared" si="179"/>
        <v>0</v>
      </c>
      <c r="Q262" s="263">
        <v>0</v>
      </c>
      <c r="R262" s="263">
        <v>0</v>
      </c>
      <c r="S262" s="263">
        <v>0</v>
      </c>
      <c r="T262" s="188">
        <f t="shared" si="190"/>
        <v>0</v>
      </c>
      <c r="U262" s="189">
        <f t="shared" si="181"/>
        <v>0</v>
      </c>
      <c r="V262" s="263">
        <v>0</v>
      </c>
      <c r="W262" s="263">
        <v>0</v>
      </c>
      <c r="X262" s="263">
        <v>0</v>
      </c>
      <c r="Y262" s="188">
        <f t="shared" si="191"/>
        <v>0</v>
      </c>
      <c r="Z262" s="189">
        <f t="shared" si="183"/>
        <v>0</v>
      </c>
      <c r="AA262" s="198"/>
    </row>
    <row r="263" spans="1:27" ht="30">
      <c r="A263" s="220"/>
      <c r="B263" s="221" t="s">
        <v>19</v>
      </c>
      <c r="C263" s="220"/>
      <c r="D263" s="222"/>
      <c r="E263" s="223" t="s">
        <v>0</v>
      </c>
      <c r="F263" s="224">
        <f t="shared" si="184"/>
        <v>0</v>
      </c>
      <c r="G263" s="237"/>
      <c r="H263" s="224">
        <f t="shared" ref="H263:J268" si="221">H265</f>
        <v>0</v>
      </c>
      <c r="I263" s="224">
        <f t="shared" si="221"/>
        <v>0</v>
      </c>
      <c r="J263" s="224">
        <f t="shared" si="221"/>
        <v>0</v>
      </c>
      <c r="K263" s="224">
        <f t="shared" si="220"/>
        <v>0</v>
      </c>
      <c r="L263" s="224">
        <f t="shared" ref="L263:N268" si="222">L265</f>
        <v>0</v>
      </c>
      <c r="M263" s="224">
        <f t="shared" si="222"/>
        <v>0</v>
      </c>
      <c r="N263" s="224">
        <f t="shared" si="222"/>
        <v>0</v>
      </c>
      <c r="O263" s="224">
        <f t="shared" si="189"/>
        <v>0</v>
      </c>
      <c r="P263" s="237">
        <f t="shared" si="179"/>
        <v>0</v>
      </c>
      <c r="Q263" s="224">
        <f t="shared" ref="Q263:S268" si="223">Q265</f>
        <v>0</v>
      </c>
      <c r="R263" s="224">
        <f t="shared" si="223"/>
        <v>0</v>
      </c>
      <c r="S263" s="224">
        <f t="shared" si="223"/>
        <v>0</v>
      </c>
      <c r="T263" s="224">
        <f t="shared" si="190"/>
        <v>0</v>
      </c>
      <c r="U263" s="237">
        <f t="shared" si="181"/>
        <v>0</v>
      </c>
      <c r="V263" s="224">
        <f t="shared" ref="V263:X268" si="224">V265</f>
        <v>0</v>
      </c>
      <c r="W263" s="224">
        <f t="shared" si="224"/>
        <v>0</v>
      </c>
      <c r="X263" s="224">
        <f t="shared" si="224"/>
        <v>0</v>
      </c>
      <c r="Y263" s="224">
        <f t="shared" si="191"/>
        <v>0</v>
      </c>
      <c r="Z263" s="237">
        <f t="shared" si="183"/>
        <v>0</v>
      </c>
      <c r="AA263" s="159"/>
    </row>
    <row r="264" spans="1:27">
      <c r="A264" s="220"/>
      <c r="B264" s="156"/>
      <c r="C264" s="220"/>
      <c r="D264" s="222"/>
      <c r="E264" s="223" t="s">
        <v>182</v>
      </c>
      <c r="F264" s="224">
        <f t="shared" si="184"/>
        <v>0</v>
      </c>
      <c r="G264" s="237"/>
      <c r="H264" s="224">
        <f t="shared" si="221"/>
        <v>0</v>
      </c>
      <c r="I264" s="224">
        <f t="shared" si="221"/>
        <v>0</v>
      </c>
      <c r="J264" s="224">
        <f t="shared" si="221"/>
        <v>0</v>
      </c>
      <c r="K264" s="224">
        <f t="shared" si="220"/>
        <v>0</v>
      </c>
      <c r="L264" s="224">
        <f t="shared" si="222"/>
        <v>0</v>
      </c>
      <c r="M264" s="224">
        <f t="shared" si="222"/>
        <v>0</v>
      </c>
      <c r="N264" s="224">
        <f t="shared" si="222"/>
        <v>0</v>
      </c>
      <c r="O264" s="224">
        <f t="shared" si="189"/>
        <v>0</v>
      </c>
      <c r="P264" s="237">
        <f t="shared" si="179"/>
        <v>0</v>
      </c>
      <c r="Q264" s="224">
        <f t="shared" si="223"/>
        <v>0</v>
      </c>
      <c r="R264" s="224">
        <f t="shared" si="223"/>
        <v>0</v>
      </c>
      <c r="S264" s="224">
        <f t="shared" si="223"/>
        <v>0</v>
      </c>
      <c r="T264" s="224">
        <f t="shared" si="190"/>
        <v>0</v>
      </c>
      <c r="U264" s="237">
        <f t="shared" si="181"/>
        <v>0</v>
      </c>
      <c r="V264" s="224">
        <f t="shared" si="224"/>
        <v>0</v>
      </c>
      <c r="W264" s="224">
        <f t="shared" si="224"/>
        <v>0</v>
      </c>
      <c r="X264" s="224">
        <f t="shared" si="224"/>
        <v>0</v>
      </c>
      <c r="Y264" s="224">
        <f t="shared" si="191"/>
        <v>0</v>
      </c>
      <c r="Z264" s="237">
        <f t="shared" si="183"/>
        <v>0</v>
      </c>
      <c r="AA264" s="159"/>
    </row>
    <row r="265" spans="1:27" ht="45">
      <c r="A265" s="175"/>
      <c r="B265" s="236" t="s">
        <v>60</v>
      </c>
      <c r="C265" s="175"/>
      <c r="D265" s="177"/>
      <c r="E265" s="178" t="s">
        <v>0</v>
      </c>
      <c r="F265" s="179">
        <f t="shared" si="184"/>
        <v>0</v>
      </c>
      <c r="G265" s="180"/>
      <c r="H265" s="179">
        <f t="shared" si="221"/>
        <v>0</v>
      </c>
      <c r="I265" s="179">
        <f t="shared" si="221"/>
        <v>0</v>
      </c>
      <c r="J265" s="179">
        <f t="shared" si="221"/>
        <v>0</v>
      </c>
      <c r="K265" s="179">
        <f t="shared" si="220"/>
        <v>0</v>
      </c>
      <c r="L265" s="179">
        <f t="shared" si="222"/>
        <v>0</v>
      </c>
      <c r="M265" s="179">
        <f t="shared" si="222"/>
        <v>0</v>
      </c>
      <c r="N265" s="179">
        <f t="shared" si="222"/>
        <v>0</v>
      </c>
      <c r="O265" s="179">
        <f t="shared" si="189"/>
        <v>0</v>
      </c>
      <c r="P265" s="180">
        <f t="shared" si="179"/>
        <v>0</v>
      </c>
      <c r="Q265" s="179">
        <f t="shared" si="223"/>
        <v>0</v>
      </c>
      <c r="R265" s="179">
        <f t="shared" si="223"/>
        <v>0</v>
      </c>
      <c r="S265" s="179">
        <f t="shared" si="223"/>
        <v>0</v>
      </c>
      <c r="T265" s="179">
        <f t="shared" si="190"/>
        <v>0</v>
      </c>
      <c r="U265" s="180">
        <f t="shared" si="181"/>
        <v>0</v>
      </c>
      <c r="V265" s="179">
        <f t="shared" si="224"/>
        <v>0</v>
      </c>
      <c r="W265" s="179">
        <f t="shared" si="224"/>
        <v>0</v>
      </c>
      <c r="X265" s="179">
        <f t="shared" si="224"/>
        <v>0</v>
      </c>
      <c r="Y265" s="179">
        <f t="shared" si="191"/>
        <v>0</v>
      </c>
      <c r="Z265" s="180">
        <f t="shared" si="183"/>
        <v>0</v>
      </c>
      <c r="AA265" s="332"/>
    </row>
    <row r="266" spans="1:27">
      <c r="A266" s="175"/>
      <c r="B266" s="236"/>
      <c r="C266" s="175"/>
      <c r="D266" s="177"/>
      <c r="E266" s="178" t="s">
        <v>182</v>
      </c>
      <c r="F266" s="179">
        <f t="shared" si="184"/>
        <v>0</v>
      </c>
      <c r="G266" s="180"/>
      <c r="H266" s="179">
        <f t="shared" si="221"/>
        <v>0</v>
      </c>
      <c r="I266" s="179">
        <f t="shared" si="221"/>
        <v>0</v>
      </c>
      <c r="J266" s="179">
        <f t="shared" si="221"/>
        <v>0</v>
      </c>
      <c r="K266" s="179">
        <f t="shared" si="220"/>
        <v>0</v>
      </c>
      <c r="L266" s="179">
        <f t="shared" si="222"/>
        <v>0</v>
      </c>
      <c r="M266" s="179">
        <f t="shared" si="222"/>
        <v>0</v>
      </c>
      <c r="N266" s="179">
        <f t="shared" si="222"/>
        <v>0</v>
      </c>
      <c r="O266" s="179">
        <f t="shared" si="189"/>
        <v>0</v>
      </c>
      <c r="P266" s="180">
        <f t="shared" si="179"/>
        <v>0</v>
      </c>
      <c r="Q266" s="179">
        <f t="shared" si="223"/>
        <v>0</v>
      </c>
      <c r="R266" s="179">
        <f t="shared" si="223"/>
        <v>0</v>
      </c>
      <c r="S266" s="179">
        <f t="shared" si="223"/>
        <v>0</v>
      </c>
      <c r="T266" s="179">
        <f t="shared" si="190"/>
        <v>0</v>
      </c>
      <c r="U266" s="180">
        <f t="shared" si="181"/>
        <v>0</v>
      </c>
      <c r="V266" s="179">
        <f t="shared" si="224"/>
        <v>0</v>
      </c>
      <c r="W266" s="179">
        <f t="shared" si="224"/>
        <v>0</v>
      </c>
      <c r="X266" s="179">
        <f t="shared" si="224"/>
        <v>0</v>
      </c>
      <c r="Y266" s="179">
        <f t="shared" si="191"/>
        <v>0</v>
      </c>
      <c r="Z266" s="180">
        <f t="shared" si="183"/>
        <v>0</v>
      </c>
      <c r="AA266" s="332"/>
    </row>
    <row r="267" spans="1:27" ht="45">
      <c r="A267" s="168"/>
      <c r="B267" s="254" t="s">
        <v>61</v>
      </c>
      <c r="C267" s="168" t="s">
        <v>0</v>
      </c>
      <c r="D267" s="170"/>
      <c r="E267" s="171" t="s">
        <v>0</v>
      </c>
      <c r="F267" s="172">
        <f t="shared" si="184"/>
        <v>0</v>
      </c>
      <c r="G267" s="173"/>
      <c r="H267" s="172">
        <f t="shared" si="221"/>
        <v>0</v>
      </c>
      <c r="I267" s="172">
        <f t="shared" si="221"/>
        <v>0</v>
      </c>
      <c r="J267" s="172">
        <f t="shared" si="221"/>
        <v>0</v>
      </c>
      <c r="K267" s="172">
        <f t="shared" si="220"/>
        <v>0</v>
      </c>
      <c r="L267" s="172">
        <f t="shared" si="222"/>
        <v>0</v>
      </c>
      <c r="M267" s="172">
        <f t="shared" si="222"/>
        <v>0</v>
      </c>
      <c r="N267" s="172">
        <f t="shared" si="222"/>
        <v>0</v>
      </c>
      <c r="O267" s="172">
        <f t="shared" si="189"/>
        <v>0</v>
      </c>
      <c r="P267" s="173">
        <f t="shared" si="179"/>
        <v>0</v>
      </c>
      <c r="Q267" s="172">
        <f t="shared" si="223"/>
        <v>0</v>
      </c>
      <c r="R267" s="172">
        <f t="shared" si="223"/>
        <v>0</v>
      </c>
      <c r="S267" s="172">
        <f t="shared" si="223"/>
        <v>0</v>
      </c>
      <c r="T267" s="172">
        <f t="shared" si="190"/>
        <v>0</v>
      </c>
      <c r="U267" s="173">
        <f t="shared" si="181"/>
        <v>0</v>
      </c>
      <c r="V267" s="172">
        <f t="shared" si="224"/>
        <v>0</v>
      </c>
      <c r="W267" s="172">
        <f t="shared" si="224"/>
        <v>0</v>
      </c>
      <c r="X267" s="172">
        <f t="shared" si="224"/>
        <v>0</v>
      </c>
      <c r="Y267" s="172">
        <f t="shared" si="191"/>
        <v>0</v>
      </c>
      <c r="Z267" s="173">
        <f t="shared" si="183"/>
        <v>0</v>
      </c>
      <c r="AA267" s="174"/>
    </row>
    <row r="268" spans="1:27">
      <c r="A268" s="282"/>
      <c r="B268" s="254"/>
      <c r="C268" s="168"/>
      <c r="D268" s="170"/>
      <c r="E268" s="171" t="s">
        <v>182</v>
      </c>
      <c r="F268" s="172">
        <f t="shared" si="184"/>
        <v>0</v>
      </c>
      <c r="G268" s="173"/>
      <c r="H268" s="172">
        <f t="shared" si="221"/>
        <v>0</v>
      </c>
      <c r="I268" s="172">
        <f t="shared" si="221"/>
        <v>0</v>
      </c>
      <c r="J268" s="172">
        <f t="shared" si="221"/>
        <v>0</v>
      </c>
      <c r="K268" s="172">
        <f t="shared" si="220"/>
        <v>0</v>
      </c>
      <c r="L268" s="172">
        <f t="shared" si="222"/>
        <v>0</v>
      </c>
      <c r="M268" s="172">
        <f t="shared" si="222"/>
        <v>0</v>
      </c>
      <c r="N268" s="172">
        <f t="shared" si="222"/>
        <v>0</v>
      </c>
      <c r="O268" s="172">
        <f t="shared" si="189"/>
        <v>0</v>
      </c>
      <c r="P268" s="173">
        <f t="shared" si="179"/>
        <v>0</v>
      </c>
      <c r="Q268" s="172">
        <f t="shared" si="223"/>
        <v>0</v>
      </c>
      <c r="R268" s="172">
        <f t="shared" si="223"/>
        <v>0</v>
      </c>
      <c r="S268" s="172">
        <f t="shared" si="223"/>
        <v>0</v>
      </c>
      <c r="T268" s="172">
        <f t="shared" si="190"/>
        <v>0</v>
      </c>
      <c r="U268" s="173">
        <f t="shared" si="181"/>
        <v>0</v>
      </c>
      <c r="V268" s="172">
        <f t="shared" si="224"/>
        <v>0</v>
      </c>
      <c r="W268" s="172">
        <f t="shared" si="224"/>
        <v>0</v>
      </c>
      <c r="X268" s="172">
        <f t="shared" si="224"/>
        <v>0</v>
      </c>
      <c r="Y268" s="172">
        <f t="shared" si="191"/>
        <v>0</v>
      </c>
      <c r="Z268" s="173">
        <f t="shared" si="183"/>
        <v>0</v>
      </c>
      <c r="AA268" s="174"/>
    </row>
    <row r="269" spans="1:27" s="298" customFormat="1" ht="30">
      <c r="A269" s="297">
        <v>1</v>
      </c>
      <c r="B269" s="260" t="s">
        <v>139</v>
      </c>
      <c r="C269" s="184" t="s">
        <v>0</v>
      </c>
      <c r="D269" s="194"/>
      <c r="E269" s="195" t="s">
        <v>0</v>
      </c>
      <c r="F269" s="188">
        <f t="shared" si="184"/>
        <v>0</v>
      </c>
      <c r="G269" s="196"/>
      <c r="H269" s="197"/>
      <c r="I269" s="197"/>
      <c r="J269" s="197"/>
      <c r="K269" s="188">
        <f t="shared" si="220"/>
        <v>0</v>
      </c>
      <c r="L269" s="197"/>
      <c r="M269" s="197"/>
      <c r="N269" s="197"/>
      <c r="O269" s="188">
        <f t="shared" si="189"/>
        <v>0</v>
      </c>
      <c r="P269" s="189">
        <f t="shared" si="179"/>
        <v>0</v>
      </c>
      <c r="Q269" s="197"/>
      <c r="R269" s="197"/>
      <c r="S269" s="197"/>
      <c r="T269" s="188">
        <f t="shared" si="190"/>
        <v>0</v>
      </c>
      <c r="U269" s="189">
        <f t="shared" si="181"/>
        <v>0</v>
      </c>
      <c r="V269" s="197"/>
      <c r="W269" s="197"/>
      <c r="X269" s="197"/>
      <c r="Y269" s="188">
        <f t="shared" si="191"/>
        <v>0</v>
      </c>
      <c r="Z269" s="189">
        <f t="shared" si="183"/>
        <v>0</v>
      </c>
      <c r="AA269" s="198"/>
    </row>
    <row r="270" spans="1:27" s="298" customFormat="1">
      <c r="A270" s="297"/>
      <c r="B270" s="260"/>
      <c r="C270" s="184"/>
      <c r="D270" s="194"/>
      <c r="E270" s="195" t="s">
        <v>182</v>
      </c>
      <c r="F270" s="188">
        <f t="shared" si="184"/>
        <v>0</v>
      </c>
      <c r="G270" s="196"/>
      <c r="H270" s="197"/>
      <c r="I270" s="197"/>
      <c r="J270" s="197"/>
      <c r="K270" s="188">
        <f t="shared" si="220"/>
        <v>0</v>
      </c>
      <c r="L270" s="197"/>
      <c r="M270" s="197"/>
      <c r="N270" s="197"/>
      <c r="O270" s="188">
        <f t="shared" si="189"/>
        <v>0</v>
      </c>
      <c r="P270" s="189">
        <f t="shared" si="179"/>
        <v>0</v>
      </c>
      <c r="Q270" s="197"/>
      <c r="R270" s="197"/>
      <c r="S270" s="197"/>
      <c r="T270" s="188">
        <f t="shared" si="190"/>
        <v>0</v>
      </c>
      <c r="U270" s="189">
        <f t="shared" si="181"/>
        <v>0</v>
      </c>
      <c r="V270" s="197"/>
      <c r="W270" s="197"/>
      <c r="X270" s="197"/>
      <c r="Y270" s="188">
        <f t="shared" si="191"/>
        <v>0</v>
      </c>
      <c r="Z270" s="189">
        <f t="shared" si="183"/>
        <v>0</v>
      </c>
      <c r="AA270" s="198"/>
    </row>
    <row r="271" spans="1:27" s="298" customFormat="1">
      <c r="A271" s="289"/>
      <c r="B271" s="156" t="s">
        <v>20</v>
      </c>
      <c r="C271" s="289"/>
      <c r="D271" s="290"/>
      <c r="E271" s="291" t="s">
        <v>0</v>
      </c>
      <c r="F271" s="292">
        <f t="shared" si="184"/>
        <v>0</v>
      </c>
      <c r="G271" s="293"/>
      <c r="H271" s="292"/>
      <c r="I271" s="292"/>
      <c r="J271" s="292"/>
      <c r="K271" s="292">
        <f t="shared" si="220"/>
        <v>0</v>
      </c>
      <c r="L271" s="292"/>
      <c r="M271" s="292"/>
      <c r="N271" s="292"/>
      <c r="O271" s="292"/>
      <c r="P271" s="293">
        <f t="shared" si="179"/>
        <v>0</v>
      </c>
      <c r="Q271" s="292"/>
      <c r="R271" s="292"/>
      <c r="S271" s="292"/>
      <c r="T271" s="292"/>
      <c r="U271" s="293">
        <f t="shared" si="181"/>
        <v>0</v>
      </c>
      <c r="V271" s="292"/>
      <c r="W271" s="292"/>
      <c r="X271" s="292"/>
      <c r="Y271" s="292"/>
      <c r="Z271" s="293">
        <f t="shared" si="183"/>
        <v>0</v>
      </c>
      <c r="AA271" s="333"/>
    </row>
    <row r="272" spans="1:27" s="298" customFormat="1">
      <c r="A272" s="220"/>
      <c r="B272" s="221"/>
      <c r="C272" s="220"/>
      <c r="D272" s="222"/>
      <c r="E272" s="223" t="s">
        <v>182</v>
      </c>
      <c r="F272" s="224">
        <f t="shared" si="184"/>
        <v>0</v>
      </c>
      <c r="G272" s="237"/>
      <c r="H272" s="224"/>
      <c r="I272" s="224"/>
      <c r="J272" s="224"/>
      <c r="K272" s="224">
        <f t="shared" si="220"/>
        <v>0</v>
      </c>
      <c r="L272" s="224"/>
      <c r="M272" s="224"/>
      <c r="N272" s="224"/>
      <c r="O272" s="224"/>
      <c r="P272" s="237">
        <f t="shared" si="179"/>
        <v>0</v>
      </c>
      <c r="Q272" s="224"/>
      <c r="R272" s="224"/>
      <c r="S272" s="224"/>
      <c r="T272" s="224"/>
      <c r="U272" s="237">
        <f t="shared" si="181"/>
        <v>0</v>
      </c>
      <c r="V272" s="224"/>
      <c r="W272" s="224"/>
      <c r="X272" s="224"/>
      <c r="Y272" s="224"/>
      <c r="Z272" s="237">
        <f t="shared" si="183"/>
        <v>0</v>
      </c>
      <c r="AA272" s="159"/>
    </row>
    <row r="273" spans="1:27">
      <c r="A273" s="175"/>
      <c r="B273" s="176" t="s">
        <v>62</v>
      </c>
      <c r="C273" s="175"/>
      <c r="D273" s="177"/>
      <c r="E273" s="178" t="s">
        <v>0</v>
      </c>
      <c r="F273" s="179">
        <f t="shared" si="184"/>
        <v>0</v>
      </c>
      <c r="G273" s="180"/>
      <c r="H273" s="179">
        <f t="shared" ref="H273:J274" si="225">H276</f>
        <v>0</v>
      </c>
      <c r="I273" s="179">
        <f t="shared" si="225"/>
        <v>0</v>
      </c>
      <c r="J273" s="179">
        <f t="shared" si="225"/>
        <v>0</v>
      </c>
      <c r="K273" s="179">
        <f t="shared" si="220"/>
        <v>0</v>
      </c>
      <c r="L273" s="179">
        <f t="shared" ref="L273:N274" si="226">L276</f>
        <v>0</v>
      </c>
      <c r="M273" s="179">
        <f t="shared" si="226"/>
        <v>0</v>
      </c>
      <c r="N273" s="179">
        <f t="shared" si="226"/>
        <v>0</v>
      </c>
      <c r="O273" s="179">
        <f t="shared" ref="O273:O284" si="227">SUM(L273:N273)</f>
        <v>0</v>
      </c>
      <c r="P273" s="180">
        <f t="shared" si="179"/>
        <v>0</v>
      </c>
      <c r="Q273" s="179">
        <f t="shared" ref="Q273:S274" si="228">Q276</f>
        <v>0</v>
      </c>
      <c r="R273" s="179">
        <f t="shared" si="228"/>
        <v>0</v>
      </c>
      <c r="S273" s="179">
        <f t="shared" si="228"/>
        <v>0</v>
      </c>
      <c r="T273" s="179">
        <f t="shared" ref="T273:T284" si="229">SUM(Q273:S273)</f>
        <v>0</v>
      </c>
      <c r="U273" s="180">
        <f t="shared" si="181"/>
        <v>0</v>
      </c>
      <c r="V273" s="179">
        <f t="shared" ref="V273:X274" si="230">V276</f>
        <v>0</v>
      </c>
      <c r="W273" s="179">
        <f t="shared" si="230"/>
        <v>0</v>
      </c>
      <c r="X273" s="179">
        <f t="shared" si="230"/>
        <v>0</v>
      </c>
      <c r="Y273" s="179">
        <f t="shared" ref="Y273:Y284" si="231">SUM(V273:X273)</f>
        <v>0</v>
      </c>
      <c r="Z273" s="180">
        <f t="shared" si="183"/>
        <v>0</v>
      </c>
      <c r="AA273" s="332"/>
    </row>
    <row r="274" spans="1:27">
      <c r="A274" s="175"/>
      <c r="B274" s="176"/>
      <c r="C274" s="231"/>
      <c r="D274" s="177"/>
      <c r="E274" s="178" t="s">
        <v>182</v>
      </c>
      <c r="F274" s="179">
        <f t="shared" si="184"/>
        <v>0</v>
      </c>
      <c r="G274" s="180"/>
      <c r="H274" s="179">
        <f t="shared" si="225"/>
        <v>0</v>
      </c>
      <c r="I274" s="179">
        <f t="shared" si="225"/>
        <v>0</v>
      </c>
      <c r="J274" s="179">
        <f t="shared" si="225"/>
        <v>0</v>
      </c>
      <c r="K274" s="179">
        <f t="shared" si="220"/>
        <v>0</v>
      </c>
      <c r="L274" s="179">
        <f t="shared" si="226"/>
        <v>0</v>
      </c>
      <c r="M274" s="179">
        <f t="shared" si="226"/>
        <v>0</v>
      </c>
      <c r="N274" s="179">
        <f t="shared" si="226"/>
        <v>0</v>
      </c>
      <c r="O274" s="179">
        <f t="shared" si="227"/>
        <v>0</v>
      </c>
      <c r="P274" s="180">
        <f t="shared" si="179"/>
        <v>0</v>
      </c>
      <c r="Q274" s="179">
        <f t="shared" si="228"/>
        <v>0</v>
      </c>
      <c r="R274" s="179">
        <f t="shared" si="228"/>
        <v>0</v>
      </c>
      <c r="S274" s="179">
        <f t="shared" si="228"/>
        <v>0</v>
      </c>
      <c r="T274" s="179">
        <f t="shared" si="229"/>
        <v>0</v>
      </c>
      <c r="U274" s="180">
        <f t="shared" si="181"/>
        <v>0</v>
      </c>
      <c r="V274" s="179">
        <f t="shared" si="230"/>
        <v>0</v>
      </c>
      <c r="W274" s="179">
        <f t="shared" si="230"/>
        <v>0</v>
      </c>
      <c r="X274" s="179">
        <f t="shared" si="230"/>
        <v>0</v>
      </c>
      <c r="Y274" s="179">
        <f t="shared" si="231"/>
        <v>0</v>
      </c>
      <c r="Z274" s="180">
        <f t="shared" si="183"/>
        <v>0</v>
      </c>
      <c r="AA274" s="332"/>
    </row>
    <row r="275" spans="1:27" s="278" customFormat="1">
      <c r="A275" s="271"/>
      <c r="B275" s="287"/>
      <c r="C275" s="295"/>
      <c r="D275" s="273"/>
      <c r="E275" s="274"/>
      <c r="F275" s="275"/>
      <c r="G275" s="276"/>
      <c r="H275" s="275"/>
      <c r="I275" s="275"/>
      <c r="J275" s="275"/>
      <c r="K275" s="275"/>
      <c r="L275" s="275"/>
      <c r="M275" s="275"/>
      <c r="N275" s="275"/>
      <c r="O275" s="275"/>
      <c r="P275" s="276"/>
      <c r="Q275" s="275"/>
      <c r="R275" s="275"/>
      <c r="S275" s="275"/>
      <c r="T275" s="275"/>
      <c r="U275" s="276"/>
      <c r="V275" s="275"/>
      <c r="W275" s="275"/>
      <c r="X275" s="275"/>
      <c r="Y275" s="275"/>
      <c r="Z275" s="276"/>
      <c r="AA275" s="339"/>
    </row>
    <row r="276" spans="1:27" ht="30">
      <c r="A276" s="227"/>
      <c r="B276" s="254" t="s">
        <v>63</v>
      </c>
      <c r="C276" s="227" t="s">
        <v>1</v>
      </c>
      <c r="D276" s="299"/>
      <c r="E276" s="229" t="s">
        <v>0</v>
      </c>
      <c r="F276" s="338">
        <f t="shared" si="184"/>
        <v>0</v>
      </c>
      <c r="G276" s="230"/>
      <c r="H276" s="338">
        <f t="shared" ref="H276:J277" si="232">H278</f>
        <v>0</v>
      </c>
      <c r="I276" s="338">
        <f t="shared" si="232"/>
        <v>0</v>
      </c>
      <c r="J276" s="338">
        <f t="shared" si="232"/>
        <v>0</v>
      </c>
      <c r="K276" s="338">
        <f t="shared" si="220"/>
        <v>0</v>
      </c>
      <c r="L276" s="338">
        <f t="shared" ref="L276:N277" si="233">L278</f>
        <v>0</v>
      </c>
      <c r="M276" s="338">
        <f t="shared" si="233"/>
        <v>0</v>
      </c>
      <c r="N276" s="338">
        <f t="shared" si="233"/>
        <v>0</v>
      </c>
      <c r="O276" s="338">
        <f t="shared" si="227"/>
        <v>0</v>
      </c>
      <c r="P276" s="230">
        <f t="shared" si="179"/>
        <v>0</v>
      </c>
      <c r="Q276" s="338">
        <f t="shared" ref="Q276:S277" si="234">Q278</f>
        <v>0</v>
      </c>
      <c r="R276" s="338">
        <f t="shared" si="234"/>
        <v>0</v>
      </c>
      <c r="S276" s="338">
        <f t="shared" si="234"/>
        <v>0</v>
      </c>
      <c r="T276" s="338">
        <f t="shared" si="229"/>
        <v>0</v>
      </c>
      <c r="U276" s="230">
        <f t="shared" si="181"/>
        <v>0</v>
      </c>
      <c r="V276" s="338">
        <f t="shared" ref="V276:X277" si="235">V278</f>
        <v>0</v>
      </c>
      <c r="W276" s="338">
        <f t="shared" si="235"/>
        <v>0</v>
      </c>
      <c r="X276" s="338">
        <f t="shared" si="235"/>
        <v>0</v>
      </c>
      <c r="Y276" s="338">
        <f t="shared" si="231"/>
        <v>0</v>
      </c>
      <c r="Z276" s="230">
        <f t="shared" si="183"/>
        <v>0</v>
      </c>
      <c r="AA276" s="325"/>
    </row>
    <row r="277" spans="1:27">
      <c r="A277" s="168"/>
      <c r="B277" s="169"/>
      <c r="C277" s="227"/>
      <c r="D277" s="299"/>
      <c r="E277" s="229" t="s">
        <v>182</v>
      </c>
      <c r="F277" s="172">
        <f t="shared" si="184"/>
        <v>0</v>
      </c>
      <c r="G277" s="230"/>
      <c r="H277" s="172">
        <f t="shared" si="232"/>
        <v>0</v>
      </c>
      <c r="I277" s="172">
        <f t="shared" si="232"/>
        <v>0</v>
      </c>
      <c r="J277" s="172">
        <f t="shared" si="232"/>
        <v>0</v>
      </c>
      <c r="K277" s="172">
        <f t="shared" si="220"/>
        <v>0</v>
      </c>
      <c r="L277" s="172">
        <f t="shared" si="233"/>
        <v>0</v>
      </c>
      <c r="M277" s="172">
        <f t="shared" si="233"/>
        <v>0</v>
      </c>
      <c r="N277" s="172">
        <f t="shared" si="233"/>
        <v>0</v>
      </c>
      <c r="O277" s="172">
        <f t="shared" si="227"/>
        <v>0</v>
      </c>
      <c r="P277" s="173">
        <f t="shared" si="179"/>
        <v>0</v>
      </c>
      <c r="Q277" s="172">
        <f t="shared" si="234"/>
        <v>0</v>
      </c>
      <c r="R277" s="172">
        <f t="shared" si="234"/>
        <v>0</v>
      </c>
      <c r="S277" s="172">
        <f t="shared" si="234"/>
        <v>0</v>
      </c>
      <c r="T277" s="172">
        <f t="shared" si="229"/>
        <v>0</v>
      </c>
      <c r="U277" s="173">
        <f t="shared" si="181"/>
        <v>0</v>
      </c>
      <c r="V277" s="172">
        <f t="shared" si="235"/>
        <v>0</v>
      </c>
      <c r="W277" s="172">
        <f t="shared" si="235"/>
        <v>0</v>
      </c>
      <c r="X277" s="172">
        <f t="shared" si="235"/>
        <v>0</v>
      </c>
      <c r="Y277" s="172">
        <f t="shared" si="231"/>
        <v>0</v>
      </c>
      <c r="Z277" s="173">
        <f t="shared" si="183"/>
        <v>0</v>
      </c>
      <c r="AA277" s="320"/>
    </row>
    <row r="278" spans="1:27" ht="60">
      <c r="A278" s="184">
        <v>1</v>
      </c>
      <c r="B278" s="185" t="s">
        <v>140</v>
      </c>
      <c r="C278" s="296" t="s">
        <v>1</v>
      </c>
      <c r="D278" s="300"/>
      <c r="E278" s="202" t="s">
        <v>0</v>
      </c>
      <c r="F278" s="188">
        <f t="shared" si="184"/>
        <v>0</v>
      </c>
      <c r="G278" s="301"/>
      <c r="H278" s="302"/>
      <c r="I278" s="302"/>
      <c r="J278" s="302"/>
      <c r="K278" s="188">
        <f t="shared" si="220"/>
        <v>0</v>
      </c>
      <c r="L278" s="302"/>
      <c r="M278" s="302"/>
      <c r="N278" s="302"/>
      <c r="O278" s="188">
        <f t="shared" si="227"/>
        <v>0</v>
      </c>
      <c r="P278" s="189">
        <f t="shared" si="179"/>
        <v>0</v>
      </c>
      <c r="Q278" s="302"/>
      <c r="R278" s="302"/>
      <c r="S278" s="302"/>
      <c r="T278" s="188">
        <f t="shared" si="229"/>
        <v>0</v>
      </c>
      <c r="U278" s="189">
        <f t="shared" si="181"/>
        <v>0</v>
      </c>
      <c r="V278" s="302"/>
      <c r="W278" s="302"/>
      <c r="X278" s="302"/>
      <c r="Y278" s="188">
        <f t="shared" si="231"/>
        <v>0</v>
      </c>
      <c r="Z278" s="189">
        <f t="shared" si="183"/>
        <v>0</v>
      </c>
      <c r="AA278" s="258"/>
    </row>
    <row r="279" spans="1:27">
      <c r="A279" s="303"/>
      <c r="B279" s="303"/>
      <c r="C279" s="303"/>
      <c r="D279" s="304"/>
      <c r="E279" s="305" t="s">
        <v>182</v>
      </c>
      <c r="F279" s="188">
        <f t="shared" si="184"/>
        <v>0</v>
      </c>
      <c r="G279" s="306"/>
      <c r="H279" s="198"/>
      <c r="I279" s="198"/>
      <c r="J279" s="198"/>
      <c r="K279" s="188">
        <f t="shared" si="220"/>
        <v>0</v>
      </c>
      <c r="L279" s="198"/>
      <c r="M279" s="198"/>
      <c r="N279" s="198"/>
      <c r="O279" s="188">
        <f t="shared" si="227"/>
        <v>0</v>
      </c>
      <c r="P279" s="189">
        <f t="shared" si="179"/>
        <v>0</v>
      </c>
      <c r="Q279" s="198"/>
      <c r="R279" s="198"/>
      <c r="S279" s="198"/>
      <c r="T279" s="188">
        <f t="shared" si="229"/>
        <v>0</v>
      </c>
      <c r="U279" s="189">
        <f t="shared" si="181"/>
        <v>0</v>
      </c>
      <c r="V279" s="198"/>
      <c r="W279" s="198"/>
      <c r="X279" s="198"/>
      <c r="Y279" s="188">
        <f t="shared" si="231"/>
        <v>0</v>
      </c>
      <c r="Z279" s="189">
        <f t="shared" si="183"/>
        <v>0</v>
      </c>
      <c r="AA279" s="258"/>
    </row>
    <row r="280" spans="1:27" s="182" customFormat="1">
      <c r="A280" s="307"/>
      <c r="B280" s="307" t="s">
        <v>183</v>
      </c>
      <c r="C280" s="307"/>
      <c r="D280" s="307"/>
      <c r="E280" s="308" t="s">
        <v>182</v>
      </c>
      <c r="F280" s="224">
        <f t="shared" si="184"/>
        <v>54000</v>
      </c>
      <c r="G280" s="309"/>
      <c r="H280" s="310">
        <v>4500</v>
      </c>
      <c r="I280" s="310">
        <v>4500</v>
      </c>
      <c r="J280" s="310">
        <v>4500</v>
      </c>
      <c r="K280" s="224">
        <f t="shared" si="220"/>
        <v>13500</v>
      </c>
      <c r="L280" s="310">
        <v>4500</v>
      </c>
      <c r="M280" s="310">
        <v>4500</v>
      </c>
      <c r="N280" s="310">
        <v>4500</v>
      </c>
      <c r="O280" s="224">
        <f t="shared" si="227"/>
        <v>13500</v>
      </c>
      <c r="P280" s="237">
        <f t="shared" si="179"/>
        <v>27000</v>
      </c>
      <c r="Q280" s="310">
        <v>4500</v>
      </c>
      <c r="R280" s="310">
        <v>4500</v>
      </c>
      <c r="S280" s="310">
        <v>4500</v>
      </c>
      <c r="T280" s="224">
        <f t="shared" si="229"/>
        <v>13500</v>
      </c>
      <c r="U280" s="237">
        <f t="shared" si="181"/>
        <v>40500</v>
      </c>
      <c r="V280" s="310">
        <v>4500</v>
      </c>
      <c r="W280" s="310">
        <v>4500</v>
      </c>
      <c r="X280" s="310">
        <v>4500</v>
      </c>
      <c r="Y280" s="224">
        <f t="shared" si="231"/>
        <v>13500</v>
      </c>
      <c r="Z280" s="237">
        <f t="shared" si="183"/>
        <v>54000</v>
      </c>
      <c r="AA280" s="307"/>
    </row>
    <row r="281" spans="1:27" s="182" customFormat="1">
      <c r="A281" s="307"/>
      <c r="B281" s="307" t="s">
        <v>184</v>
      </c>
      <c r="C281" s="307"/>
      <c r="D281" s="307"/>
      <c r="E281" s="308" t="s">
        <v>182</v>
      </c>
      <c r="F281" s="224">
        <f t="shared" si="184"/>
        <v>272500</v>
      </c>
      <c r="G281" s="309"/>
      <c r="H281" s="310">
        <v>22708</v>
      </c>
      <c r="I281" s="310">
        <v>22708</v>
      </c>
      <c r="J281" s="310">
        <v>22708</v>
      </c>
      <c r="K281" s="224">
        <f t="shared" si="220"/>
        <v>68124</v>
      </c>
      <c r="L281" s="310">
        <v>22708</v>
      </c>
      <c r="M281" s="310">
        <v>22708</v>
      </c>
      <c r="N281" s="310">
        <v>22708</v>
      </c>
      <c r="O281" s="224">
        <f t="shared" si="227"/>
        <v>68124</v>
      </c>
      <c r="P281" s="237">
        <f t="shared" si="179"/>
        <v>136248</v>
      </c>
      <c r="Q281" s="310">
        <v>22708</v>
      </c>
      <c r="R281" s="310">
        <v>22708</v>
      </c>
      <c r="S281" s="310">
        <f>22708+4</f>
        <v>22712</v>
      </c>
      <c r="T281" s="224">
        <f t="shared" si="229"/>
        <v>68128</v>
      </c>
      <c r="U281" s="237">
        <f t="shared" si="181"/>
        <v>204376</v>
      </c>
      <c r="V281" s="310">
        <v>22708</v>
      </c>
      <c r="W281" s="310">
        <v>22708</v>
      </c>
      <c r="X281" s="310">
        <v>22708</v>
      </c>
      <c r="Y281" s="224">
        <f t="shared" si="231"/>
        <v>68124</v>
      </c>
      <c r="Z281" s="237">
        <f t="shared" si="183"/>
        <v>272500</v>
      </c>
      <c r="AA281" s="307"/>
    </row>
    <row r="282" spans="1:27">
      <c r="A282" s="307"/>
      <c r="B282" s="307" t="s">
        <v>185</v>
      </c>
      <c r="C282" s="307"/>
      <c r="D282" s="307"/>
      <c r="E282" s="308" t="s">
        <v>182</v>
      </c>
      <c r="F282" s="224">
        <f t="shared" si="184"/>
        <v>76000</v>
      </c>
      <c r="G282" s="309"/>
      <c r="H282" s="310"/>
      <c r="I282" s="310"/>
      <c r="J282" s="310">
        <v>76000</v>
      </c>
      <c r="K282" s="224">
        <f t="shared" si="220"/>
        <v>76000</v>
      </c>
      <c r="L282" s="310"/>
      <c r="M282" s="310"/>
      <c r="N282" s="310"/>
      <c r="O282" s="224">
        <f t="shared" si="227"/>
        <v>0</v>
      </c>
      <c r="P282" s="237">
        <f t="shared" si="179"/>
        <v>76000</v>
      </c>
      <c r="Q282" s="310"/>
      <c r="R282" s="310"/>
      <c r="S282" s="310"/>
      <c r="T282" s="224">
        <f t="shared" si="229"/>
        <v>0</v>
      </c>
      <c r="U282" s="237">
        <f t="shared" si="181"/>
        <v>76000</v>
      </c>
      <c r="V282" s="310"/>
      <c r="W282" s="310"/>
      <c r="X282" s="310"/>
      <c r="Y282" s="224">
        <f t="shared" si="231"/>
        <v>0</v>
      </c>
      <c r="Z282" s="237">
        <f t="shared" si="183"/>
        <v>76000</v>
      </c>
      <c r="AA282" s="307"/>
    </row>
    <row r="283" spans="1:27" hidden="1">
      <c r="A283" s="307"/>
      <c r="B283" s="307" t="s">
        <v>186</v>
      </c>
      <c r="C283" s="307"/>
      <c r="D283" s="307"/>
      <c r="E283" s="308" t="s">
        <v>182</v>
      </c>
      <c r="F283" s="224">
        <f t="shared" si="184"/>
        <v>0</v>
      </c>
      <c r="G283" s="309"/>
      <c r="H283" s="310"/>
      <c r="I283" s="310"/>
      <c r="J283" s="310"/>
      <c r="K283" s="224">
        <f t="shared" si="220"/>
        <v>0</v>
      </c>
      <c r="L283" s="310"/>
      <c r="M283" s="310"/>
      <c r="N283" s="310"/>
      <c r="O283" s="224">
        <f t="shared" si="227"/>
        <v>0</v>
      </c>
      <c r="P283" s="237">
        <f t="shared" si="179"/>
        <v>0</v>
      </c>
      <c r="Q283" s="310"/>
      <c r="R283" s="310"/>
      <c r="S283" s="310"/>
      <c r="T283" s="224">
        <f t="shared" si="229"/>
        <v>0</v>
      </c>
      <c r="U283" s="237">
        <f t="shared" si="181"/>
        <v>0</v>
      </c>
      <c r="V283" s="310"/>
      <c r="W283" s="310"/>
      <c r="X283" s="310"/>
      <c r="Y283" s="224">
        <f t="shared" si="231"/>
        <v>0</v>
      </c>
      <c r="Z283" s="237">
        <f t="shared" si="183"/>
        <v>0</v>
      </c>
    </row>
    <row r="284" spans="1:27" hidden="1">
      <c r="A284" s="307"/>
      <c r="B284" s="307" t="s">
        <v>187</v>
      </c>
      <c r="C284" s="307"/>
      <c r="D284" s="307"/>
      <c r="E284" s="308" t="s">
        <v>182</v>
      </c>
      <c r="F284" s="224">
        <f t="shared" si="184"/>
        <v>0</v>
      </c>
      <c r="G284" s="309"/>
      <c r="H284" s="310"/>
      <c r="I284" s="310"/>
      <c r="J284" s="310"/>
      <c r="K284" s="224">
        <f t="shared" si="220"/>
        <v>0</v>
      </c>
      <c r="L284" s="310"/>
      <c r="M284" s="310"/>
      <c r="N284" s="310"/>
      <c r="O284" s="224">
        <f t="shared" si="227"/>
        <v>0</v>
      </c>
      <c r="P284" s="237">
        <f t="shared" si="179"/>
        <v>0</v>
      </c>
      <c r="Q284" s="310"/>
      <c r="R284" s="310"/>
      <c r="S284" s="310"/>
      <c r="T284" s="224">
        <f t="shared" si="229"/>
        <v>0</v>
      </c>
      <c r="U284" s="237">
        <f t="shared" si="181"/>
        <v>0</v>
      </c>
      <c r="V284" s="310"/>
      <c r="W284" s="310"/>
      <c r="X284" s="310"/>
      <c r="Y284" s="224">
        <f t="shared" si="231"/>
        <v>0</v>
      </c>
      <c r="Z284" s="237">
        <f t="shared" si="183"/>
        <v>0</v>
      </c>
    </row>
    <row r="285" spans="1:27">
      <c r="A285" s="307"/>
      <c r="B285" s="307" t="s">
        <v>186</v>
      </c>
      <c r="C285" s="307"/>
      <c r="D285" s="307"/>
      <c r="E285" s="308" t="s">
        <v>182</v>
      </c>
      <c r="F285" s="224">
        <f t="shared" si="184"/>
        <v>752000</v>
      </c>
      <c r="G285" s="309"/>
      <c r="H285" s="310">
        <v>62666</v>
      </c>
      <c r="I285" s="310">
        <v>62666</v>
      </c>
      <c r="J285" s="310">
        <v>62666</v>
      </c>
      <c r="K285" s="224">
        <f t="shared" si="220"/>
        <v>187998</v>
      </c>
      <c r="L285" s="310">
        <v>62666</v>
      </c>
      <c r="M285" s="310">
        <v>62666</v>
      </c>
      <c r="N285" s="310">
        <v>62666</v>
      </c>
      <c r="O285" s="224">
        <f>SUM(L285:N285)</f>
        <v>187998</v>
      </c>
      <c r="P285" s="237">
        <f>SUM(K285,O285)</f>
        <v>375996</v>
      </c>
      <c r="Q285" s="310">
        <v>62666</v>
      </c>
      <c r="R285" s="310">
        <v>62666</v>
      </c>
      <c r="S285" s="310">
        <f>62666+8</f>
        <v>62674</v>
      </c>
      <c r="T285" s="224">
        <f>SUM(Q285:S285)</f>
        <v>188006</v>
      </c>
      <c r="U285" s="237">
        <f>SUM(P285,T285)</f>
        <v>564002</v>
      </c>
      <c r="V285" s="310">
        <v>62666</v>
      </c>
      <c r="W285" s="310">
        <v>62666</v>
      </c>
      <c r="X285" s="310">
        <v>62666</v>
      </c>
      <c r="Y285" s="224">
        <f>SUM(V285:X285)</f>
        <v>187998</v>
      </c>
      <c r="Z285" s="237">
        <f>SUM(U285,Y285)</f>
        <v>752000</v>
      </c>
      <c r="AA285" s="307"/>
    </row>
  </sheetData>
  <mergeCells count="22">
    <mergeCell ref="AA3:AA5"/>
    <mergeCell ref="V4:Y4"/>
    <mergeCell ref="Q4:T4"/>
    <mergeCell ref="H3:K3"/>
    <mergeCell ref="A1:AA1"/>
    <mergeCell ref="A2:AA2"/>
    <mergeCell ref="A3:A5"/>
    <mergeCell ref="B3:B5"/>
    <mergeCell ref="C3:C5"/>
    <mergeCell ref="D3:D5"/>
    <mergeCell ref="V3:Y3"/>
    <mergeCell ref="Z3:Z5"/>
    <mergeCell ref="B166:B167"/>
    <mergeCell ref="L3:O3"/>
    <mergeCell ref="P3:P5"/>
    <mergeCell ref="Q3:T3"/>
    <mergeCell ref="U3:U5"/>
    <mergeCell ref="L4:O4"/>
    <mergeCell ref="H4:K4"/>
    <mergeCell ref="F3:F5"/>
    <mergeCell ref="E3:E5"/>
    <mergeCell ref="G3:G5"/>
  </mergeCells>
  <pageMargins left="0.11811023622047245" right="0.11811023622047245" top="0.31496062992125984" bottom="0.98425196850393704" header="0.15748031496062992" footer="0.15748031496062992"/>
  <pageSetup paperSize="5" orientation="landscape" r:id="rId1"/>
  <headerFooter>
    <oddFooter>หน้าที่ &amp;P จาก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DE281"/>
  <sheetViews>
    <sheetView showGridLines="0" tabSelected="1" topLeftCell="B1" zoomScale="98" zoomScaleNormal="98" zoomScaleSheetLayoutView="24" workbookViewId="0">
      <pane ySplit="7" topLeftCell="A32" activePane="bottomLeft" state="frozen"/>
      <selection activeCell="F119" sqref="F119"/>
      <selection pane="bottomLeft" activeCell="I3" sqref="I3:M3"/>
    </sheetView>
  </sheetViews>
  <sheetFormatPr defaultRowHeight="30" customHeight="1"/>
  <cols>
    <col min="1" max="1" width="2.140625" style="750" hidden="1" customWidth="1"/>
    <col min="2" max="2" width="4" style="777" customWidth="1"/>
    <col min="3" max="3" width="23.140625" style="735" customWidth="1"/>
    <col min="4" max="4" width="9.85546875" style="751" hidden="1" customWidth="1"/>
    <col min="5" max="5" width="0.42578125" style="751" hidden="1" customWidth="1"/>
    <col min="6" max="6" width="3.7109375" style="796" customWidth="1"/>
    <col min="7" max="7" width="5.42578125" style="796" customWidth="1"/>
    <col min="8" max="8" width="6.140625" style="797" customWidth="1"/>
    <col min="9" max="9" width="4.28515625" style="796" customWidth="1"/>
    <col min="10" max="11" width="4.42578125" style="796" customWidth="1"/>
    <col min="12" max="12" width="4.7109375" style="796" customWidth="1"/>
    <col min="13" max="13" width="4.85546875" style="798" customWidth="1"/>
    <col min="14" max="14" width="6.140625" style="797" customWidth="1"/>
    <col min="15" max="16" width="4.85546875" style="796" customWidth="1"/>
    <col min="17" max="17" width="4.7109375" style="796" customWidth="1"/>
    <col min="18" max="18" width="4.85546875" style="796" customWidth="1"/>
    <col min="19" max="19" width="4.85546875" style="798" customWidth="1"/>
    <col min="20" max="20" width="6" style="797" customWidth="1"/>
    <col min="21" max="21" width="4.85546875" style="797" customWidth="1"/>
    <col min="22" max="24" width="4.5703125" style="796" customWidth="1"/>
    <col min="25" max="25" width="4.42578125" style="796" customWidth="1"/>
    <col min="26" max="26" width="5.85546875" style="798" customWidth="1"/>
    <col min="27" max="27" width="6.5703125" style="797" customWidth="1"/>
    <col min="28" max="28" width="5.42578125" style="797" customWidth="1"/>
    <col min="29" max="29" width="4.5703125" style="796" customWidth="1"/>
    <col min="30" max="30" width="4.42578125" style="796" customWidth="1"/>
    <col min="31" max="32" width="4.5703125" style="796" customWidth="1"/>
    <col min="33" max="33" width="7.28515625" style="798" customWidth="1"/>
    <col min="34" max="34" width="6.42578125" style="797" customWidth="1"/>
    <col min="35" max="35" width="6.140625" style="797" customWidth="1"/>
    <col min="36" max="36" width="7.28515625" style="799" customWidth="1"/>
    <col min="37" max="37" width="20.5703125" style="751" customWidth="1"/>
    <col min="38" max="54" width="9.140625" style="751" customWidth="1"/>
    <col min="55" max="16384" width="9.140625" style="751"/>
  </cols>
  <sheetData>
    <row r="1" spans="1:108" ht="30" customHeight="1">
      <c r="B1" s="1050" t="s">
        <v>276</v>
      </c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  <c r="AD1" s="1050"/>
      <c r="AE1" s="1050"/>
      <c r="AF1" s="1050"/>
      <c r="AG1" s="1050"/>
      <c r="AH1" s="1050"/>
      <c r="AI1" s="1050"/>
      <c r="AJ1" s="1050"/>
      <c r="AK1" s="1050"/>
      <c r="AL1" s="955"/>
      <c r="AM1" s="947"/>
      <c r="AN1" s="947"/>
      <c r="AO1" s="947"/>
      <c r="AP1" s="947"/>
      <c r="AQ1" s="947"/>
      <c r="AR1" s="947"/>
      <c r="AS1" s="947"/>
      <c r="AT1" s="947"/>
      <c r="AU1" s="947"/>
      <c r="AV1" s="947"/>
      <c r="AW1" s="947"/>
      <c r="AX1" s="947"/>
      <c r="AY1" s="947"/>
      <c r="AZ1" s="947"/>
      <c r="BA1" s="947"/>
      <c r="BB1" s="947"/>
      <c r="BC1" s="947"/>
      <c r="BD1" s="947"/>
      <c r="BE1" s="947"/>
      <c r="BF1" s="947"/>
      <c r="BG1" s="947"/>
      <c r="BH1" s="947"/>
      <c r="BI1" s="947"/>
      <c r="BJ1" s="947"/>
      <c r="BK1" s="947"/>
      <c r="BL1" s="947"/>
      <c r="BM1" s="947"/>
      <c r="BN1" s="947"/>
      <c r="BO1" s="947"/>
      <c r="BP1" s="947"/>
      <c r="BQ1" s="947"/>
      <c r="BR1" s="947"/>
      <c r="BS1" s="947"/>
      <c r="BT1" s="947"/>
      <c r="BU1" s="947"/>
      <c r="BV1" s="947"/>
      <c r="BW1" s="947"/>
      <c r="BX1" s="947"/>
      <c r="BY1" s="947"/>
      <c r="BZ1" s="947"/>
      <c r="CA1" s="947"/>
      <c r="CB1" s="947"/>
      <c r="CC1" s="947"/>
      <c r="CD1" s="947"/>
      <c r="CE1" s="947"/>
      <c r="CF1" s="947"/>
      <c r="CG1" s="947"/>
      <c r="CH1" s="947"/>
      <c r="CI1" s="947"/>
      <c r="CJ1" s="947"/>
      <c r="CK1" s="947"/>
      <c r="CL1" s="947"/>
      <c r="CM1" s="947"/>
      <c r="CN1" s="947"/>
      <c r="CO1" s="947"/>
      <c r="CP1" s="947"/>
      <c r="CQ1" s="947"/>
      <c r="CR1" s="947"/>
      <c r="CS1" s="947"/>
      <c r="CT1" s="947"/>
      <c r="CU1" s="947"/>
      <c r="CV1" s="947"/>
      <c r="CW1" s="947"/>
      <c r="CX1" s="947"/>
      <c r="CY1" s="947"/>
      <c r="CZ1" s="947"/>
      <c r="DA1" s="947"/>
      <c r="DB1" s="947"/>
      <c r="DC1" s="947"/>
      <c r="DD1" s="947"/>
    </row>
    <row r="2" spans="1:108" ht="30" customHeight="1">
      <c r="B2" s="1051" t="s">
        <v>89</v>
      </c>
      <c r="C2" s="1051"/>
      <c r="D2" s="1051"/>
      <c r="E2" s="1051"/>
      <c r="F2" s="1051"/>
      <c r="G2" s="1051"/>
      <c r="H2" s="1051"/>
      <c r="I2" s="1051"/>
      <c r="J2" s="1051"/>
      <c r="K2" s="1051"/>
      <c r="L2" s="1051"/>
      <c r="M2" s="1051"/>
      <c r="N2" s="1051"/>
      <c r="O2" s="1051"/>
      <c r="P2" s="1051"/>
      <c r="Q2" s="1051"/>
      <c r="R2" s="1051"/>
      <c r="S2" s="1051"/>
      <c r="T2" s="1051"/>
      <c r="U2" s="1051"/>
      <c r="V2" s="1051"/>
      <c r="W2" s="1051"/>
      <c r="X2" s="1051"/>
      <c r="Y2" s="1051"/>
      <c r="Z2" s="1051"/>
      <c r="AA2" s="1051"/>
      <c r="AB2" s="1051"/>
      <c r="AC2" s="1051"/>
      <c r="AD2" s="1051"/>
      <c r="AE2" s="1051"/>
      <c r="AF2" s="1051"/>
      <c r="AG2" s="1051"/>
      <c r="AH2" s="1051"/>
      <c r="AI2" s="1051"/>
      <c r="AJ2" s="1051"/>
      <c r="AK2" s="1051"/>
      <c r="AL2" s="955"/>
      <c r="AM2" s="947"/>
      <c r="AN2" s="947"/>
      <c r="AO2" s="947"/>
      <c r="AP2" s="947"/>
      <c r="AQ2" s="947"/>
      <c r="AR2" s="947"/>
      <c r="AS2" s="947"/>
      <c r="AT2" s="947"/>
      <c r="AU2" s="947"/>
      <c r="AV2" s="947"/>
      <c r="AW2" s="947"/>
      <c r="AX2" s="947"/>
      <c r="AY2" s="947"/>
      <c r="AZ2" s="947"/>
      <c r="BA2" s="947"/>
      <c r="BB2" s="947"/>
      <c r="BC2" s="947"/>
      <c r="BD2" s="947"/>
      <c r="BE2" s="947"/>
      <c r="BF2" s="947"/>
      <c r="BG2" s="947"/>
      <c r="BH2" s="947"/>
      <c r="BI2" s="947"/>
      <c r="BJ2" s="947"/>
      <c r="BK2" s="947"/>
      <c r="BL2" s="947"/>
      <c r="BM2" s="947"/>
      <c r="BN2" s="947"/>
      <c r="BO2" s="947"/>
      <c r="BP2" s="947"/>
      <c r="BQ2" s="947"/>
      <c r="BR2" s="947"/>
      <c r="BS2" s="947"/>
      <c r="BT2" s="947"/>
      <c r="BU2" s="947"/>
      <c r="BV2" s="947"/>
      <c r="BW2" s="947"/>
      <c r="BX2" s="947"/>
      <c r="BY2" s="947"/>
      <c r="BZ2" s="947"/>
      <c r="CA2" s="947"/>
      <c r="CB2" s="947"/>
      <c r="CC2" s="947"/>
      <c r="CD2" s="947"/>
      <c r="CE2" s="947"/>
      <c r="CF2" s="947"/>
      <c r="CG2" s="947"/>
      <c r="CH2" s="947"/>
      <c r="CI2" s="947"/>
      <c r="CJ2" s="947"/>
      <c r="CK2" s="947"/>
      <c r="CL2" s="947"/>
      <c r="CM2" s="947"/>
      <c r="CN2" s="947"/>
      <c r="CO2" s="947"/>
      <c r="CP2" s="947"/>
      <c r="CQ2" s="947"/>
      <c r="CR2" s="947"/>
      <c r="CS2" s="947"/>
      <c r="CT2" s="947"/>
      <c r="CU2" s="947"/>
      <c r="CV2" s="947"/>
      <c r="CW2" s="947"/>
      <c r="CX2" s="947"/>
      <c r="CY2" s="947"/>
      <c r="CZ2" s="947"/>
      <c r="DA2" s="947"/>
      <c r="DB2" s="947"/>
      <c r="DC2" s="947"/>
      <c r="DD2" s="947"/>
    </row>
    <row r="3" spans="1:108" ht="30" customHeight="1">
      <c r="B3" s="1052" t="s">
        <v>358</v>
      </c>
      <c r="C3" s="1060" t="s">
        <v>23</v>
      </c>
      <c r="D3" s="1063" t="s">
        <v>12</v>
      </c>
      <c r="E3" s="752" t="s">
        <v>3</v>
      </c>
      <c r="F3" s="1063" t="s">
        <v>12</v>
      </c>
      <c r="G3" s="1063" t="s">
        <v>151</v>
      </c>
      <c r="H3" s="1041" t="s">
        <v>152</v>
      </c>
      <c r="I3" s="1047" t="s">
        <v>158</v>
      </c>
      <c r="J3" s="1048"/>
      <c r="K3" s="1048"/>
      <c r="L3" s="1048"/>
      <c r="M3" s="1049"/>
      <c r="N3" s="1041" t="s">
        <v>160</v>
      </c>
      <c r="O3" s="1047" t="s">
        <v>161</v>
      </c>
      <c r="P3" s="1048"/>
      <c r="Q3" s="1048"/>
      <c r="R3" s="1048"/>
      <c r="S3" s="1049"/>
      <c r="T3" s="1041" t="s">
        <v>165</v>
      </c>
      <c r="U3" s="1041" t="s">
        <v>166</v>
      </c>
      <c r="V3" s="1047" t="s">
        <v>172</v>
      </c>
      <c r="W3" s="1048"/>
      <c r="X3" s="1048"/>
      <c r="Y3" s="1048"/>
      <c r="Z3" s="1049"/>
      <c r="AA3" s="1041" t="s">
        <v>170</v>
      </c>
      <c r="AB3" s="1041" t="s">
        <v>171</v>
      </c>
      <c r="AC3" s="1047" t="s">
        <v>173</v>
      </c>
      <c r="AD3" s="1048"/>
      <c r="AE3" s="1048"/>
      <c r="AF3" s="1048"/>
      <c r="AG3" s="1049"/>
      <c r="AH3" s="1041" t="s">
        <v>177</v>
      </c>
      <c r="AI3" s="1041" t="s">
        <v>178</v>
      </c>
      <c r="AJ3" s="1055" t="s">
        <v>179</v>
      </c>
      <c r="AK3" s="918" t="s">
        <v>24</v>
      </c>
      <c r="AL3" s="955"/>
      <c r="AM3" s="947"/>
      <c r="AN3" s="947"/>
      <c r="AO3" s="947"/>
      <c r="AP3" s="947"/>
      <c r="AQ3" s="947"/>
      <c r="AR3" s="947"/>
      <c r="AS3" s="947"/>
      <c r="AT3" s="947"/>
      <c r="AU3" s="947"/>
      <c r="AV3" s="947"/>
      <c r="AW3" s="947"/>
      <c r="AX3" s="947"/>
      <c r="AY3" s="947"/>
      <c r="AZ3" s="947"/>
      <c r="BA3" s="947"/>
      <c r="BB3" s="947"/>
      <c r="BC3" s="947"/>
      <c r="BD3" s="947"/>
      <c r="BE3" s="947"/>
      <c r="BF3" s="947"/>
      <c r="BG3" s="947"/>
      <c r="BH3" s="947"/>
      <c r="BI3" s="947"/>
      <c r="BJ3" s="947"/>
      <c r="BK3" s="947"/>
      <c r="BL3" s="947"/>
      <c r="BM3" s="947"/>
      <c r="BN3" s="947"/>
      <c r="BO3" s="947"/>
      <c r="BP3" s="947"/>
      <c r="BQ3" s="947"/>
      <c r="BR3" s="947"/>
      <c r="BS3" s="947"/>
      <c r="BT3" s="947"/>
      <c r="BU3" s="947"/>
      <c r="BV3" s="947"/>
      <c r="BW3" s="947"/>
      <c r="BX3" s="947"/>
      <c r="BY3" s="947"/>
      <c r="BZ3" s="947"/>
      <c r="CA3" s="947"/>
      <c r="CB3" s="947"/>
      <c r="CC3" s="947"/>
      <c r="CD3" s="947"/>
      <c r="CE3" s="947"/>
      <c r="CF3" s="947"/>
      <c r="CG3" s="947"/>
      <c r="CH3" s="947"/>
      <c r="CI3" s="947"/>
      <c r="CJ3" s="947"/>
      <c r="CK3" s="947"/>
      <c r="CL3" s="947"/>
      <c r="CM3" s="947"/>
      <c r="CN3" s="947"/>
      <c r="CO3" s="947"/>
      <c r="CP3" s="947"/>
      <c r="CQ3" s="947"/>
      <c r="CR3" s="947"/>
      <c r="CS3" s="947"/>
      <c r="CT3" s="947"/>
      <c r="CU3" s="947"/>
      <c r="CV3" s="947"/>
      <c r="CW3" s="947"/>
      <c r="CX3" s="947"/>
      <c r="CY3" s="947"/>
      <c r="CZ3" s="947"/>
      <c r="DA3" s="947"/>
      <c r="DB3" s="947"/>
      <c r="DC3" s="947"/>
      <c r="DD3" s="947"/>
    </row>
    <row r="4" spans="1:108" ht="30" customHeight="1">
      <c r="B4" s="1053"/>
      <c r="C4" s="1061"/>
      <c r="D4" s="1064"/>
      <c r="E4" s="838"/>
      <c r="F4" s="1064"/>
      <c r="G4" s="1064"/>
      <c r="H4" s="1042"/>
      <c r="I4" s="1044" t="s">
        <v>159</v>
      </c>
      <c r="J4" s="1045"/>
      <c r="K4" s="1045"/>
      <c r="L4" s="1045"/>
      <c r="M4" s="1046"/>
      <c r="N4" s="1042"/>
      <c r="O4" s="1044" t="s">
        <v>159</v>
      </c>
      <c r="P4" s="1045"/>
      <c r="Q4" s="1045"/>
      <c r="R4" s="1045"/>
      <c r="S4" s="1046"/>
      <c r="T4" s="1042"/>
      <c r="U4" s="1042"/>
      <c r="V4" s="1044" t="s">
        <v>159</v>
      </c>
      <c r="W4" s="1045"/>
      <c r="X4" s="1045"/>
      <c r="Y4" s="1045"/>
      <c r="Z4" s="1046"/>
      <c r="AA4" s="1042"/>
      <c r="AB4" s="1042"/>
      <c r="AC4" s="1044" t="s">
        <v>159</v>
      </c>
      <c r="AD4" s="1045"/>
      <c r="AE4" s="1045"/>
      <c r="AF4" s="1045"/>
      <c r="AG4" s="1046"/>
      <c r="AH4" s="1042"/>
      <c r="AI4" s="1042"/>
      <c r="AJ4" s="1056"/>
      <c r="AK4" s="918"/>
      <c r="AL4" s="955"/>
      <c r="AM4" s="947"/>
      <c r="AN4" s="947"/>
      <c r="AO4" s="947"/>
      <c r="AP4" s="947"/>
      <c r="AQ4" s="947"/>
      <c r="AR4" s="947"/>
      <c r="AS4" s="947"/>
      <c r="AT4" s="947"/>
      <c r="AU4" s="947"/>
      <c r="AV4" s="947"/>
      <c r="AW4" s="947"/>
      <c r="AX4" s="947"/>
      <c r="AY4" s="947"/>
      <c r="AZ4" s="947"/>
      <c r="BA4" s="947"/>
      <c r="BB4" s="947"/>
      <c r="BC4" s="947"/>
      <c r="BD4" s="947"/>
      <c r="BE4" s="947"/>
      <c r="BF4" s="947"/>
      <c r="BG4" s="947"/>
      <c r="BH4" s="947"/>
      <c r="BI4" s="947"/>
      <c r="BJ4" s="947"/>
      <c r="BK4" s="947"/>
      <c r="BL4" s="947"/>
      <c r="BM4" s="947"/>
      <c r="BN4" s="947"/>
      <c r="BO4" s="947"/>
      <c r="BP4" s="947"/>
      <c r="BQ4" s="947"/>
      <c r="BR4" s="947"/>
      <c r="BS4" s="947"/>
      <c r="BT4" s="947"/>
      <c r="BU4" s="947"/>
      <c r="BV4" s="947"/>
      <c r="BW4" s="947"/>
      <c r="BX4" s="947"/>
      <c r="BY4" s="947"/>
      <c r="BZ4" s="947"/>
      <c r="CA4" s="947"/>
      <c r="CB4" s="947"/>
      <c r="CC4" s="947"/>
      <c r="CD4" s="947"/>
      <c r="CE4" s="947"/>
      <c r="CF4" s="947"/>
      <c r="CG4" s="947"/>
      <c r="CH4" s="947"/>
      <c r="CI4" s="947"/>
      <c r="CJ4" s="947"/>
      <c r="CK4" s="947"/>
      <c r="CL4" s="947"/>
      <c r="CM4" s="947"/>
      <c r="CN4" s="947"/>
      <c r="CO4" s="947"/>
      <c r="CP4" s="947"/>
      <c r="CQ4" s="947"/>
      <c r="CR4" s="947"/>
      <c r="CS4" s="947"/>
      <c r="CT4" s="947"/>
      <c r="CU4" s="947"/>
      <c r="CV4" s="947"/>
      <c r="CW4" s="947"/>
      <c r="CX4" s="947"/>
      <c r="CY4" s="947"/>
      <c r="CZ4" s="947"/>
      <c r="DA4" s="947"/>
      <c r="DB4" s="947"/>
      <c r="DC4" s="947"/>
      <c r="DD4" s="947"/>
    </row>
    <row r="5" spans="1:108" s="809" customFormat="1" ht="30" customHeight="1">
      <c r="A5" s="817"/>
      <c r="B5" s="1054"/>
      <c r="C5" s="1062"/>
      <c r="D5" s="1065"/>
      <c r="E5" s="752"/>
      <c r="F5" s="1065"/>
      <c r="G5" s="1065"/>
      <c r="H5" s="1043"/>
      <c r="I5" s="754" t="s">
        <v>153</v>
      </c>
      <c r="J5" s="754" t="s">
        <v>154</v>
      </c>
      <c r="K5" s="754" t="s">
        <v>155</v>
      </c>
      <c r="L5" s="754" t="s">
        <v>156</v>
      </c>
      <c r="M5" s="841" t="s">
        <v>157</v>
      </c>
      <c r="N5" s="1043"/>
      <c r="O5" s="754" t="s">
        <v>162</v>
      </c>
      <c r="P5" s="754" t="s">
        <v>163</v>
      </c>
      <c r="Q5" s="754" t="s">
        <v>164</v>
      </c>
      <c r="R5" s="754" t="s">
        <v>156</v>
      </c>
      <c r="S5" s="841" t="s">
        <v>157</v>
      </c>
      <c r="T5" s="1043"/>
      <c r="U5" s="1043"/>
      <c r="V5" s="754" t="s">
        <v>167</v>
      </c>
      <c r="W5" s="754" t="s">
        <v>168</v>
      </c>
      <c r="X5" s="754" t="s">
        <v>169</v>
      </c>
      <c r="Y5" s="754" t="s">
        <v>156</v>
      </c>
      <c r="Z5" s="841" t="s">
        <v>157</v>
      </c>
      <c r="AA5" s="1043"/>
      <c r="AB5" s="1043"/>
      <c r="AC5" s="754" t="s">
        <v>174</v>
      </c>
      <c r="AD5" s="754" t="s">
        <v>175</v>
      </c>
      <c r="AE5" s="754" t="s">
        <v>176</v>
      </c>
      <c r="AF5" s="754" t="s">
        <v>156</v>
      </c>
      <c r="AG5" s="841" t="s">
        <v>157</v>
      </c>
      <c r="AH5" s="1043"/>
      <c r="AI5" s="1043"/>
      <c r="AJ5" s="1057"/>
      <c r="AK5" s="919"/>
      <c r="AL5" s="955"/>
      <c r="AM5" s="947"/>
      <c r="AN5" s="947"/>
      <c r="AO5" s="947"/>
      <c r="AP5" s="947"/>
      <c r="AQ5" s="947"/>
      <c r="AR5" s="947"/>
      <c r="AS5" s="947"/>
      <c r="AT5" s="947"/>
      <c r="AU5" s="947"/>
      <c r="AV5" s="947"/>
      <c r="AW5" s="947"/>
      <c r="AX5" s="947"/>
      <c r="AY5" s="947"/>
      <c r="AZ5" s="947"/>
      <c r="BA5" s="947"/>
      <c r="BB5" s="947"/>
      <c r="BC5" s="947"/>
      <c r="BD5" s="947"/>
      <c r="BE5" s="947"/>
      <c r="BF5" s="947"/>
      <c r="BG5" s="947"/>
      <c r="BH5" s="947"/>
      <c r="BI5" s="947"/>
      <c r="BJ5" s="947"/>
      <c r="BK5" s="947"/>
      <c r="BL5" s="947"/>
      <c r="BM5" s="947"/>
      <c r="BN5" s="947"/>
      <c r="BO5" s="947"/>
      <c r="BP5" s="947"/>
      <c r="BQ5" s="947"/>
      <c r="BR5" s="947"/>
      <c r="BS5" s="947"/>
      <c r="BT5" s="947"/>
      <c r="BU5" s="947"/>
      <c r="BV5" s="947"/>
      <c r="BW5" s="947"/>
      <c r="BX5" s="947"/>
      <c r="BY5" s="947"/>
      <c r="BZ5" s="947"/>
      <c r="CA5" s="947"/>
      <c r="CB5" s="947"/>
      <c r="CC5" s="947"/>
      <c r="CD5" s="947"/>
      <c r="CE5" s="947"/>
      <c r="CF5" s="947"/>
      <c r="CG5" s="947"/>
      <c r="CH5" s="947"/>
      <c r="CI5" s="947"/>
      <c r="CJ5" s="947"/>
      <c r="CK5" s="947"/>
      <c r="CL5" s="947"/>
      <c r="CM5" s="947"/>
      <c r="CN5" s="947"/>
      <c r="CO5" s="947"/>
      <c r="CP5" s="947"/>
      <c r="CQ5" s="947"/>
      <c r="CR5" s="947"/>
      <c r="CS5" s="947"/>
      <c r="CT5" s="947"/>
      <c r="CU5" s="947"/>
      <c r="CV5" s="947"/>
      <c r="CW5" s="947"/>
      <c r="CX5" s="947"/>
      <c r="CY5" s="947"/>
      <c r="CZ5" s="947"/>
      <c r="DA5" s="947"/>
      <c r="DB5" s="947"/>
      <c r="DC5" s="947"/>
      <c r="DD5" s="947"/>
    </row>
    <row r="6" spans="1:108" ht="30" customHeight="1">
      <c r="B6" s="839"/>
      <c r="C6" s="736" t="s">
        <v>148</v>
      </c>
      <c r="D6" s="756"/>
      <c r="E6" s="756"/>
      <c r="F6" s="840" t="s">
        <v>149</v>
      </c>
      <c r="G6" s="827">
        <f>AI6</f>
        <v>149094</v>
      </c>
      <c r="H6" s="803">
        <f t="shared" ref="H6:H12" si="0">AH6</f>
        <v>3380600</v>
      </c>
      <c r="I6" s="789">
        <f t="shared" ref="I6:K7" si="1">I8+I76+I132+I202+I210</f>
        <v>11642</v>
      </c>
      <c r="J6" s="789">
        <f t="shared" si="1"/>
        <v>12084</v>
      </c>
      <c r="K6" s="789">
        <f t="shared" si="1"/>
        <v>14206</v>
      </c>
      <c r="L6" s="800">
        <f>K6+J6+I6</f>
        <v>37932</v>
      </c>
      <c r="M6" s="802">
        <f>L6*100/G6</f>
        <v>25.441667672743371</v>
      </c>
      <c r="N6" s="803">
        <f t="shared" ref="N6:Q7" si="2">N8+N76+N132+N202+N210</f>
        <v>891328</v>
      </c>
      <c r="O6" s="789">
        <f t="shared" si="2"/>
        <v>12165</v>
      </c>
      <c r="P6" s="789">
        <f t="shared" si="2"/>
        <v>13274</v>
      </c>
      <c r="Q6" s="789">
        <f t="shared" si="2"/>
        <v>12682</v>
      </c>
      <c r="R6" s="800">
        <f t="shared" ref="R6:R69" si="3">Q6+P6+O6</f>
        <v>38121</v>
      </c>
      <c r="S6" s="802">
        <f>U6*100/G6</f>
        <v>51.01010101010101</v>
      </c>
      <c r="T6" s="803">
        <f>T8+T76+T132+T202+T210</f>
        <v>1540466</v>
      </c>
      <c r="U6" s="803">
        <f>R6+L6</f>
        <v>76053</v>
      </c>
      <c r="V6" s="789">
        <f t="shared" ref="V6:X7" si="4">V8+V76+V132+V202+V210</f>
        <v>12134</v>
      </c>
      <c r="W6" s="789">
        <f t="shared" si="4"/>
        <v>11944</v>
      </c>
      <c r="X6" s="789">
        <f t="shared" si="4"/>
        <v>12180</v>
      </c>
      <c r="Y6" s="800">
        <f t="shared" ref="Y6:Y69" si="5">X6+W6+V6</f>
        <v>36258</v>
      </c>
      <c r="Z6" s="802">
        <f>AB6*100/G6</f>
        <v>75.328987081975129</v>
      </c>
      <c r="AA6" s="803">
        <f>AA8+AA76+AA132+AA202+AA210</f>
        <v>2276648</v>
      </c>
      <c r="AB6" s="804">
        <f>Y6+U6</f>
        <v>112311</v>
      </c>
      <c r="AC6" s="789">
        <f t="shared" ref="AC6:AE7" si="6">AC8+AC76+AC132+AC202+AC210</f>
        <v>11888</v>
      </c>
      <c r="AD6" s="789">
        <f t="shared" si="6"/>
        <v>13378</v>
      </c>
      <c r="AE6" s="789">
        <f t="shared" si="6"/>
        <v>11517</v>
      </c>
      <c r="AF6" s="800">
        <f t="shared" ref="AF6:AF69" si="7">AE6+AD6+AC6</f>
        <v>36783</v>
      </c>
      <c r="AG6" s="802">
        <f>AI6*100/G6</f>
        <v>100</v>
      </c>
      <c r="AH6" s="803">
        <f>AH8+AH76+AH132+AH202+AH210+AH26</f>
        <v>3380600</v>
      </c>
      <c r="AI6" s="801">
        <f t="shared" ref="AI6:AI69" si="8">AF6+AB6</f>
        <v>149094</v>
      </c>
      <c r="AJ6" s="805">
        <f t="shared" ref="AJ6:AJ37" si="9">AG6</f>
        <v>100</v>
      </c>
      <c r="AK6" s="757"/>
      <c r="AL6" s="947"/>
      <c r="AM6" s="947"/>
      <c r="AN6" s="947"/>
      <c r="AO6" s="947"/>
      <c r="AP6" s="947"/>
      <c r="AQ6" s="947"/>
      <c r="AR6" s="947"/>
      <c r="AS6" s="947"/>
      <c r="AT6" s="947"/>
      <c r="AU6" s="947"/>
      <c r="AV6" s="947"/>
      <c r="AW6" s="947"/>
      <c r="AX6" s="947"/>
      <c r="AY6" s="947"/>
      <c r="AZ6" s="947"/>
      <c r="BA6" s="947"/>
      <c r="BB6" s="947"/>
      <c r="BC6" s="947"/>
      <c r="BD6" s="947"/>
      <c r="BE6" s="947"/>
      <c r="BF6" s="947"/>
      <c r="BG6" s="947"/>
      <c r="BH6" s="947"/>
      <c r="BI6" s="947"/>
      <c r="BJ6" s="947"/>
      <c r="BK6" s="947"/>
      <c r="BL6" s="947"/>
      <c r="BM6" s="947"/>
      <c r="BN6" s="947"/>
      <c r="BO6" s="947"/>
      <c r="BP6" s="947"/>
      <c r="BQ6" s="947"/>
      <c r="BR6" s="947"/>
      <c r="BS6" s="947"/>
      <c r="BT6" s="947"/>
      <c r="BU6" s="947"/>
      <c r="BV6" s="947"/>
      <c r="BW6" s="947"/>
      <c r="BX6" s="947"/>
      <c r="BY6" s="947"/>
      <c r="BZ6" s="947"/>
      <c r="CA6" s="947"/>
      <c r="CB6" s="947"/>
      <c r="CC6" s="947"/>
      <c r="CD6" s="947"/>
      <c r="CE6" s="947"/>
      <c r="CF6" s="947"/>
      <c r="CG6" s="947"/>
      <c r="CH6" s="947"/>
      <c r="CI6" s="947"/>
      <c r="CJ6" s="947"/>
      <c r="CK6" s="947"/>
      <c r="CL6" s="947"/>
      <c r="CM6" s="947"/>
      <c r="CN6" s="947"/>
      <c r="CO6" s="947"/>
      <c r="CP6" s="947"/>
      <c r="CQ6" s="947"/>
      <c r="CR6" s="947"/>
      <c r="CS6" s="947"/>
      <c r="CT6" s="947"/>
      <c r="CU6" s="947"/>
      <c r="CV6" s="947"/>
      <c r="CW6" s="947"/>
      <c r="CX6" s="947"/>
      <c r="CY6" s="947"/>
      <c r="CZ6" s="947"/>
      <c r="DA6" s="947"/>
      <c r="DB6" s="947"/>
      <c r="DC6" s="947"/>
      <c r="DD6" s="947"/>
    </row>
    <row r="7" spans="1:108" ht="18.75" customHeight="1">
      <c r="A7" s="750" t="s">
        <v>344</v>
      </c>
      <c r="B7" s="755"/>
      <c r="C7" s="736"/>
      <c r="D7" s="754"/>
      <c r="E7" s="754"/>
      <c r="F7" s="753" t="s">
        <v>150</v>
      </c>
      <c r="G7" s="757">
        <f>AI7</f>
        <v>147827</v>
      </c>
      <c r="H7" s="763">
        <f>AH7</f>
        <v>2221078</v>
      </c>
      <c r="I7" s="759">
        <f t="shared" si="1"/>
        <v>7090</v>
      </c>
      <c r="J7" s="759">
        <f t="shared" si="1"/>
        <v>9253</v>
      </c>
      <c r="K7" s="759">
        <f t="shared" si="1"/>
        <v>17839</v>
      </c>
      <c r="L7" s="760">
        <f>K7+J7+I7</f>
        <v>34182</v>
      </c>
      <c r="M7" s="761">
        <f>L7*100/G6</f>
        <v>22.926475914523724</v>
      </c>
      <c r="N7" s="758">
        <f t="shared" si="2"/>
        <v>688934.46</v>
      </c>
      <c r="O7" s="759">
        <f t="shared" si="2"/>
        <v>18255</v>
      </c>
      <c r="P7" s="759">
        <f t="shared" si="2"/>
        <v>19343</v>
      </c>
      <c r="Q7" s="759">
        <f t="shared" si="2"/>
        <v>11605</v>
      </c>
      <c r="R7" s="760">
        <f t="shared" si="3"/>
        <v>49203</v>
      </c>
      <c r="S7" s="761">
        <f>U7*100/G6</f>
        <v>55.927803935772062</v>
      </c>
      <c r="T7" s="758">
        <f>T9+T77+T133+T203+T211</f>
        <v>737380</v>
      </c>
      <c r="U7" s="758">
        <f t="shared" ref="U7:U70" si="10">R7+L7</f>
        <v>83385</v>
      </c>
      <c r="V7" s="759">
        <f t="shared" si="4"/>
        <v>12284</v>
      </c>
      <c r="W7" s="759">
        <f t="shared" si="4"/>
        <v>12938</v>
      </c>
      <c r="X7" s="759">
        <f t="shared" si="4"/>
        <v>13217</v>
      </c>
      <c r="Y7" s="760">
        <f t="shared" si="5"/>
        <v>38439</v>
      </c>
      <c r="Z7" s="761">
        <f>AB7*100/G6</f>
        <v>81.709525534226728</v>
      </c>
      <c r="AA7" s="758">
        <f>AA9+AA77+AA133+AA203+AA211</f>
        <v>1054280</v>
      </c>
      <c r="AB7" s="762">
        <f t="shared" ref="AB7:AB70" si="11">Y7+U7</f>
        <v>121824</v>
      </c>
      <c r="AC7" s="759">
        <f t="shared" si="6"/>
        <v>12593</v>
      </c>
      <c r="AD7" s="759">
        <f t="shared" si="6"/>
        <v>11876</v>
      </c>
      <c r="AE7" s="759">
        <f t="shared" si="6"/>
        <v>1534</v>
      </c>
      <c r="AF7" s="760">
        <f t="shared" si="7"/>
        <v>26003</v>
      </c>
      <c r="AG7" s="761">
        <f>AI7*100/G6</f>
        <v>99.150200544622862</v>
      </c>
      <c r="AH7" s="803">
        <f>AH9+AH77+AH133+AH203+AH211</f>
        <v>2221078</v>
      </c>
      <c r="AI7" s="763">
        <f t="shared" si="8"/>
        <v>147827</v>
      </c>
      <c r="AJ7" s="764">
        <f t="shared" si="9"/>
        <v>99.150200544622862</v>
      </c>
      <c r="AK7" s="757"/>
      <c r="AL7" s="947"/>
      <c r="AM7" s="947"/>
      <c r="AN7" s="947"/>
      <c r="AO7" s="947"/>
      <c r="AP7" s="947"/>
      <c r="AQ7" s="947"/>
      <c r="AR7" s="947"/>
      <c r="AS7" s="947"/>
      <c r="AT7" s="947"/>
      <c r="AU7" s="947"/>
      <c r="AV7" s="947"/>
      <c r="AW7" s="947"/>
      <c r="AX7" s="947"/>
      <c r="AY7" s="947"/>
      <c r="AZ7" s="947"/>
      <c r="BA7" s="947"/>
      <c r="BB7" s="947"/>
      <c r="BC7" s="947"/>
      <c r="BD7" s="947"/>
      <c r="BE7" s="947"/>
      <c r="BF7" s="947"/>
      <c r="BG7" s="947"/>
      <c r="BH7" s="947"/>
      <c r="BI7" s="947"/>
      <c r="BJ7" s="947"/>
      <c r="BK7" s="947"/>
      <c r="BL7" s="947"/>
      <c r="BM7" s="947"/>
      <c r="BN7" s="947"/>
      <c r="BO7" s="947"/>
      <c r="BP7" s="947"/>
      <c r="BQ7" s="947"/>
      <c r="BR7" s="947"/>
      <c r="BS7" s="947"/>
      <c r="BT7" s="947"/>
      <c r="BU7" s="947"/>
      <c r="BV7" s="947"/>
      <c r="BW7" s="947"/>
      <c r="BX7" s="947"/>
      <c r="BY7" s="947"/>
      <c r="BZ7" s="947"/>
      <c r="CA7" s="947"/>
      <c r="CB7" s="947"/>
      <c r="CC7" s="947"/>
      <c r="CD7" s="947"/>
      <c r="CE7" s="947"/>
      <c r="CF7" s="947"/>
      <c r="CG7" s="947"/>
      <c r="CH7" s="947"/>
      <c r="CI7" s="947"/>
      <c r="CJ7" s="947"/>
      <c r="CK7" s="947"/>
      <c r="CL7" s="947"/>
      <c r="CM7" s="947"/>
      <c r="CN7" s="947"/>
      <c r="CO7" s="947"/>
      <c r="CP7" s="947"/>
      <c r="CQ7" s="947"/>
      <c r="CR7" s="947"/>
      <c r="CS7" s="947"/>
      <c r="CT7" s="947"/>
      <c r="CU7" s="947"/>
      <c r="CV7" s="947"/>
      <c r="CW7" s="947"/>
      <c r="CX7" s="947"/>
      <c r="CY7" s="947"/>
      <c r="CZ7" s="947"/>
      <c r="DA7" s="947"/>
      <c r="DB7" s="947"/>
      <c r="DC7" s="947"/>
      <c r="DD7" s="947"/>
    </row>
    <row r="8" spans="1:108" ht="44.25" customHeight="1">
      <c r="B8" s="765"/>
      <c r="C8" s="738" t="s">
        <v>305</v>
      </c>
      <c r="D8" s="766"/>
      <c r="E8" s="767"/>
      <c r="F8" s="754" t="s">
        <v>149</v>
      </c>
      <c r="G8" s="760">
        <f>AI8</f>
        <v>124932</v>
      </c>
      <c r="H8" s="763">
        <f t="shared" si="0"/>
        <v>707000</v>
      </c>
      <c r="I8" s="760">
        <f t="shared" ref="I8:K9" si="12">I10</f>
        <v>10330</v>
      </c>
      <c r="J8" s="760">
        <f t="shared" si="12"/>
        <v>10328</v>
      </c>
      <c r="K8" s="760">
        <f t="shared" si="12"/>
        <v>10335</v>
      </c>
      <c r="L8" s="760">
        <f>K8+J8+I8</f>
        <v>30993</v>
      </c>
      <c r="M8" s="761">
        <f>L8*100/G8</f>
        <v>24.80789549514936</v>
      </c>
      <c r="N8" s="763">
        <f t="shared" ref="N8:Q9" si="13">N10</f>
        <v>333540</v>
      </c>
      <c r="O8" s="760">
        <f t="shared" si="13"/>
        <v>10328</v>
      </c>
      <c r="P8" s="760">
        <f t="shared" si="13"/>
        <v>10328</v>
      </c>
      <c r="Q8" s="760">
        <f t="shared" si="13"/>
        <v>11078</v>
      </c>
      <c r="R8" s="760">
        <f t="shared" si="3"/>
        <v>31734</v>
      </c>
      <c r="S8" s="761">
        <f>U8*100/G8</f>
        <v>50.208913649025071</v>
      </c>
      <c r="T8" s="763">
        <f>T10</f>
        <v>356990</v>
      </c>
      <c r="U8" s="758">
        <f t="shared" si="10"/>
        <v>62727</v>
      </c>
      <c r="V8" s="760">
        <f t="shared" ref="V8:X9" si="14">V10</f>
        <v>10328</v>
      </c>
      <c r="W8" s="760">
        <f t="shared" si="14"/>
        <v>10328</v>
      </c>
      <c r="X8" s="760">
        <f t="shared" si="14"/>
        <v>10538</v>
      </c>
      <c r="Y8" s="760">
        <f t="shared" si="5"/>
        <v>31194</v>
      </c>
      <c r="Z8" s="761">
        <f>AB8*100/G8</f>
        <v>75.177696666986847</v>
      </c>
      <c r="AA8" s="763">
        <f>AA10</f>
        <v>541500</v>
      </c>
      <c r="AB8" s="762">
        <f t="shared" si="11"/>
        <v>93921</v>
      </c>
      <c r="AC8" s="760">
        <f t="shared" ref="AC8:AE9" si="15">AC10</f>
        <v>10328</v>
      </c>
      <c r="AD8" s="760">
        <f t="shared" si="15"/>
        <v>10328</v>
      </c>
      <c r="AE8" s="760">
        <f t="shared" si="15"/>
        <v>10355</v>
      </c>
      <c r="AF8" s="760">
        <f t="shared" si="7"/>
        <v>31011</v>
      </c>
      <c r="AG8" s="761">
        <f>AI8*100/G8</f>
        <v>100</v>
      </c>
      <c r="AH8" s="763">
        <f>AH10</f>
        <v>707000</v>
      </c>
      <c r="AI8" s="763">
        <f t="shared" si="8"/>
        <v>124932</v>
      </c>
      <c r="AJ8" s="764">
        <f t="shared" si="9"/>
        <v>100</v>
      </c>
      <c r="AK8" s="768"/>
      <c r="AL8" s="947"/>
      <c r="AM8" s="947"/>
      <c r="AN8" s="947"/>
      <c r="AO8" s="947"/>
      <c r="AP8" s="947"/>
      <c r="AQ8" s="947"/>
      <c r="AR8" s="947"/>
      <c r="AS8" s="947"/>
      <c r="AT8" s="947"/>
      <c r="AU8" s="947"/>
      <c r="AV8" s="947"/>
      <c r="AW8" s="947"/>
      <c r="AX8" s="947"/>
      <c r="AY8" s="947"/>
      <c r="AZ8" s="947"/>
      <c r="BA8" s="947"/>
      <c r="BB8" s="947"/>
      <c r="BC8" s="947"/>
      <c r="BD8" s="947"/>
      <c r="BE8" s="947"/>
      <c r="BF8" s="947"/>
      <c r="BG8" s="947"/>
      <c r="BH8" s="947"/>
      <c r="BI8" s="947"/>
      <c r="BJ8" s="947"/>
      <c r="BK8" s="947"/>
      <c r="BL8" s="947"/>
      <c r="BM8" s="947"/>
      <c r="BN8" s="947"/>
      <c r="BO8" s="947"/>
      <c r="BP8" s="947"/>
      <c r="BQ8" s="947"/>
      <c r="BR8" s="947"/>
      <c r="BS8" s="947"/>
      <c r="BT8" s="947"/>
      <c r="BU8" s="947"/>
      <c r="BV8" s="947"/>
      <c r="BW8" s="947"/>
      <c r="BX8" s="947"/>
      <c r="BY8" s="947"/>
      <c r="BZ8" s="947"/>
      <c r="CA8" s="947"/>
      <c r="CB8" s="947"/>
      <c r="CC8" s="947"/>
      <c r="CD8" s="947"/>
      <c r="CE8" s="947"/>
      <c r="CF8" s="947"/>
      <c r="CG8" s="947"/>
      <c r="CH8" s="947"/>
      <c r="CI8" s="947"/>
      <c r="CJ8" s="947"/>
      <c r="CK8" s="947"/>
      <c r="CL8" s="947"/>
      <c r="CM8" s="947"/>
      <c r="CN8" s="947"/>
      <c r="CO8" s="947"/>
      <c r="CP8" s="947"/>
      <c r="CQ8" s="947"/>
      <c r="CR8" s="947"/>
      <c r="CS8" s="947"/>
      <c r="CT8" s="947"/>
      <c r="CU8" s="947"/>
      <c r="CV8" s="947"/>
      <c r="CW8" s="947"/>
      <c r="CX8" s="947"/>
      <c r="CY8" s="947"/>
      <c r="CZ8" s="947"/>
      <c r="DA8" s="947"/>
      <c r="DB8" s="947"/>
      <c r="DC8" s="947"/>
      <c r="DD8" s="947"/>
    </row>
    <row r="9" spans="1:108" ht="15" customHeight="1">
      <c r="B9" s="765"/>
      <c r="C9" s="740"/>
      <c r="D9" s="766"/>
      <c r="E9" s="767"/>
      <c r="F9" s="754" t="s">
        <v>150</v>
      </c>
      <c r="G9" s="760">
        <f t="shared" ref="G9:G72" si="16">AI9</f>
        <v>118212</v>
      </c>
      <c r="H9" s="763">
        <f>T9</f>
        <v>351490</v>
      </c>
      <c r="I9" s="760">
        <f t="shared" si="12"/>
        <v>5633</v>
      </c>
      <c r="J9" s="760">
        <f t="shared" si="12"/>
        <v>6298</v>
      </c>
      <c r="K9" s="760">
        <f t="shared" si="12"/>
        <v>14585</v>
      </c>
      <c r="L9" s="760">
        <f t="shared" ref="L9:L72" si="17">K9+J9+I9</f>
        <v>26516</v>
      </c>
      <c r="M9" s="761">
        <f>L9*100/G8</f>
        <v>21.224346044248072</v>
      </c>
      <c r="N9" s="763">
        <f t="shared" si="13"/>
        <v>159500</v>
      </c>
      <c r="O9" s="760">
        <f t="shared" si="13"/>
        <v>14741</v>
      </c>
      <c r="P9" s="760">
        <f t="shared" si="13"/>
        <v>12691</v>
      </c>
      <c r="Q9" s="760">
        <f t="shared" si="13"/>
        <v>10539</v>
      </c>
      <c r="R9" s="760">
        <f t="shared" si="3"/>
        <v>37971</v>
      </c>
      <c r="S9" s="761">
        <f>U9*100/G8</f>
        <v>51.617680017929757</v>
      </c>
      <c r="T9" s="763">
        <f>T11</f>
        <v>351490</v>
      </c>
      <c r="U9" s="758">
        <f t="shared" si="10"/>
        <v>64487</v>
      </c>
      <c r="V9" s="760">
        <f t="shared" si="14"/>
        <v>10592</v>
      </c>
      <c r="W9" s="760">
        <f t="shared" si="14"/>
        <v>11778</v>
      </c>
      <c r="X9" s="760">
        <f t="shared" si="14"/>
        <v>10722</v>
      </c>
      <c r="Y9" s="760">
        <f t="shared" si="5"/>
        <v>33092</v>
      </c>
      <c r="Z9" s="761">
        <f>AB9*100/G8</f>
        <v>78.105689495085329</v>
      </c>
      <c r="AA9" s="763">
        <f>AA11</f>
        <v>536800</v>
      </c>
      <c r="AB9" s="762">
        <f t="shared" si="11"/>
        <v>97579</v>
      </c>
      <c r="AC9" s="760">
        <f t="shared" si="15"/>
        <v>10476</v>
      </c>
      <c r="AD9" s="760">
        <f t="shared" si="15"/>
        <v>10157</v>
      </c>
      <c r="AE9" s="760">
        <f t="shared" si="15"/>
        <v>0</v>
      </c>
      <c r="AF9" s="760">
        <f t="shared" si="7"/>
        <v>20633</v>
      </c>
      <c r="AG9" s="761">
        <f>AI9*100/G8</f>
        <v>94.621073864182108</v>
      </c>
      <c r="AH9" s="763">
        <f>AH11</f>
        <v>536800</v>
      </c>
      <c r="AI9" s="763">
        <f t="shared" si="8"/>
        <v>118212</v>
      </c>
      <c r="AJ9" s="764">
        <f t="shared" si="9"/>
        <v>94.621073864182108</v>
      </c>
      <c r="AK9" s="922"/>
      <c r="AL9" s="955"/>
      <c r="AM9" s="947"/>
      <c r="AN9" s="947"/>
      <c r="AO9" s="947"/>
      <c r="AP9" s="947"/>
      <c r="AQ9" s="947"/>
      <c r="AR9" s="947"/>
      <c r="AS9" s="947"/>
      <c r="AT9" s="947"/>
      <c r="AU9" s="947"/>
      <c r="AV9" s="947"/>
      <c r="AW9" s="947"/>
      <c r="AX9" s="947"/>
      <c r="AY9" s="947"/>
      <c r="AZ9" s="947"/>
      <c r="BA9" s="947"/>
      <c r="BB9" s="947"/>
      <c r="BC9" s="947"/>
      <c r="BD9" s="947"/>
      <c r="BE9" s="947"/>
      <c r="BF9" s="947"/>
      <c r="BG9" s="947"/>
      <c r="BH9" s="947"/>
      <c r="BI9" s="947"/>
      <c r="BJ9" s="947"/>
      <c r="BK9" s="947"/>
      <c r="BL9" s="947"/>
      <c r="BM9" s="947"/>
      <c r="BN9" s="947"/>
      <c r="BO9" s="947"/>
      <c r="BP9" s="947"/>
      <c r="BQ9" s="947"/>
      <c r="BR9" s="947"/>
      <c r="BS9" s="947"/>
      <c r="BT9" s="947"/>
      <c r="BU9" s="947"/>
      <c r="BV9" s="947"/>
      <c r="BW9" s="947"/>
      <c r="BX9" s="947"/>
      <c r="BY9" s="947"/>
      <c r="BZ9" s="947"/>
      <c r="CA9" s="947"/>
      <c r="CB9" s="947"/>
      <c r="CC9" s="947"/>
      <c r="CD9" s="947"/>
      <c r="CE9" s="947"/>
      <c r="CF9" s="947"/>
      <c r="CG9" s="947"/>
      <c r="CH9" s="947"/>
      <c r="CI9" s="947"/>
      <c r="CJ9" s="947"/>
      <c r="CK9" s="947"/>
      <c r="CL9" s="947"/>
      <c r="CM9" s="947"/>
      <c r="CN9" s="947"/>
      <c r="CO9" s="947"/>
      <c r="CP9" s="947"/>
      <c r="CQ9" s="947"/>
      <c r="CR9" s="947"/>
      <c r="CS9" s="947"/>
      <c r="CT9" s="947"/>
      <c r="CU9" s="947"/>
      <c r="CV9" s="947"/>
      <c r="CW9" s="947"/>
      <c r="CX9" s="947"/>
      <c r="CY9" s="947"/>
      <c r="CZ9" s="947"/>
      <c r="DA9" s="947"/>
      <c r="DB9" s="947"/>
      <c r="DC9" s="947"/>
      <c r="DD9" s="947"/>
    </row>
    <row r="10" spans="1:108" ht="42.75" customHeight="1">
      <c r="B10" s="765"/>
      <c r="C10" s="741" t="s">
        <v>306</v>
      </c>
      <c r="D10" s="766"/>
      <c r="E10" s="769"/>
      <c r="F10" s="770" t="s">
        <v>149</v>
      </c>
      <c r="G10" s="760">
        <f t="shared" si="16"/>
        <v>124932</v>
      </c>
      <c r="H10" s="763">
        <f t="shared" si="0"/>
        <v>707000</v>
      </c>
      <c r="I10" s="760">
        <f t="shared" ref="I10:K11" si="18">I12+I42+I58</f>
        <v>10330</v>
      </c>
      <c r="J10" s="760">
        <f t="shared" si="18"/>
        <v>10328</v>
      </c>
      <c r="K10" s="760">
        <f t="shared" si="18"/>
        <v>10335</v>
      </c>
      <c r="L10" s="760">
        <f t="shared" si="17"/>
        <v>30993</v>
      </c>
      <c r="M10" s="761">
        <f>L10*100/G10</f>
        <v>24.80789549514936</v>
      </c>
      <c r="N10" s="763">
        <f t="shared" ref="N10:Q11" si="19">N12+N42+N58</f>
        <v>333540</v>
      </c>
      <c r="O10" s="760">
        <f t="shared" si="19"/>
        <v>10328</v>
      </c>
      <c r="P10" s="760">
        <f t="shared" si="19"/>
        <v>10328</v>
      </c>
      <c r="Q10" s="760">
        <f t="shared" si="19"/>
        <v>11078</v>
      </c>
      <c r="R10" s="760">
        <f t="shared" si="3"/>
        <v>31734</v>
      </c>
      <c r="S10" s="761">
        <f>U10*100/G10</f>
        <v>50.208913649025071</v>
      </c>
      <c r="T10" s="763">
        <f>T12+T42+T58</f>
        <v>356990</v>
      </c>
      <c r="U10" s="758">
        <f t="shared" si="10"/>
        <v>62727</v>
      </c>
      <c r="V10" s="760">
        <f t="shared" ref="V10:X11" si="20">V12+V42+V58</f>
        <v>10328</v>
      </c>
      <c r="W10" s="760">
        <f t="shared" si="20"/>
        <v>10328</v>
      </c>
      <c r="X10" s="760">
        <f t="shared" si="20"/>
        <v>10538</v>
      </c>
      <c r="Y10" s="760">
        <f t="shared" si="5"/>
        <v>31194</v>
      </c>
      <c r="Z10" s="761">
        <f>AB10*100/G10</f>
        <v>75.177696666986847</v>
      </c>
      <c r="AA10" s="763">
        <f>AA12+AA42+AA58</f>
        <v>541500</v>
      </c>
      <c r="AB10" s="762">
        <f t="shared" si="11"/>
        <v>93921</v>
      </c>
      <c r="AC10" s="760">
        <f t="shared" ref="AC10:AE11" si="21">AC12+AC42+AC58</f>
        <v>10328</v>
      </c>
      <c r="AD10" s="760">
        <f t="shared" si="21"/>
        <v>10328</v>
      </c>
      <c r="AE10" s="760">
        <f t="shared" si="21"/>
        <v>10355</v>
      </c>
      <c r="AF10" s="760">
        <f t="shared" si="7"/>
        <v>31011</v>
      </c>
      <c r="AG10" s="761">
        <f>AI10*100/G10</f>
        <v>100</v>
      </c>
      <c r="AH10" s="763">
        <f>AH12+AH42+AH58</f>
        <v>707000</v>
      </c>
      <c r="AI10" s="763">
        <f t="shared" si="8"/>
        <v>124932</v>
      </c>
      <c r="AJ10" s="764">
        <f t="shared" si="9"/>
        <v>100</v>
      </c>
      <c r="AK10" s="923"/>
      <c r="AL10" s="955"/>
      <c r="AM10" s="947"/>
      <c r="AN10" s="947"/>
      <c r="AO10" s="947"/>
      <c r="AP10" s="947"/>
      <c r="AQ10" s="947"/>
      <c r="AR10" s="947"/>
      <c r="AS10" s="947"/>
      <c r="AT10" s="947"/>
      <c r="AU10" s="947"/>
      <c r="AV10" s="947"/>
      <c r="AW10" s="947"/>
      <c r="AX10" s="947"/>
      <c r="AY10" s="947"/>
      <c r="AZ10" s="947"/>
      <c r="BA10" s="947"/>
      <c r="BB10" s="947"/>
      <c r="BC10" s="947"/>
      <c r="BD10" s="947"/>
      <c r="BE10" s="947"/>
      <c r="BF10" s="947"/>
      <c r="BG10" s="947"/>
      <c r="BH10" s="947"/>
      <c r="BI10" s="947"/>
      <c r="BJ10" s="947"/>
      <c r="BK10" s="947"/>
      <c r="BL10" s="947"/>
      <c r="BM10" s="947"/>
      <c r="BN10" s="947"/>
      <c r="BO10" s="947"/>
      <c r="BP10" s="947"/>
      <c r="BQ10" s="947"/>
      <c r="BR10" s="947"/>
      <c r="BS10" s="947"/>
      <c r="BT10" s="947"/>
      <c r="BU10" s="947"/>
      <c r="BV10" s="947"/>
      <c r="BW10" s="947"/>
      <c r="BX10" s="947"/>
      <c r="BY10" s="947"/>
      <c r="BZ10" s="947"/>
      <c r="CA10" s="947"/>
      <c r="CB10" s="947"/>
      <c r="CC10" s="947"/>
      <c r="CD10" s="947"/>
      <c r="CE10" s="947"/>
      <c r="CF10" s="947"/>
      <c r="CG10" s="947"/>
      <c r="CH10" s="947"/>
      <c r="CI10" s="947"/>
      <c r="CJ10" s="947"/>
      <c r="CK10" s="947"/>
      <c r="CL10" s="947"/>
      <c r="CM10" s="947"/>
      <c r="CN10" s="947"/>
      <c r="CO10" s="947"/>
      <c r="CP10" s="947"/>
      <c r="CQ10" s="947"/>
      <c r="CR10" s="947"/>
      <c r="CS10" s="947"/>
      <c r="CT10" s="947"/>
      <c r="CU10" s="947"/>
      <c r="CV10" s="947"/>
      <c r="CW10" s="947"/>
      <c r="CX10" s="947"/>
      <c r="CY10" s="947"/>
      <c r="CZ10" s="947"/>
      <c r="DA10" s="947"/>
      <c r="DB10" s="947"/>
      <c r="DC10" s="947"/>
      <c r="DD10" s="947"/>
    </row>
    <row r="11" spans="1:108" ht="16.5" customHeight="1">
      <c r="B11" s="771"/>
      <c r="C11" s="739"/>
      <c r="D11" s="766"/>
      <c r="E11" s="769"/>
      <c r="F11" s="770" t="s">
        <v>150</v>
      </c>
      <c r="G11" s="760">
        <f t="shared" si="16"/>
        <v>118212</v>
      </c>
      <c r="H11" s="763">
        <f>T11</f>
        <v>351490</v>
      </c>
      <c r="I11" s="760">
        <f t="shared" si="18"/>
        <v>5633</v>
      </c>
      <c r="J11" s="760">
        <f t="shared" si="18"/>
        <v>6298</v>
      </c>
      <c r="K11" s="760">
        <f t="shared" si="18"/>
        <v>14585</v>
      </c>
      <c r="L11" s="760">
        <f t="shared" si="17"/>
        <v>26516</v>
      </c>
      <c r="M11" s="761">
        <f>L11*100/G10</f>
        <v>21.224346044248072</v>
      </c>
      <c r="N11" s="763">
        <f t="shared" si="19"/>
        <v>159500</v>
      </c>
      <c r="O11" s="760">
        <f t="shared" si="19"/>
        <v>14741</v>
      </c>
      <c r="P11" s="760">
        <f t="shared" si="19"/>
        <v>12691</v>
      </c>
      <c r="Q11" s="760">
        <f t="shared" si="19"/>
        <v>10539</v>
      </c>
      <c r="R11" s="760">
        <f t="shared" si="3"/>
        <v>37971</v>
      </c>
      <c r="S11" s="761">
        <f>U11*100/G10</f>
        <v>51.617680017929757</v>
      </c>
      <c r="T11" s="763">
        <f>T13+T43+T59</f>
        <v>351490</v>
      </c>
      <c r="U11" s="758">
        <f t="shared" si="10"/>
        <v>64487</v>
      </c>
      <c r="V11" s="760">
        <f t="shared" si="20"/>
        <v>10592</v>
      </c>
      <c r="W11" s="760">
        <f t="shared" si="20"/>
        <v>11778</v>
      </c>
      <c r="X11" s="760">
        <f t="shared" si="20"/>
        <v>10722</v>
      </c>
      <c r="Y11" s="760">
        <f t="shared" si="5"/>
        <v>33092</v>
      </c>
      <c r="Z11" s="761">
        <f>AB11*100/G10</f>
        <v>78.105689495085329</v>
      </c>
      <c r="AA11" s="763">
        <f>AA13+AA43+AA59</f>
        <v>536800</v>
      </c>
      <c r="AB11" s="762">
        <f t="shared" si="11"/>
        <v>97579</v>
      </c>
      <c r="AC11" s="760">
        <f t="shared" si="21"/>
        <v>10476</v>
      </c>
      <c r="AD11" s="760">
        <f t="shared" si="21"/>
        <v>10157</v>
      </c>
      <c r="AE11" s="760">
        <f t="shared" si="21"/>
        <v>0</v>
      </c>
      <c r="AF11" s="760">
        <f t="shared" si="7"/>
        <v>20633</v>
      </c>
      <c r="AG11" s="761">
        <f>AI11*100/G10</f>
        <v>94.621073864182108</v>
      </c>
      <c r="AH11" s="763">
        <f>AH13+AH43+AH59</f>
        <v>536800</v>
      </c>
      <c r="AI11" s="763">
        <f t="shared" si="8"/>
        <v>118212</v>
      </c>
      <c r="AJ11" s="764">
        <f t="shared" si="9"/>
        <v>94.621073864182108</v>
      </c>
      <c r="AK11" s="923"/>
      <c r="AL11" s="955"/>
      <c r="AM11" s="947"/>
      <c r="AN11" s="947"/>
      <c r="AO11" s="947"/>
      <c r="AP11" s="947"/>
      <c r="AQ11" s="947"/>
      <c r="AR11" s="947"/>
      <c r="AS11" s="947"/>
      <c r="AT11" s="947"/>
      <c r="AU11" s="947"/>
      <c r="AV11" s="947"/>
      <c r="AW11" s="947"/>
      <c r="AX11" s="947"/>
      <c r="AY11" s="947"/>
      <c r="AZ11" s="947"/>
      <c r="BA11" s="947"/>
      <c r="BB11" s="947"/>
      <c r="BC11" s="947"/>
      <c r="BD11" s="947"/>
      <c r="BE11" s="947"/>
      <c r="BF11" s="947"/>
      <c r="BG11" s="947"/>
      <c r="BH11" s="947"/>
      <c r="BI11" s="947"/>
      <c r="BJ11" s="947"/>
      <c r="BK11" s="947"/>
      <c r="BL11" s="947"/>
      <c r="BM11" s="947"/>
      <c r="BN11" s="947"/>
      <c r="BO11" s="947"/>
      <c r="BP11" s="947"/>
      <c r="BQ11" s="947"/>
      <c r="BR11" s="947"/>
      <c r="BS11" s="947"/>
      <c r="BT11" s="947"/>
      <c r="BU11" s="947"/>
      <c r="BV11" s="947"/>
      <c r="BW11" s="947"/>
      <c r="BX11" s="947"/>
      <c r="BY11" s="947"/>
      <c r="BZ11" s="947"/>
      <c r="CA11" s="947"/>
      <c r="CB11" s="947"/>
      <c r="CC11" s="947"/>
      <c r="CD11" s="947"/>
      <c r="CE11" s="947"/>
      <c r="CF11" s="947"/>
      <c r="CG11" s="947"/>
      <c r="CH11" s="947"/>
      <c r="CI11" s="947"/>
      <c r="CJ11" s="947"/>
      <c r="CK11" s="947"/>
      <c r="CL11" s="947"/>
      <c r="CM11" s="947"/>
      <c r="CN11" s="947"/>
      <c r="CO11" s="947"/>
      <c r="CP11" s="947"/>
      <c r="CQ11" s="947"/>
      <c r="CR11" s="947"/>
      <c r="CS11" s="947"/>
      <c r="CT11" s="947"/>
      <c r="CU11" s="947"/>
      <c r="CV11" s="947"/>
      <c r="CW11" s="947"/>
      <c r="CX11" s="947"/>
      <c r="CY11" s="947"/>
      <c r="CZ11" s="947"/>
      <c r="DA11" s="947"/>
      <c r="DB11" s="947"/>
      <c r="DC11" s="947"/>
      <c r="DD11" s="947"/>
    </row>
    <row r="12" spans="1:108" ht="42.75" customHeight="1">
      <c r="B12" s="771"/>
      <c r="C12" s="739" t="s">
        <v>307</v>
      </c>
      <c r="D12" s="772" t="s">
        <v>0</v>
      </c>
      <c r="E12" s="769"/>
      <c r="F12" s="770" t="s">
        <v>149</v>
      </c>
      <c r="G12" s="760">
        <f t="shared" si="16"/>
        <v>4932</v>
      </c>
      <c r="H12" s="763">
        <f t="shared" si="0"/>
        <v>707000</v>
      </c>
      <c r="I12" s="760">
        <f t="shared" ref="I12:K13" si="22">I14+I16+I18+I24+I28</f>
        <v>330</v>
      </c>
      <c r="J12" s="760">
        <f t="shared" si="22"/>
        <v>328</v>
      </c>
      <c r="K12" s="760">
        <f t="shared" si="22"/>
        <v>335</v>
      </c>
      <c r="L12" s="760">
        <f t="shared" si="17"/>
        <v>993</v>
      </c>
      <c r="M12" s="761">
        <f>L12*100/G12</f>
        <v>20.1338199513382</v>
      </c>
      <c r="N12" s="763">
        <f>N13+N16+N18+N24+N28+N40</f>
        <v>333540</v>
      </c>
      <c r="O12" s="760">
        <f t="shared" ref="O12:Q13" si="23">O14+O16+O18+O24+O28</f>
        <v>328</v>
      </c>
      <c r="P12" s="760">
        <f t="shared" si="23"/>
        <v>328</v>
      </c>
      <c r="Q12" s="760">
        <f t="shared" si="23"/>
        <v>1078</v>
      </c>
      <c r="R12" s="760">
        <f t="shared" si="3"/>
        <v>1734</v>
      </c>
      <c r="S12" s="761">
        <f>U12*100/G12</f>
        <v>55.291970802919707</v>
      </c>
      <c r="T12" s="763">
        <f>T14+T16+T18+T24+T28+T40</f>
        <v>356990</v>
      </c>
      <c r="U12" s="758">
        <f t="shared" si="10"/>
        <v>2727</v>
      </c>
      <c r="V12" s="760">
        <f t="shared" ref="V12:X13" si="24">V14+V16+V18+V24+V28</f>
        <v>328</v>
      </c>
      <c r="W12" s="760">
        <f t="shared" si="24"/>
        <v>328</v>
      </c>
      <c r="X12" s="760">
        <f t="shared" si="24"/>
        <v>538</v>
      </c>
      <c r="Y12" s="760">
        <f t="shared" si="5"/>
        <v>1194</v>
      </c>
      <c r="Z12" s="761">
        <f>AB12*100/G12</f>
        <v>79.50121654501217</v>
      </c>
      <c r="AA12" s="763">
        <f>AA14+AA16+AA18+AA24+AA28+AA40</f>
        <v>541500</v>
      </c>
      <c r="AB12" s="762">
        <f t="shared" si="11"/>
        <v>3921</v>
      </c>
      <c r="AC12" s="760">
        <f t="shared" ref="AC12:AE13" si="25">AC14+AC16+AC18+AC24+AC28</f>
        <v>328</v>
      </c>
      <c r="AD12" s="760">
        <f t="shared" si="25"/>
        <v>328</v>
      </c>
      <c r="AE12" s="760">
        <f t="shared" si="25"/>
        <v>355</v>
      </c>
      <c r="AF12" s="760">
        <f t="shared" si="7"/>
        <v>1011</v>
      </c>
      <c r="AG12" s="761">
        <f>AI12*100/G12</f>
        <v>100</v>
      </c>
      <c r="AH12" s="763">
        <f>AH14+AH16+AH18+AH24+AH28+AH40</f>
        <v>707000</v>
      </c>
      <c r="AI12" s="763">
        <f t="shared" si="8"/>
        <v>4932</v>
      </c>
      <c r="AJ12" s="764">
        <f t="shared" si="9"/>
        <v>100</v>
      </c>
      <c r="AK12" s="924"/>
      <c r="AL12" s="955"/>
      <c r="AM12" s="947"/>
      <c r="AN12" s="947"/>
      <c r="AO12" s="947"/>
      <c r="AP12" s="947"/>
      <c r="AQ12" s="947"/>
      <c r="AR12" s="947"/>
      <c r="AS12" s="947"/>
      <c r="AT12" s="947"/>
      <c r="AU12" s="947"/>
      <c r="AV12" s="947"/>
      <c r="AW12" s="947"/>
      <c r="AX12" s="947"/>
      <c r="AY12" s="947"/>
      <c r="AZ12" s="947"/>
      <c r="BA12" s="947"/>
      <c r="BB12" s="947"/>
      <c r="BC12" s="947"/>
      <c r="BD12" s="947"/>
      <c r="BE12" s="947"/>
      <c r="BF12" s="947"/>
      <c r="BG12" s="947"/>
      <c r="BH12" s="947"/>
      <c r="BI12" s="947"/>
      <c r="BJ12" s="947"/>
      <c r="BK12" s="947"/>
      <c r="BL12" s="947"/>
      <c r="BM12" s="947"/>
      <c r="BN12" s="947"/>
      <c r="BO12" s="947"/>
      <c r="BP12" s="947"/>
      <c r="BQ12" s="947"/>
      <c r="BR12" s="947"/>
      <c r="BS12" s="947"/>
      <c r="BT12" s="947"/>
      <c r="BU12" s="947"/>
      <c r="BV12" s="947"/>
      <c r="BW12" s="947"/>
      <c r="BX12" s="947"/>
      <c r="BY12" s="947"/>
      <c r="BZ12" s="947"/>
      <c r="CA12" s="947"/>
      <c r="CB12" s="947"/>
      <c r="CC12" s="947"/>
      <c r="CD12" s="947"/>
      <c r="CE12" s="947"/>
      <c r="CF12" s="947"/>
      <c r="CG12" s="947"/>
      <c r="CH12" s="947"/>
      <c r="CI12" s="947"/>
      <c r="CJ12" s="947"/>
      <c r="CK12" s="947"/>
      <c r="CL12" s="947"/>
      <c r="CM12" s="947"/>
      <c r="CN12" s="947"/>
      <c r="CO12" s="947"/>
      <c r="CP12" s="947"/>
      <c r="CQ12" s="947"/>
      <c r="CR12" s="947"/>
      <c r="CS12" s="947"/>
      <c r="CT12" s="947"/>
      <c r="CU12" s="947"/>
      <c r="CV12" s="947"/>
      <c r="CW12" s="947"/>
      <c r="CX12" s="947"/>
      <c r="CY12" s="947"/>
      <c r="CZ12" s="947"/>
      <c r="DA12" s="947"/>
      <c r="DB12" s="947"/>
      <c r="DC12" s="947"/>
      <c r="DD12" s="947"/>
    </row>
    <row r="13" spans="1:108" ht="14.25" customHeight="1">
      <c r="B13" s="771"/>
      <c r="C13" s="739"/>
      <c r="D13" s="772"/>
      <c r="E13" s="769"/>
      <c r="F13" s="770" t="s">
        <v>150</v>
      </c>
      <c r="G13" s="760">
        <f t="shared" si="16"/>
        <v>7559</v>
      </c>
      <c r="H13" s="763">
        <f>T13</f>
        <v>351490</v>
      </c>
      <c r="I13" s="760">
        <f t="shared" si="22"/>
        <v>616</v>
      </c>
      <c r="J13" s="760">
        <f t="shared" si="22"/>
        <v>597</v>
      </c>
      <c r="K13" s="760">
        <f t="shared" si="22"/>
        <v>815</v>
      </c>
      <c r="L13" s="760">
        <f t="shared" si="17"/>
        <v>2028</v>
      </c>
      <c r="M13" s="761">
        <f>L13*100/G12</f>
        <v>41.119221411192214</v>
      </c>
      <c r="N13" s="763">
        <f>N15+N17+N19+N25+N29+N41</f>
        <v>159500</v>
      </c>
      <c r="O13" s="760">
        <f t="shared" si="23"/>
        <v>529</v>
      </c>
      <c r="P13" s="760">
        <f t="shared" si="23"/>
        <v>475</v>
      </c>
      <c r="Q13" s="760">
        <f t="shared" si="23"/>
        <v>1030</v>
      </c>
      <c r="R13" s="760">
        <f t="shared" si="3"/>
        <v>2034</v>
      </c>
      <c r="S13" s="761">
        <f>U13*100/G12</f>
        <v>82.360097323600968</v>
      </c>
      <c r="T13" s="763">
        <f>T15+T17+T19+T25+T29+T41</f>
        <v>351490</v>
      </c>
      <c r="U13" s="758">
        <f t="shared" si="10"/>
        <v>4062</v>
      </c>
      <c r="V13" s="760">
        <f t="shared" si="24"/>
        <v>839</v>
      </c>
      <c r="W13" s="760">
        <f t="shared" si="24"/>
        <v>792</v>
      </c>
      <c r="X13" s="760">
        <f t="shared" si="24"/>
        <v>723</v>
      </c>
      <c r="Y13" s="760">
        <f t="shared" si="5"/>
        <v>2354</v>
      </c>
      <c r="Z13" s="761">
        <f>AB13*100/G12</f>
        <v>130.08921330089214</v>
      </c>
      <c r="AA13" s="763">
        <f>AA15+AA17+AA19+AA25+AA29+AA41</f>
        <v>536800</v>
      </c>
      <c r="AB13" s="762">
        <f t="shared" si="11"/>
        <v>6416</v>
      </c>
      <c r="AC13" s="760">
        <f t="shared" si="25"/>
        <v>612</v>
      </c>
      <c r="AD13" s="760">
        <f t="shared" si="25"/>
        <v>531</v>
      </c>
      <c r="AE13" s="760">
        <f t="shared" si="25"/>
        <v>0</v>
      </c>
      <c r="AF13" s="760">
        <f t="shared" si="7"/>
        <v>1143</v>
      </c>
      <c r="AG13" s="761">
        <f>AI13*100/G12</f>
        <v>153.26439578264396</v>
      </c>
      <c r="AH13" s="763">
        <f>AH15+AH17+AH19+AH25+AH29+AH41</f>
        <v>536800</v>
      </c>
      <c r="AI13" s="763">
        <f t="shared" si="8"/>
        <v>7559</v>
      </c>
      <c r="AJ13" s="764">
        <f t="shared" si="9"/>
        <v>153.26439578264396</v>
      </c>
      <c r="AK13" s="924"/>
      <c r="AL13" s="955"/>
      <c r="AM13" s="947"/>
      <c r="AN13" s="947"/>
      <c r="AO13" s="947"/>
      <c r="AP13" s="947"/>
      <c r="AQ13" s="947"/>
      <c r="AR13" s="947"/>
      <c r="AS13" s="947"/>
      <c r="AT13" s="947"/>
      <c r="AU13" s="947"/>
      <c r="AV13" s="947"/>
      <c r="AW13" s="947"/>
      <c r="AX13" s="947"/>
      <c r="AY13" s="947"/>
      <c r="AZ13" s="947"/>
      <c r="BA13" s="947"/>
      <c r="BB13" s="947"/>
      <c r="BC13" s="947"/>
      <c r="BD13" s="947"/>
      <c r="BE13" s="947"/>
      <c r="BF13" s="947"/>
      <c r="BG13" s="947"/>
      <c r="BH13" s="947"/>
      <c r="BI13" s="947"/>
      <c r="BJ13" s="947"/>
      <c r="BK13" s="947"/>
      <c r="BL13" s="947"/>
      <c r="BM13" s="947"/>
      <c r="BN13" s="947"/>
      <c r="BO13" s="947"/>
      <c r="BP13" s="947"/>
      <c r="BQ13" s="947"/>
      <c r="BR13" s="947"/>
      <c r="BS13" s="947"/>
      <c r="BT13" s="947"/>
      <c r="BU13" s="947"/>
      <c r="BV13" s="947"/>
      <c r="BW13" s="947"/>
      <c r="BX13" s="947"/>
      <c r="BY13" s="947"/>
      <c r="BZ13" s="947"/>
      <c r="CA13" s="947"/>
      <c r="CB13" s="947"/>
      <c r="CC13" s="947"/>
      <c r="CD13" s="947"/>
      <c r="CE13" s="947"/>
      <c r="CF13" s="947"/>
      <c r="CG13" s="947"/>
      <c r="CH13" s="947"/>
      <c r="CI13" s="947"/>
      <c r="CJ13" s="947"/>
      <c r="CK13" s="947"/>
      <c r="CL13" s="947"/>
      <c r="CM13" s="947"/>
      <c r="CN13" s="947"/>
      <c r="CO13" s="947"/>
      <c r="CP13" s="947"/>
      <c r="CQ13" s="947"/>
      <c r="CR13" s="947"/>
      <c r="CS13" s="947"/>
      <c r="CT13" s="947"/>
      <c r="CU13" s="947"/>
      <c r="CV13" s="947"/>
      <c r="CW13" s="947"/>
      <c r="CX13" s="947"/>
      <c r="CY13" s="947"/>
      <c r="CZ13" s="947"/>
      <c r="DA13" s="947"/>
      <c r="DB13" s="947"/>
      <c r="DC13" s="947"/>
      <c r="DD13" s="947"/>
    </row>
    <row r="14" spans="1:108" s="750" customFormat="1" ht="36" customHeight="1">
      <c r="B14" s="771">
        <v>1</v>
      </c>
      <c r="C14" s="737" t="s">
        <v>308</v>
      </c>
      <c r="D14" s="773" t="s">
        <v>0</v>
      </c>
      <c r="E14" s="774"/>
      <c r="F14" s="775" t="s">
        <v>149</v>
      </c>
      <c r="G14" s="760">
        <f t="shared" si="16"/>
        <v>2600</v>
      </c>
      <c r="H14" s="763">
        <f>AH14</f>
        <v>0</v>
      </c>
      <c r="I14" s="760">
        <f>[1]แผนงาน2562!$I$14</f>
        <v>216</v>
      </c>
      <c r="J14" s="760">
        <f>[1]แผนงาน2562!$J$14</f>
        <v>216</v>
      </c>
      <c r="K14" s="760">
        <f>[1]แผนงาน2562!$K$14</f>
        <v>216</v>
      </c>
      <c r="L14" s="760">
        <f t="shared" si="17"/>
        <v>648</v>
      </c>
      <c r="M14" s="761">
        <f>L14*100/G14</f>
        <v>24.923076923076923</v>
      </c>
      <c r="N14" s="763">
        <v>0</v>
      </c>
      <c r="O14" s="760">
        <f>[1]แผนงาน2562!$M$14</f>
        <v>216</v>
      </c>
      <c r="P14" s="760">
        <f>[1]แผนงาน2562!$N$14</f>
        <v>216</v>
      </c>
      <c r="Q14" s="760">
        <f>[1]แผนงาน2562!$O$14</f>
        <v>216</v>
      </c>
      <c r="R14" s="760">
        <f t="shared" si="3"/>
        <v>648</v>
      </c>
      <c r="S14" s="761">
        <f>U14*100/G14</f>
        <v>49.846153846153847</v>
      </c>
      <c r="T14" s="763">
        <v>0</v>
      </c>
      <c r="U14" s="758">
        <f t="shared" si="10"/>
        <v>1296</v>
      </c>
      <c r="V14" s="760">
        <f>[1]แผนงาน2562!$R$14</f>
        <v>216</v>
      </c>
      <c r="W14" s="760">
        <f>[1]แผนงาน2562!$S$14</f>
        <v>216</v>
      </c>
      <c r="X14" s="760">
        <f>[1]แผนงาน2562!$T$14</f>
        <v>216</v>
      </c>
      <c r="Y14" s="760">
        <f t="shared" si="5"/>
        <v>648</v>
      </c>
      <c r="Z14" s="761">
        <f>AB14*100/G14</f>
        <v>74.769230769230774</v>
      </c>
      <c r="AA14" s="763">
        <v>0</v>
      </c>
      <c r="AB14" s="762">
        <f t="shared" si="11"/>
        <v>1944</v>
      </c>
      <c r="AC14" s="760">
        <f>[1]แผนงาน2562!$W$14</f>
        <v>216</v>
      </c>
      <c r="AD14" s="760">
        <f>[1]แผนงาน2562!$X$14</f>
        <v>216</v>
      </c>
      <c r="AE14" s="760">
        <f>[1]แผนงาน2562!$Y$14</f>
        <v>224</v>
      </c>
      <c r="AF14" s="760">
        <f t="shared" si="7"/>
        <v>656</v>
      </c>
      <c r="AG14" s="761">
        <f>AI14*100/G14</f>
        <v>100</v>
      </c>
      <c r="AH14" s="763">
        <v>0</v>
      </c>
      <c r="AI14" s="763">
        <f t="shared" si="8"/>
        <v>2600</v>
      </c>
      <c r="AJ14" s="764">
        <f t="shared" si="9"/>
        <v>100</v>
      </c>
      <c r="AK14" s="925"/>
      <c r="AL14" s="956"/>
      <c r="AM14" s="948"/>
      <c r="AN14" s="948"/>
      <c r="AO14" s="948"/>
      <c r="AP14" s="948"/>
      <c r="AQ14" s="948"/>
      <c r="AR14" s="948"/>
      <c r="AS14" s="948"/>
      <c r="AT14" s="948"/>
      <c r="AU14" s="948"/>
      <c r="AV14" s="948"/>
      <c r="AW14" s="948"/>
      <c r="AX14" s="948"/>
      <c r="AY14" s="948"/>
      <c r="AZ14" s="948"/>
      <c r="BA14" s="948"/>
      <c r="BB14" s="948"/>
      <c r="BC14" s="948"/>
      <c r="BD14" s="948"/>
      <c r="BE14" s="948"/>
      <c r="BF14" s="948"/>
      <c r="BG14" s="948"/>
      <c r="BH14" s="948"/>
      <c r="BI14" s="948"/>
      <c r="BJ14" s="948"/>
      <c r="BK14" s="948"/>
      <c r="BL14" s="948"/>
      <c r="BM14" s="948"/>
      <c r="BN14" s="948"/>
      <c r="BO14" s="948"/>
      <c r="BP14" s="948"/>
      <c r="BQ14" s="948"/>
      <c r="BR14" s="948"/>
      <c r="BS14" s="948"/>
      <c r="BT14" s="948"/>
      <c r="BU14" s="948"/>
      <c r="BV14" s="948"/>
      <c r="BW14" s="948"/>
      <c r="BX14" s="948"/>
      <c r="BY14" s="948"/>
      <c r="BZ14" s="948"/>
      <c r="CA14" s="948"/>
      <c r="CB14" s="948"/>
      <c r="CC14" s="948"/>
      <c r="CD14" s="948"/>
      <c r="CE14" s="948"/>
      <c r="CF14" s="948"/>
      <c r="CG14" s="948"/>
      <c r="CH14" s="948"/>
      <c r="CI14" s="948"/>
      <c r="CJ14" s="948"/>
      <c r="CK14" s="948"/>
      <c r="CL14" s="948"/>
      <c r="CM14" s="948"/>
      <c r="CN14" s="948"/>
      <c r="CO14" s="948"/>
      <c r="CP14" s="948"/>
      <c r="CQ14" s="948"/>
      <c r="CR14" s="948"/>
      <c r="CS14" s="948"/>
      <c r="CT14" s="948"/>
      <c r="CU14" s="948"/>
      <c r="CV14" s="948"/>
      <c r="CW14" s="948"/>
      <c r="CX14" s="948"/>
      <c r="CY14" s="948"/>
      <c r="CZ14" s="948"/>
      <c r="DA14" s="948"/>
      <c r="DB14" s="948"/>
      <c r="DC14" s="948"/>
      <c r="DD14" s="948"/>
    </row>
    <row r="15" spans="1:108" s="750" customFormat="1" ht="20.25" customHeight="1">
      <c r="A15" s="776">
        <f>[1]แผนงาน2562!$J$14</f>
        <v>216</v>
      </c>
      <c r="B15" s="771"/>
      <c r="C15" s="742"/>
      <c r="D15" s="773"/>
      <c r="E15" s="774"/>
      <c r="F15" s="775" t="s">
        <v>150</v>
      </c>
      <c r="G15" s="760">
        <f t="shared" si="16"/>
        <v>5115</v>
      </c>
      <c r="H15" s="763">
        <f>AH15</f>
        <v>0</v>
      </c>
      <c r="I15" s="760">
        <f>[1]แผนงาน2562!$I$15</f>
        <v>472</v>
      </c>
      <c r="J15" s="760">
        <f>[1]แผนงาน2562!$J$15</f>
        <v>492</v>
      </c>
      <c r="K15" s="760">
        <f>[1]แผนงาน2562!$K$15</f>
        <v>371</v>
      </c>
      <c r="L15" s="760">
        <f t="shared" si="17"/>
        <v>1335</v>
      </c>
      <c r="M15" s="761">
        <f>L15*100/G14</f>
        <v>51.346153846153847</v>
      </c>
      <c r="N15" s="763">
        <v>0</v>
      </c>
      <c r="O15" s="760">
        <f>[1]แผนงาน2562!$M$15</f>
        <v>395</v>
      </c>
      <c r="P15" s="760">
        <f>[1]แผนงาน2562!$N$15</f>
        <v>401</v>
      </c>
      <c r="Q15" s="760">
        <f>[1]แผนงาน2562!$O$15</f>
        <v>441</v>
      </c>
      <c r="R15" s="760">
        <f t="shared" si="3"/>
        <v>1237</v>
      </c>
      <c r="S15" s="761">
        <f>U15*100/G14</f>
        <v>98.92307692307692</v>
      </c>
      <c r="T15" s="763">
        <v>0</v>
      </c>
      <c r="U15" s="758">
        <f t="shared" si="10"/>
        <v>2572</v>
      </c>
      <c r="V15" s="760">
        <f>[1]แผนงาน2562!$R$15</f>
        <v>479</v>
      </c>
      <c r="W15" s="760">
        <f>[1]แผนงาน2562!$S$15</f>
        <v>536</v>
      </c>
      <c r="X15" s="760">
        <f>[1]แผนงาน2562!$T$15</f>
        <v>557</v>
      </c>
      <c r="Y15" s="760">
        <f t="shared" si="5"/>
        <v>1572</v>
      </c>
      <c r="Z15" s="761">
        <f>AB15*100/G14</f>
        <v>159.38461538461539</v>
      </c>
      <c r="AA15" s="763">
        <v>0</v>
      </c>
      <c r="AB15" s="762">
        <f t="shared" si="11"/>
        <v>4144</v>
      </c>
      <c r="AC15" s="760">
        <f>[1]แผนงาน2562!$W$15</f>
        <v>518</v>
      </c>
      <c r="AD15" s="760">
        <f>[1]แผนงาน2562!$X$15</f>
        <v>453</v>
      </c>
      <c r="AE15" s="760">
        <f>[1]แผนงาน2562!$Y$15</f>
        <v>0</v>
      </c>
      <c r="AF15" s="760">
        <f t="shared" si="7"/>
        <v>971</v>
      </c>
      <c r="AG15" s="761">
        <f>AI15*100/G14</f>
        <v>196.73076923076923</v>
      </c>
      <c r="AH15" s="763">
        <v>0</v>
      </c>
      <c r="AI15" s="763">
        <f t="shared" si="8"/>
        <v>5115</v>
      </c>
      <c r="AJ15" s="764">
        <f t="shared" si="9"/>
        <v>196.73076923076923</v>
      </c>
      <c r="AK15" s="925"/>
      <c r="AL15" s="956"/>
      <c r="AM15" s="948"/>
      <c r="AN15" s="948"/>
      <c r="AO15" s="948"/>
      <c r="AP15" s="948"/>
      <c r="AQ15" s="948"/>
      <c r="AR15" s="948"/>
      <c r="AS15" s="948"/>
      <c r="AT15" s="948"/>
      <c r="AU15" s="948"/>
      <c r="AV15" s="948"/>
      <c r="AW15" s="948"/>
      <c r="AX15" s="948"/>
      <c r="AY15" s="948"/>
      <c r="AZ15" s="948"/>
      <c r="BA15" s="948"/>
      <c r="BB15" s="948"/>
      <c r="BC15" s="948"/>
      <c r="BD15" s="948"/>
      <c r="BE15" s="948"/>
      <c r="BF15" s="948"/>
      <c r="BG15" s="948"/>
      <c r="BH15" s="948"/>
      <c r="BI15" s="948"/>
      <c r="BJ15" s="948"/>
      <c r="BK15" s="948"/>
      <c r="BL15" s="948"/>
      <c r="BM15" s="948"/>
      <c r="BN15" s="948"/>
      <c r="BO15" s="948"/>
      <c r="BP15" s="948"/>
      <c r="BQ15" s="948"/>
      <c r="BR15" s="948"/>
      <c r="BS15" s="948"/>
      <c r="BT15" s="948"/>
      <c r="BU15" s="948"/>
      <c r="BV15" s="948"/>
      <c r="BW15" s="948"/>
      <c r="BX15" s="948"/>
      <c r="BY15" s="948"/>
      <c r="BZ15" s="948"/>
      <c r="CA15" s="948"/>
      <c r="CB15" s="948"/>
      <c r="CC15" s="948"/>
      <c r="CD15" s="948"/>
      <c r="CE15" s="948"/>
      <c r="CF15" s="948"/>
      <c r="CG15" s="948"/>
      <c r="CH15" s="948"/>
      <c r="CI15" s="948"/>
      <c r="CJ15" s="948"/>
      <c r="CK15" s="948"/>
      <c r="CL15" s="948"/>
      <c r="CM15" s="948"/>
      <c r="CN15" s="948"/>
      <c r="CO15" s="948"/>
      <c r="CP15" s="948"/>
      <c r="CQ15" s="948"/>
      <c r="CR15" s="948"/>
      <c r="CS15" s="948"/>
      <c r="CT15" s="948"/>
      <c r="CU15" s="948"/>
      <c r="CV15" s="948"/>
      <c r="CW15" s="948"/>
      <c r="CX15" s="948"/>
      <c r="CY15" s="948"/>
      <c r="CZ15" s="948"/>
      <c r="DA15" s="948"/>
      <c r="DB15" s="948"/>
      <c r="DC15" s="948"/>
      <c r="DD15" s="948"/>
    </row>
    <row r="16" spans="1:108" s="808" customFormat="1" ht="31.5" customHeight="1">
      <c r="A16" s="806">
        <f>[1]แผนงาน2562!$J$16</f>
        <v>110</v>
      </c>
      <c r="B16" s="771">
        <v>2</v>
      </c>
      <c r="C16" s="739" t="s">
        <v>360</v>
      </c>
      <c r="D16" s="772" t="s">
        <v>0</v>
      </c>
      <c r="E16" s="769"/>
      <c r="F16" s="770" t="s">
        <v>149</v>
      </c>
      <c r="G16" s="760">
        <f t="shared" si="16"/>
        <v>1340</v>
      </c>
      <c r="H16" s="763">
        <f>AH16</f>
        <v>373500</v>
      </c>
      <c r="I16" s="760">
        <f>[1]แผนงาน2562!$I$16</f>
        <v>110</v>
      </c>
      <c r="J16" s="760">
        <f>[1]แผนงาน2562!$J$16</f>
        <v>110</v>
      </c>
      <c r="K16" s="760">
        <f>[1]แผนงาน2562!$K$16</f>
        <v>110</v>
      </c>
      <c r="L16" s="760">
        <f t="shared" si="17"/>
        <v>330</v>
      </c>
      <c r="M16" s="761">
        <f>L16*100/G16</f>
        <v>24.626865671641792</v>
      </c>
      <c r="N16" s="763">
        <f>แผนเงิน2562!L17</f>
        <v>96800</v>
      </c>
      <c r="O16" s="760">
        <f>[1]แผนงาน2562!$M$16</f>
        <v>110</v>
      </c>
      <c r="P16" s="760">
        <f>[1]แผนงาน2562!$N$16</f>
        <v>110</v>
      </c>
      <c r="Q16" s="760">
        <f>[1]แผนงาน2562!$O$16</f>
        <v>110</v>
      </c>
      <c r="R16" s="760">
        <f t="shared" si="3"/>
        <v>330</v>
      </c>
      <c r="S16" s="761">
        <f>U16*100/G16</f>
        <v>49.253731343283583</v>
      </c>
      <c r="T16" s="763">
        <f>แผนเงิน2562!Q17</f>
        <v>186800</v>
      </c>
      <c r="U16" s="758">
        <f t="shared" si="10"/>
        <v>660</v>
      </c>
      <c r="V16" s="760">
        <f>[1]แผนงาน2562!$R$16</f>
        <v>110</v>
      </c>
      <c r="W16" s="760">
        <f>[1]แผนงาน2562!$S$16</f>
        <v>110</v>
      </c>
      <c r="X16" s="760">
        <f>[1]แผนงาน2562!$T$16</f>
        <v>110</v>
      </c>
      <c r="Y16" s="760">
        <f t="shared" si="5"/>
        <v>330</v>
      </c>
      <c r="Z16" s="761">
        <f>AB16*100/G16</f>
        <v>73.880597014925371</v>
      </c>
      <c r="AA16" s="763">
        <f>แผนเงิน2562!V17-3500</f>
        <v>280000</v>
      </c>
      <c r="AB16" s="758">
        <f t="shared" si="11"/>
        <v>990</v>
      </c>
      <c r="AC16" s="760">
        <f>[1]แผนงาน2562!$W$16</f>
        <v>110</v>
      </c>
      <c r="AD16" s="760">
        <f>[1]แผนงาน2562!$X$16</f>
        <v>110</v>
      </c>
      <c r="AE16" s="760">
        <f>[1]แผนงาน2562!$Y$16</f>
        <v>130</v>
      </c>
      <c r="AF16" s="760">
        <f t="shared" si="7"/>
        <v>350</v>
      </c>
      <c r="AG16" s="761">
        <f>AI16*100/G16</f>
        <v>100</v>
      </c>
      <c r="AH16" s="763">
        <f>แผนเงิน2562!AA17</f>
        <v>373500</v>
      </c>
      <c r="AI16" s="763">
        <f t="shared" si="8"/>
        <v>1340</v>
      </c>
      <c r="AJ16" s="807">
        <f t="shared" si="9"/>
        <v>100</v>
      </c>
      <c r="AK16" s="924"/>
      <c r="AL16" s="955"/>
      <c r="AM16" s="947"/>
      <c r="AN16" s="947"/>
      <c r="AO16" s="947"/>
      <c r="AP16" s="947"/>
      <c r="AQ16" s="947"/>
      <c r="AR16" s="947"/>
      <c r="AS16" s="947"/>
      <c r="AT16" s="947"/>
      <c r="AU16" s="947"/>
      <c r="AV16" s="947"/>
      <c r="AW16" s="947"/>
      <c r="AX16" s="947"/>
      <c r="AY16" s="947"/>
      <c r="AZ16" s="947"/>
      <c r="BA16" s="947"/>
      <c r="BB16" s="947"/>
      <c r="BC16" s="947"/>
      <c r="BD16" s="947"/>
      <c r="BE16" s="947"/>
      <c r="BF16" s="947"/>
      <c r="BG16" s="947"/>
      <c r="BH16" s="947"/>
      <c r="BI16" s="947"/>
      <c r="BJ16" s="947"/>
      <c r="BK16" s="947"/>
      <c r="BL16" s="947"/>
      <c r="BM16" s="947"/>
      <c r="BN16" s="947"/>
      <c r="BO16" s="947"/>
      <c r="BP16" s="947"/>
      <c r="BQ16" s="947"/>
      <c r="BR16" s="947"/>
      <c r="BS16" s="947"/>
      <c r="BT16" s="947"/>
      <c r="BU16" s="947"/>
      <c r="BV16" s="947"/>
      <c r="BW16" s="947"/>
      <c r="BX16" s="947"/>
      <c r="BY16" s="947"/>
      <c r="BZ16" s="947"/>
      <c r="CA16" s="947"/>
      <c r="CB16" s="947"/>
      <c r="CC16" s="947"/>
      <c r="CD16" s="947"/>
      <c r="CE16" s="947"/>
      <c r="CF16" s="947"/>
      <c r="CG16" s="947"/>
      <c r="CH16" s="947"/>
      <c r="CI16" s="947"/>
      <c r="CJ16" s="947"/>
      <c r="CK16" s="947"/>
      <c r="CL16" s="947"/>
      <c r="CM16" s="947"/>
      <c r="CN16" s="947"/>
      <c r="CO16" s="947"/>
      <c r="CP16" s="947"/>
      <c r="CQ16" s="947"/>
      <c r="CR16" s="947"/>
      <c r="CS16" s="947"/>
      <c r="CT16" s="947"/>
      <c r="CU16" s="947"/>
      <c r="CV16" s="947"/>
      <c r="CW16" s="947"/>
      <c r="CX16" s="947"/>
      <c r="CY16" s="947"/>
      <c r="CZ16" s="947"/>
      <c r="DA16" s="947"/>
      <c r="DB16" s="947"/>
      <c r="DC16" s="947"/>
      <c r="DD16" s="947"/>
    </row>
    <row r="17" spans="1:108" s="809" customFormat="1" ht="16.5" customHeight="1">
      <c r="A17" s="810">
        <f>[1]แผนงาน2562!$J$17</f>
        <v>99</v>
      </c>
      <c r="B17" s="771"/>
      <c r="C17" s="739"/>
      <c r="D17" s="772"/>
      <c r="E17" s="769"/>
      <c r="F17" s="770" t="s">
        <v>150</v>
      </c>
      <c r="G17" s="760">
        <f t="shared" si="16"/>
        <v>1368</v>
      </c>
      <c r="H17" s="763">
        <f>AH17</f>
        <v>278800</v>
      </c>
      <c r="I17" s="760">
        <f>[1]แผนงาน2562!$I$17</f>
        <v>138</v>
      </c>
      <c r="J17" s="760">
        <f>[1]แผนงาน2562!$J$17</f>
        <v>99</v>
      </c>
      <c r="K17" s="760">
        <f>[1]แผนงาน2562!$K$17</f>
        <v>437</v>
      </c>
      <c r="L17" s="760">
        <f t="shared" si="17"/>
        <v>674</v>
      </c>
      <c r="M17" s="761">
        <f>L17*100/G16</f>
        <v>50.298507462686565</v>
      </c>
      <c r="N17" s="763">
        <v>89000</v>
      </c>
      <c r="O17" s="760">
        <f>[1]แผนงาน2562!$M$17</f>
        <v>119</v>
      </c>
      <c r="P17" s="760">
        <f>[1]แผนงาน2562!$N$17</f>
        <v>68</v>
      </c>
      <c r="Q17" s="760">
        <f>[1]แผนงาน2562!$O$17</f>
        <v>174</v>
      </c>
      <c r="R17" s="760">
        <f t="shared" si="3"/>
        <v>361</v>
      </c>
      <c r="S17" s="761">
        <f>U17*100/G16</f>
        <v>77.238805970149258</v>
      </c>
      <c r="T17" s="763">
        <v>183800</v>
      </c>
      <c r="U17" s="758">
        <f t="shared" si="10"/>
        <v>1035</v>
      </c>
      <c r="V17" s="760">
        <f>[1]แผนงาน2562!$R$17</f>
        <v>42</v>
      </c>
      <c r="W17" s="760">
        <f>[1]แผนงาน2562!$S$17</f>
        <v>23</v>
      </c>
      <c r="X17" s="760">
        <f>[1]แผนงาน2562!$T$17</f>
        <v>105</v>
      </c>
      <c r="Y17" s="760">
        <f t="shared" si="5"/>
        <v>170</v>
      </c>
      <c r="Z17" s="761">
        <f>AB17*100/G16</f>
        <v>89.925373134328353</v>
      </c>
      <c r="AA17" s="763">
        <f>T17+95000</f>
        <v>278800</v>
      </c>
      <c r="AB17" s="758">
        <f t="shared" si="11"/>
        <v>1205</v>
      </c>
      <c r="AC17" s="760">
        <f>[1]แผนงาน2562!$W$17</f>
        <v>91</v>
      </c>
      <c r="AD17" s="760">
        <f>[1]แผนงาน2562!$X$17</f>
        <v>72</v>
      </c>
      <c r="AE17" s="760">
        <f>[1]แผนงาน2562!$Y$17</f>
        <v>0</v>
      </c>
      <c r="AF17" s="760">
        <f t="shared" si="7"/>
        <v>163</v>
      </c>
      <c r="AG17" s="761">
        <f>AI17*100/G16</f>
        <v>102.08955223880596</v>
      </c>
      <c r="AH17" s="763">
        <f>AA17</f>
        <v>278800</v>
      </c>
      <c r="AI17" s="763">
        <f t="shared" si="8"/>
        <v>1368</v>
      </c>
      <c r="AJ17" s="807">
        <f t="shared" si="9"/>
        <v>102.08955223880596</v>
      </c>
      <c r="AK17" s="924"/>
      <c r="AL17" s="955"/>
      <c r="AM17" s="947"/>
      <c r="AN17" s="947"/>
      <c r="AO17" s="947"/>
      <c r="AP17" s="947"/>
      <c r="AQ17" s="947"/>
      <c r="AR17" s="947"/>
      <c r="AS17" s="947"/>
      <c r="AT17" s="947"/>
      <c r="AU17" s="947"/>
      <c r="AV17" s="947"/>
      <c r="AW17" s="947"/>
      <c r="AX17" s="947"/>
      <c r="AY17" s="947"/>
      <c r="AZ17" s="947"/>
      <c r="BA17" s="947"/>
      <c r="BB17" s="947"/>
      <c r="BC17" s="947"/>
      <c r="BD17" s="947"/>
      <c r="BE17" s="947"/>
      <c r="BF17" s="947"/>
      <c r="BG17" s="947"/>
      <c r="BH17" s="947"/>
      <c r="BI17" s="947"/>
      <c r="BJ17" s="947"/>
      <c r="BK17" s="947"/>
      <c r="BL17" s="947"/>
      <c r="BM17" s="947"/>
      <c r="BN17" s="947"/>
      <c r="BO17" s="947"/>
      <c r="BP17" s="947"/>
      <c r="BQ17" s="947"/>
      <c r="BR17" s="947"/>
      <c r="BS17" s="947"/>
      <c r="BT17" s="947"/>
      <c r="BU17" s="947"/>
      <c r="BV17" s="947"/>
      <c r="BW17" s="947"/>
      <c r="BX17" s="947"/>
      <c r="BY17" s="947"/>
      <c r="BZ17" s="947"/>
      <c r="CA17" s="947"/>
      <c r="CB17" s="947"/>
      <c r="CC17" s="947"/>
      <c r="CD17" s="947"/>
      <c r="CE17" s="947"/>
      <c r="CF17" s="947"/>
      <c r="CG17" s="947"/>
      <c r="CH17" s="947"/>
      <c r="CI17" s="947"/>
      <c r="CJ17" s="947"/>
      <c r="CK17" s="947"/>
      <c r="CL17" s="947"/>
      <c r="CM17" s="947"/>
      <c r="CN17" s="947"/>
      <c r="CO17" s="947"/>
      <c r="CP17" s="947"/>
      <c r="CQ17" s="947"/>
      <c r="CR17" s="947"/>
      <c r="CS17" s="947"/>
      <c r="CT17" s="947"/>
      <c r="CU17" s="947"/>
      <c r="CV17" s="947"/>
      <c r="CW17" s="947"/>
      <c r="CX17" s="947"/>
      <c r="CY17" s="947"/>
      <c r="CZ17" s="947"/>
      <c r="DA17" s="947"/>
      <c r="DB17" s="947"/>
      <c r="DC17" s="947"/>
      <c r="DD17" s="947"/>
    </row>
    <row r="18" spans="1:108" ht="22.5" customHeight="1">
      <c r="A18" s="776">
        <f>[1]แผนงาน2562!$J$18</f>
        <v>0</v>
      </c>
      <c r="B18" s="819">
        <v>3</v>
      </c>
      <c r="C18" s="820" t="s">
        <v>310</v>
      </c>
      <c r="D18" s="821" t="s">
        <v>0</v>
      </c>
      <c r="E18" s="822">
        <v>2600</v>
      </c>
      <c r="F18" s="823" t="s">
        <v>149</v>
      </c>
      <c r="G18" s="824">
        <f t="shared" si="16"/>
        <v>250</v>
      </c>
      <c r="H18" s="825">
        <f t="shared" ref="H18:K19" si="26">H20</f>
        <v>15000</v>
      </c>
      <c r="I18" s="824">
        <f t="shared" si="26"/>
        <v>0</v>
      </c>
      <c r="J18" s="824">
        <f t="shared" si="26"/>
        <v>0</v>
      </c>
      <c r="K18" s="824">
        <f t="shared" si="26"/>
        <v>0</v>
      </c>
      <c r="L18" s="824">
        <f t="shared" si="17"/>
        <v>0</v>
      </c>
      <c r="M18" s="826">
        <f>L18*100/G18</f>
        <v>0</v>
      </c>
      <c r="N18" s="825">
        <f>N19</f>
        <v>0</v>
      </c>
      <c r="O18" s="824">
        <f t="shared" ref="O18:Q19" si="27">O20</f>
        <v>0</v>
      </c>
      <c r="P18" s="824">
        <f t="shared" si="27"/>
        <v>0</v>
      </c>
      <c r="Q18" s="824">
        <f t="shared" si="27"/>
        <v>250</v>
      </c>
      <c r="R18" s="824">
        <f t="shared" si="3"/>
        <v>250</v>
      </c>
      <c r="S18" s="826">
        <f>U18*100/G18</f>
        <v>100</v>
      </c>
      <c r="T18" s="825">
        <f>T20</f>
        <v>15000</v>
      </c>
      <c r="U18" s="804">
        <f t="shared" si="10"/>
        <v>250</v>
      </c>
      <c r="V18" s="824">
        <f t="shared" ref="V18:X19" si="28">V20</f>
        <v>0</v>
      </c>
      <c r="W18" s="824">
        <f t="shared" si="28"/>
        <v>0</v>
      </c>
      <c r="X18" s="824">
        <f t="shared" si="28"/>
        <v>0</v>
      </c>
      <c r="Y18" s="824">
        <f t="shared" si="5"/>
        <v>0</v>
      </c>
      <c r="Z18" s="826">
        <f>AB18*100/G18</f>
        <v>100</v>
      </c>
      <c r="AA18" s="825">
        <f t="shared" ref="AA18:AA23" si="29">T18</f>
        <v>15000</v>
      </c>
      <c r="AB18" s="804">
        <f t="shared" si="11"/>
        <v>250</v>
      </c>
      <c r="AC18" s="824">
        <f t="shared" ref="AC18:AE19" si="30">AC20</f>
        <v>0</v>
      </c>
      <c r="AD18" s="824">
        <f t="shared" si="30"/>
        <v>0</v>
      </c>
      <c r="AE18" s="824">
        <f t="shared" si="30"/>
        <v>0</v>
      </c>
      <c r="AF18" s="824">
        <f t="shared" si="7"/>
        <v>0</v>
      </c>
      <c r="AG18" s="826">
        <f>AI18*100/G18</f>
        <v>100</v>
      </c>
      <c r="AH18" s="763">
        <f>AA18</f>
        <v>15000</v>
      </c>
      <c r="AI18" s="825">
        <f t="shared" si="8"/>
        <v>250</v>
      </c>
      <c r="AJ18" s="805">
        <f t="shared" si="9"/>
        <v>100</v>
      </c>
      <c r="AK18" s="920"/>
      <c r="AL18" s="955"/>
      <c r="AM18" s="947"/>
      <c r="AN18" s="947"/>
      <c r="AO18" s="947"/>
      <c r="AP18" s="947"/>
      <c r="AQ18" s="947"/>
      <c r="AR18" s="947"/>
      <c r="AS18" s="947"/>
      <c r="AT18" s="947"/>
      <c r="AU18" s="947"/>
      <c r="AV18" s="947"/>
      <c r="AW18" s="947"/>
      <c r="AX18" s="947"/>
      <c r="AY18" s="947"/>
      <c r="AZ18" s="947"/>
      <c r="BA18" s="947"/>
      <c r="BB18" s="947"/>
      <c r="BC18" s="947"/>
      <c r="BD18" s="947"/>
      <c r="BE18" s="947"/>
      <c r="BF18" s="947"/>
      <c r="BG18" s="947"/>
      <c r="BH18" s="947"/>
      <c r="BI18" s="947"/>
      <c r="BJ18" s="947"/>
      <c r="BK18" s="947"/>
      <c r="BL18" s="947"/>
      <c r="BM18" s="947"/>
      <c r="BN18" s="947"/>
      <c r="BO18" s="947"/>
      <c r="BP18" s="947"/>
      <c r="BQ18" s="947"/>
      <c r="BR18" s="947"/>
      <c r="BS18" s="947"/>
      <c r="BT18" s="947"/>
      <c r="BU18" s="947"/>
      <c r="BV18" s="947"/>
      <c r="BW18" s="947"/>
      <c r="BX18" s="947"/>
      <c r="BY18" s="947"/>
      <c r="BZ18" s="947"/>
      <c r="CA18" s="947"/>
      <c r="CB18" s="947"/>
      <c r="CC18" s="947"/>
      <c r="CD18" s="947"/>
      <c r="CE18" s="947"/>
      <c r="CF18" s="947"/>
      <c r="CG18" s="947"/>
      <c r="CH18" s="947"/>
      <c r="CI18" s="947"/>
      <c r="CJ18" s="947"/>
      <c r="CK18" s="947"/>
      <c r="CL18" s="947"/>
      <c r="CM18" s="947"/>
      <c r="CN18" s="947"/>
      <c r="CO18" s="947"/>
      <c r="CP18" s="947"/>
      <c r="CQ18" s="947"/>
      <c r="CR18" s="947"/>
      <c r="CS18" s="947"/>
      <c r="CT18" s="947"/>
      <c r="CU18" s="947"/>
      <c r="CV18" s="947"/>
      <c r="CW18" s="947"/>
      <c r="CX18" s="947"/>
      <c r="CY18" s="947"/>
      <c r="CZ18" s="947"/>
      <c r="DA18" s="947"/>
      <c r="DB18" s="947"/>
      <c r="DC18" s="947"/>
      <c r="DD18" s="947"/>
    </row>
    <row r="19" spans="1:108" s="809" customFormat="1" ht="18" customHeight="1">
      <c r="A19" s="817"/>
      <c r="B19" s="771"/>
      <c r="C19" s="739"/>
      <c r="D19" s="772"/>
      <c r="E19" s="769"/>
      <c r="F19" s="770" t="s">
        <v>150</v>
      </c>
      <c r="G19" s="760">
        <f t="shared" si="16"/>
        <v>300</v>
      </c>
      <c r="H19" s="763">
        <v>15000</v>
      </c>
      <c r="I19" s="760">
        <f t="shared" si="26"/>
        <v>0</v>
      </c>
      <c r="J19" s="760">
        <f t="shared" si="26"/>
        <v>0</v>
      </c>
      <c r="K19" s="760">
        <f t="shared" si="26"/>
        <v>0</v>
      </c>
      <c r="L19" s="760">
        <f t="shared" si="17"/>
        <v>0</v>
      </c>
      <c r="M19" s="761">
        <f>L19*100/G18</f>
        <v>0</v>
      </c>
      <c r="N19" s="763">
        <f>N21</f>
        <v>0</v>
      </c>
      <c r="O19" s="760">
        <f t="shared" si="27"/>
        <v>0</v>
      </c>
      <c r="P19" s="760">
        <f t="shared" si="27"/>
        <v>0</v>
      </c>
      <c r="Q19" s="760">
        <f t="shared" si="27"/>
        <v>300</v>
      </c>
      <c r="R19" s="760">
        <f t="shared" si="3"/>
        <v>300</v>
      </c>
      <c r="S19" s="761">
        <f>U19*100/G18</f>
        <v>120</v>
      </c>
      <c r="T19" s="763">
        <f>T21</f>
        <v>15000</v>
      </c>
      <c r="U19" s="758">
        <f t="shared" si="10"/>
        <v>300</v>
      </c>
      <c r="V19" s="760">
        <f t="shared" si="28"/>
        <v>0</v>
      </c>
      <c r="W19" s="760">
        <f t="shared" si="28"/>
        <v>0</v>
      </c>
      <c r="X19" s="760">
        <f t="shared" si="28"/>
        <v>0</v>
      </c>
      <c r="Y19" s="760">
        <f t="shared" si="5"/>
        <v>0</v>
      </c>
      <c r="Z19" s="761">
        <f>AB19*100/G17</f>
        <v>21.92982456140351</v>
      </c>
      <c r="AA19" s="763">
        <f t="shared" si="29"/>
        <v>15000</v>
      </c>
      <c r="AB19" s="758">
        <f t="shared" si="11"/>
        <v>300</v>
      </c>
      <c r="AC19" s="760">
        <f t="shared" si="30"/>
        <v>0</v>
      </c>
      <c r="AD19" s="760">
        <f t="shared" si="30"/>
        <v>0</v>
      </c>
      <c r="AE19" s="760">
        <f t="shared" si="30"/>
        <v>0</v>
      </c>
      <c r="AF19" s="760">
        <f t="shared" si="7"/>
        <v>0</v>
      </c>
      <c r="AG19" s="761">
        <f>AI19*100/G18</f>
        <v>120</v>
      </c>
      <c r="AH19" s="763">
        <f>AA19</f>
        <v>15000</v>
      </c>
      <c r="AI19" s="763">
        <f t="shared" si="8"/>
        <v>300</v>
      </c>
      <c r="AJ19" s="807">
        <f t="shared" si="9"/>
        <v>120</v>
      </c>
      <c r="AK19" s="924"/>
      <c r="AL19" s="955"/>
      <c r="AM19" s="947"/>
      <c r="AN19" s="947"/>
      <c r="AO19" s="947"/>
      <c r="AP19" s="947"/>
      <c r="AQ19" s="947"/>
      <c r="AR19" s="947"/>
      <c r="AS19" s="947"/>
      <c r="AT19" s="947"/>
      <c r="AU19" s="947"/>
      <c r="AV19" s="947"/>
      <c r="AW19" s="947"/>
      <c r="AX19" s="947"/>
      <c r="AY19" s="947"/>
      <c r="AZ19" s="947"/>
      <c r="BA19" s="947"/>
      <c r="BB19" s="947"/>
      <c r="BC19" s="947"/>
      <c r="BD19" s="947"/>
      <c r="BE19" s="947"/>
      <c r="BF19" s="947"/>
      <c r="BG19" s="947"/>
      <c r="BH19" s="947"/>
      <c r="BI19" s="947"/>
      <c r="BJ19" s="947"/>
      <c r="BK19" s="947"/>
      <c r="BL19" s="947"/>
      <c r="BM19" s="947"/>
      <c r="BN19" s="947"/>
      <c r="BO19" s="947"/>
      <c r="BP19" s="947"/>
      <c r="BQ19" s="947"/>
      <c r="BR19" s="947"/>
      <c r="BS19" s="947"/>
      <c r="BT19" s="947"/>
      <c r="BU19" s="947"/>
      <c r="BV19" s="947"/>
      <c r="BW19" s="947"/>
      <c r="BX19" s="947"/>
      <c r="BY19" s="947"/>
      <c r="BZ19" s="947"/>
      <c r="CA19" s="947"/>
      <c r="CB19" s="947"/>
      <c r="CC19" s="947"/>
      <c r="CD19" s="947"/>
      <c r="CE19" s="947"/>
      <c r="CF19" s="947"/>
      <c r="CG19" s="947"/>
      <c r="CH19" s="947"/>
      <c r="CI19" s="947"/>
      <c r="CJ19" s="947"/>
      <c r="CK19" s="947"/>
      <c r="CL19" s="947"/>
      <c r="CM19" s="947"/>
      <c r="CN19" s="947"/>
      <c r="CO19" s="947"/>
      <c r="CP19" s="947"/>
      <c r="CQ19" s="947"/>
      <c r="CR19" s="947"/>
      <c r="CS19" s="947"/>
      <c r="CT19" s="947"/>
      <c r="CU19" s="947"/>
      <c r="CV19" s="947"/>
      <c r="CW19" s="947"/>
      <c r="CX19" s="947"/>
      <c r="CY19" s="947"/>
      <c r="CZ19" s="947"/>
      <c r="DA19" s="947"/>
      <c r="DB19" s="947"/>
      <c r="DC19" s="947"/>
      <c r="DD19" s="947"/>
    </row>
    <row r="20" spans="1:108" s="809" customFormat="1" ht="21.75" customHeight="1">
      <c r="A20" s="817"/>
      <c r="B20" s="771"/>
      <c r="C20" s="739" t="s">
        <v>318</v>
      </c>
      <c r="D20" s="772" t="s">
        <v>0</v>
      </c>
      <c r="E20" s="769">
        <v>1340</v>
      </c>
      <c r="F20" s="770" t="s">
        <v>149</v>
      </c>
      <c r="G20" s="760">
        <f t="shared" si="16"/>
        <v>250</v>
      </c>
      <c r="H20" s="763">
        <f t="shared" ref="H20:H81" si="31">AH20</f>
        <v>15000</v>
      </c>
      <c r="I20" s="760">
        <f>[1]แผนงาน2562!$I$20</f>
        <v>0</v>
      </c>
      <c r="J20" s="760">
        <f>[1]แผนงาน2562!$J$20</f>
        <v>0</v>
      </c>
      <c r="K20" s="760">
        <f>[1]แผนงาน2562!$K$20</f>
        <v>0</v>
      </c>
      <c r="L20" s="760">
        <f t="shared" si="17"/>
        <v>0</v>
      </c>
      <c r="M20" s="761">
        <f>L20*100/G20</f>
        <v>0</v>
      </c>
      <c r="N20" s="763">
        <f>แผนเงิน2562!L21</f>
        <v>0</v>
      </c>
      <c r="O20" s="760">
        <f>[1]แผนงาน2562!$M$20</f>
        <v>0</v>
      </c>
      <c r="P20" s="760">
        <f>[1]แผนงาน2562!$N$20</f>
        <v>0</v>
      </c>
      <c r="Q20" s="760">
        <f>[1]แผนงาน2562!$O$20</f>
        <v>250</v>
      </c>
      <c r="R20" s="760">
        <f t="shared" si="3"/>
        <v>250</v>
      </c>
      <c r="S20" s="761">
        <f>U20*100/G20</f>
        <v>100</v>
      </c>
      <c r="T20" s="763">
        <f>แผนเงิน2562!Q21</f>
        <v>15000</v>
      </c>
      <c r="U20" s="758">
        <f t="shared" si="10"/>
        <v>250</v>
      </c>
      <c r="V20" s="760">
        <f>[1]แผนงาน2562!$R$20</f>
        <v>0</v>
      </c>
      <c r="W20" s="760">
        <f>[1]แผนงาน2562!$S$20</f>
        <v>0</v>
      </c>
      <c r="X20" s="760">
        <f>[1]แผนงาน2562!$T$20</f>
        <v>0</v>
      </c>
      <c r="Y20" s="760">
        <f t="shared" si="5"/>
        <v>0</v>
      </c>
      <c r="Z20" s="761">
        <f>AB20*100/G20</f>
        <v>100</v>
      </c>
      <c r="AA20" s="763">
        <f>แผนเงิน2562!V21</f>
        <v>15000</v>
      </c>
      <c r="AB20" s="758">
        <f t="shared" si="11"/>
        <v>250</v>
      </c>
      <c r="AC20" s="760">
        <f>[1]แผนงาน2562!$W$20</f>
        <v>0</v>
      </c>
      <c r="AD20" s="760">
        <f>[1]แผนงาน2562!$X$20</f>
        <v>0</v>
      </c>
      <c r="AE20" s="760">
        <f>[1]แผนงาน2562!$Y$20</f>
        <v>0</v>
      </c>
      <c r="AF20" s="760">
        <f t="shared" si="7"/>
        <v>0</v>
      </c>
      <c r="AG20" s="761">
        <f>AI20*100/G20</f>
        <v>100</v>
      </c>
      <c r="AH20" s="763">
        <f>AA20</f>
        <v>15000</v>
      </c>
      <c r="AI20" s="763">
        <f t="shared" si="8"/>
        <v>250</v>
      </c>
      <c r="AJ20" s="807">
        <f t="shared" si="9"/>
        <v>100</v>
      </c>
      <c r="AK20" s="924"/>
      <c r="AL20" s="955"/>
      <c r="AM20" s="947"/>
      <c r="AN20" s="947"/>
      <c r="AO20" s="947"/>
      <c r="AP20" s="947"/>
      <c r="AQ20" s="947"/>
      <c r="AR20" s="947"/>
      <c r="AS20" s="947"/>
      <c r="AT20" s="947"/>
      <c r="AU20" s="947"/>
      <c r="AV20" s="947"/>
      <c r="AW20" s="947"/>
      <c r="AX20" s="947"/>
      <c r="AY20" s="947"/>
      <c r="AZ20" s="947"/>
      <c r="BA20" s="947"/>
      <c r="BB20" s="947"/>
      <c r="BC20" s="947"/>
      <c r="BD20" s="947"/>
      <c r="BE20" s="947"/>
      <c r="BF20" s="947"/>
      <c r="BG20" s="947"/>
      <c r="BH20" s="947"/>
      <c r="BI20" s="947"/>
      <c r="BJ20" s="947"/>
      <c r="BK20" s="947"/>
      <c r="BL20" s="947"/>
      <c r="BM20" s="947"/>
      <c r="BN20" s="947"/>
      <c r="BO20" s="947"/>
      <c r="BP20" s="947"/>
      <c r="BQ20" s="947"/>
      <c r="BR20" s="947"/>
      <c r="BS20" s="947"/>
      <c r="BT20" s="947"/>
      <c r="BU20" s="947"/>
      <c r="BV20" s="947"/>
      <c r="BW20" s="947"/>
      <c r="BX20" s="947"/>
      <c r="BY20" s="947"/>
      <c r="BZ20" s="947"/>
      <c r="CA20" s="947"/>
      <c r="CB20" s="947"/>
      <c r="CC20" s="947"/>
      <c r="CD20" s="947"/>
      <c r="CE20" s="947"/>
      <c r="CF20" s="947"/>
      <c r="CG20" s="947"/>
      <c r="CH20" s="947"/>
      <c r="CI20" s="947"/>
      <c r="CJ20" s="947"/>
      <c r="CK20" s="947"/>
      <c r="CL20" s="947"/>
      <c r="CM20" s="947"/>
      <c r="CN20" s="947"/>
      <c r="CO20" s="947"/>
      <c r="CP20" s="947"/>
      <c r="CQ20" s="947"/>
      <c r="CR20" s="947"/>
      <c r="CS20" s="947"/>
      <c r="CT20" s="947"/>
      <c r="CU20" s="947"/>
      <c r="CV20" s="947"/>
      <c r="CW20" s="947"/>
      <c r="CX20" s="947"/>
      <c r="CY20" s="947"/>
      <c r="CZ20" s="947"/>
      <c r="DA20" s="947"/>
      <c r="DB20" s="947"/>
      <c r="DC20" s="947"/>
      <c r="DD20" s="947"/>
    </row>
    <row r="21" spans="1:108" ht="17.25" customHeight="1">
      <c r="B21" s="781"/>
      <c r="C21" s="746"/>
      <c r="D21" s="787"/>
      <c r="E21" s="788"/>
      <c r="F21" s="786" t="s">
        <v>150</v>
      </c>
      <c r="G21" s="800">
        <f t="shared" si="16"/>
        <v>300</v>
      </c>
      <c r="H21" s="801">
        <f t="shared" si="31"/>
        <v>0</v>
      </c>
      <c r="I21" s="800">
        <f>[1]แผนงาน2562!$I$21</f>
        <v>0</v>
      </c>
      <c r="J21" s="800">
        <f>[1]แผนงาน2562!$J$21</f>
        <v>0</v>
      </c>
      <c r="K21" s="800">
        <f>[1]แผนงาน2562!$K$21</f>
        <v>0</v>
      </c>
      <c r="L21" s="800">
        <f t="shared" si="17"/>
        <v>0</v>
      </c>
      <c r="M21" s="802">
        <f>L21*100/G20</f>
        <v>0</v>
      </c>
      <c r="N21" s="801">
        <v>0</v>
      </c>
      <c r="O21" s="800">
        <f>[1]แผนงาน2562!$M$21</f>
        <v>0</v>
      </c>
      <c r="P21" s="800">
        <f>[1]แผนงาน2562!$N$21</f>
        <v>0</v>
      </c>
      <c r="Q21" s="800">
        <f>[1]แผนงาน2562!$O$21</f>
        <v>300</v>
      </c>
      <c r="R21" s="800">
        <f t="shared" si="3"/>
        <v>300</v>
      </c>
      <c r="S21" s="802">
        <f>U21*100/G20</f>
        <v>120</v>
      </c>
      <c r="T21" s="801">
        <v>15000</v>
      </c>
      <c r="U21" s="803">
        <f t="shared" si="10"/>
        <v>300</v>
      </c>
      <c r="V21" s="800">
        <f>[1]แผนงาน2562!$R$21</f>
        <v>0</v>
      </c>
      <c r="W21" s="800">
        <f>[1]แผนงาน2562!$S$21</f>
        <v>0</v>
      </c>
      <c r="X21" s="800">
        <f>[1]แผนงาน2562!$T$21</f>
        <v>0</v>
      </c>
      <c r="Y21" s="800">
        <f t="shared" si="5"/>
        <v>0</v>
      </c>
      <c r="Z21" s="802">
        <f>AB21*100/G20</f>
        <v>120</v>
      </c>
      <c r="AA21" s="801">
        <v>0</v>
      </c>
      <c r="AB21" s="804">
        <f t="shared" si="11"/>
        <v>300</v>
      </c>
      <c r="AC21" s="800">
        <f>[1]แผนงาน2562!$W$21</f>
        <v>0</v>
      </c>
      <c r="AD21" s="800">
        <f>[1]แผนงาน2562!$X$21</f>
        <v>0</v>
      </c>
      <c r="AE21" s="800">
        <f>[1]แผนงาน2562!$Y$21</f>
        <v>0</v>
      </c>
      <c r="AF21" s="800">
        <f t="shared" si="7"/>
        <v>0</v>
      </c>
      <c r="AG21" s="802">
        <f>AI21*100/G20</f>
        <v>120</v>
      </c>
      <c r="AH21" s="801">
        <v>0</v>
      </c>
      <c r="AI21" s="801">
        <f t="shared" si="8"/>
        <v>300</v>
      </c>
      <c r="AJ21" s="805">
        <f t="shared" si="9"/>
        <v>120</v>
      </c>
      <c r="AK21" s="926"/>
      <c r="AL21" s="955"/>
      <c r="AM21" s="947"/>
      <c r="AN21" s="947"/>
      <c r="AO21" s="947"/>
      <c r="AP21" s="947"/>
      <c r="AQ21" s="947"/>
      <c r="AR21" s="947"/>
      <c r="AS21" s="947"/>
      <c r="AT21" s="947"/>
      <c r="AU21" s="947"/>
      <c r="AV21" s="947"/>
      <c r="AW21" s="947"/>
      <c r="AX21" s="947"/>
      <c r="AY21" s="947"/>
      <c r="AZ21" s="947"/>
      <c r="BA21" s="947"/>
      <c r="BB21" s="947"/>
      <c r="BC21" s="947"/>
      <c r="BD21" s="947"/>
      <c r="BE21" s="947"/>
      <c r="BF21" s="947"/>
      <c r="BG21" s="947"/>
      <c r="BH21" s="947"/>
      <c r="BI21" s="947"/>
      <c r="BJ21" s="947"/>
      <c r="BK21" s="947"/>
      <c r="BL21" s="947"/>
      <c r="BM21" s="947"/>
      <c r="BN21" s="947"/>
      <c r="BO21" s="947"/>
      <c r="BP21" s="947"/>
      <c r="BQ21" s="947"/>
      <c r="BR21" s="947"/>
      <c r="BS21" s="947"/>
      <c r="BT21" s="947"/>
      <c r="BU21" s="947"/>
      <c r="BV21" s="947"/>
      <c r="BW21" s="947"/>
      <c r="BX21" s="947"/>
      <c r="BY21" s="947"/>
      <c r="BZ21" s="947"/>
      <c r="CA21" s="947"/>
      <c r="CB21" s="947"/>
      <c r="CC21" s="947"/>
      <c r="CD21" s="947"/>
      <c r="CE21" s="947"/>
      <c r="CF21" s="947"/>
      <c r="CG21" s="947"/>
      <c r="CH21" s="947"/>
      <c r="CI21" s="947"/>
      <c r="CJ21" s="947"/>
      <c r="CK21" s="947"/>
      <c r="CL21" s="947"/>
      <c r="CM21" s="947"/>
      <c r="CN21" s="947"/>
      <c r="CO21" s="947"/>
      <c r="CP21" s="947"/>
      <c r="CQ21" s="947"/>
      <c r="CR21" s="947"/>
      <c r="CS21" s="947"/>
      <c r="CT21" s="947"/>
      <c r="CU21" s="947"/>
      <c r="CV21" s="947"/>
      <c r="CW21" s="947"/>
      <c r="CX21" s="947"/>
      <c r="CY21" s="947"/>
      <c r="CZ21" s="947"/>
      <c r="DA21" s="947"/>
      <c r="DB21" s="947"/>
      <c r="DC21" s="947"/>
      <c r="DD21" s="947"/>
    </row>
    <row r="22" spans="1:108" ht="18.75" customHeight="1">
      <c r="B22" s="771"/>
      <c r="C22" s="739" t="s">
        <v>319</v>
      </c>
      <c r="D22" s="772" t="s">
        <v>0</v>
      </c>
      <c r="E22" s="769">
        <v>200</v>
      </c>
      <c r="F22" s="770" t="s">
        <v>149</v>
      </c>
      <c r="G22" s="760">
        <f t="shared" si="16"/>
        <v>0</v>
      </c>
      <c r="H22" s="763">
        <f t="shared" si="31"/>
        <v>0</v>
      </c>
      <c r="I22" s="760">
        <f>[1]แผนงาน2562!$I$22</f>
        <v>0</v>
      </c>
      <c r="J22" s="760">
        <f>[1]แผนงาน2562!$J$22</f>
        <v>0</v>
      </c>
      <c r="K22" s="760">
        <f>[1]แผนงาน2562!$K$22</f>
        <v>0</v>
      </c>
      <c r="L22" s="760">
        <f t="shared" si="17"/>
        <v>0</v>
      </c>
      <c r="M22" s="761" t="e">
        <f>L22*100/G22</f>
        <v>#DIV/0!</v>
      </c>
      <c r="N22" s="763">
        <v>0</v>
      </c>
      <c r="O22" s="760">
        <f>[1]แผนงาน2562!$M$22</f>
        <v>0</v>
      </c>
      <c r="P22" s="760">
        <f>[1]แผนงาน2562!$N$22</f>
        <v>0</v>
      </c>
      <c r="Q22" s="760">
        <f>[1]แผนงาน2562!$O$22</f>
        <v>0</v>
      </c>
      <c r="R22" s="760">
        <f t="shared" si="3"/>
        <v>0</v>
      </c>
      <c r="S22" s="761" t="e">
        <f>U22*100/G22</f>
        <v>#DIV/0!</v>
      </c>
      <c r="T22" s="763">
        <v>0</v>
      </c>
      <c r="U22" s="758">
        <f t="shared" si="10"/>
        <v>0</v>
      </c>
      <c r="V22" s="760">
        <f>[1]แผนงาน2562!$R$22</f>
        <v>0</v>
      </c>
      <c r="W22" s="760">
        <f>[1]แผนงาน2562!$S$22</f>
        <v>0</v>
      </c>
      <c r="X22" s="760">
        <f>[1]แผนงาน2562!$T$22</f>
        <v>0</v>
      </c>
      <c r="Y22" s="760">
        <f t="shared" si="5"/>
        <v>0</v>
      </c>
      <c r="Z22" s="761" t="e">
        <f>AB22*100/G22</f>
        <v>#DIV/0!</v>
      </c>
      <c r="AA22" s="763">
        <f t="shared" si="29"/>
        <v>0</v>
      </c>
      <c r="AB22" s="762">
        <f t="shared" si="11"/>
        <v>0</v>
      </c>
      <c r="AC22" s="760">
        <f>[1]แผนงาน2562!$W$22</f>
        <v>0</v>
      </c>
      <c r="AD22" s="760">
        <f>[1]แผนงาน2562!$X$22</f>
        <v>0</v>
      </c>
      <c r="AE22" s="760">
        <f>[1]แผนงาน2562!$Y$22</f>
        <v>0</v>
      </c>
      <c r="AF22" s="760">
        <f t="shared" si="7"/>
        <v>0</v>
      </c>
      <c r="AG22" s="761" t="e">
        <f>AI22*100/G22</f>
        <v>#DIV/0!</v>
      </c>
      <c r="AH22" s="763">
        <v>0</v>
      </c>
      <c r="AI22" s="763">
        <f t="shared" si="8"/>
        <v>0</v>
      </c>
      <c r="AJ22" s="764" t="e">
        <f t="shared" si="9"/>
        <v>#DIV/0!</v>
      </c>
      <c r="AK22" s="924"/>
      <c r="AL22" s="955"/>
      <c r="AM22" s="947"/>
      <c r="AN22" s="947"/>
      <c r="AO22" s="947"/>
      <c r="AP22" s="947"/>
      <c r="AQ22" s="947"/>
      <c r="AR22" s="947"/>
      <c r="AS22" s="947"/>
      <c r="AT22" s="947"/>
      <c r="AU22" s="947"/>
      <c r="AV22" s="947"/>
      <c r="AW22" s="947"/>
      <c r="AX22" s="947"/>
      <c r="AY22" s="947"/>
      <c r="AZ22" s="947"/>
      <c r="BA22" s="947"/>
      <c r="BB22" s="947"/>
      <c r="BC22" s="947"/>
      <c r="BD22" s="947"/>
      <c r="BE22" s="947"/>
      <c r="BF22" s="947"/>
      <c r="BG22" s="947"/>
      <c r="BH22" s="947"/>
      <c r="BI22" s="947"/>
      <c r="BJ22" s="947"/>
      <c r="BK22" s="947"/>
      <c r="BL22" s="947"/>
      <c r="BM22" s="947"/>
      <c r="BN22" s="947"/>
      <c r="BO22" s="947"/>
      <c r="BP22" s="947"/>
      <c r="BQ22" s="947"/>
      <c r="BR22" s="947"/>
      <c r="BS22" s="947"/>
      <c r="BT22" s="947"/>
      <c r="BU22" s="947"/>
      <c r="BV22" s="947"/>
      <c r="BW22" s="947"/>
      <c r="BX22" s="947"/>
      <c r="BY22" s="947"/>
      <c r="BZ22" s="947"/>
      <c r="CA22" s="947"/>
      <c r="CB22" s="947"/>
      <c r="CC22" s="947"/>
      <c r="CD22" s="947"/>
      <c r="CE22" s="947"/>
      <c r="CF22" s="947"/>
      <c r="CG22" s="947"/>
      <c r="CH22" s="947"/>
      <c r="CI22" s="947"/>
      <c r="CJ22" s="947"/>
      <c r="CK22" s="947"/>
      <c r="CL22" s="947"/>
      <c r="CM22" s="947"/>
      <c r="CN22" s="947"/>
      <c r="CO22" s="947"/>
      <c r="CP22" s="947"/>
      <c r="CQ22" s="947"/>
      <c r="CR22" s="947"/>
      <c r="CS22" s="947"/>
      <c r="CT22" s="947"/>
      <c r="CU22" s="947"/>
      <c r="CV22" s="947"/>
      <c r="CW22" s="947"/>
      <c r="CX22" s="947"/>
      <c r="CY22" s="947"/>
      <c r="CZ22" s="947"/>
      <c r="DA22" s="947"/>
      <c r="DB22" s="947"/>
      <c r="DC22" s="947"/>
      <c r="DD22" s="947"/>
    </row>
    <row r="23" spans="1:108" ht="15.75" customHeight="1">
      <c r="B23" s="771"/>
      <c r="C23" s="739"/>
      <c r="D23" s="772"/>
      <c r="E23" s="769"/>
      <c r="F23" s="770" t="s">
        <v>150</v>
      </c>
      <c r="G23" s="760">
        <f t="shared" si="16"/>
        <v>0</v>
      </c>
      <c r="H23" s="763">
        <f t="shared" si="31"/>
        <v>0</v>
      </c>
      <c r="I23" s="760">
        <f>[1]แผนงาน2562!$I$23</f>
        <v>0</v>
      </c>
      <c r="J23" s="760">
        <f>[1]แผนงาน2562!$J$23</f>
        <v>0</v>
      </c>
      <c r="K23" s="760">
        <f>[1]แผนงาน2562!$K$23</f>
        <v>0</v>
      </c>
      <c r="L23" s="760">
        <f t="shared" si="17"/>
        <v>0</v>
      </c>
      <c r="M23" s="761" t="e">
        <f>L23*100/G22</f>
        <v>#DIV/0!</v>
      </c>
      <c r="N23" s="763">
        <v>0</v>
      </c>
      <c r="O23" s="760">
        <f>[1]แผนงาน2562!$M$23</f>
        <v>0</v>
      </c>
      <c r="P23" s="760">
        <f>[1]แผนงาน2562!$N$23</f>
        <v>0</v>
      </c>
      <c r="Q23" s="760">
        <f>[1]แผนงาน2562!$O$23</f>
        <v>0</v>
      </c>
      <c r="R23" s="760">
        <f t="shared" si="3"/>
        <v>0</v>
      </c>
      <c r="S23" s="761" t="e">
        <f>U23*100/G22</f>
        <v>#DIV/0!</v>
      </c>
      <c r="T23" s="763">
        <v>0</v>
      </c>
      <c r="U23" s="758">
        <f t="shared" si="10"/>
        <v>0</v>
      </c>
      <c r="V23" s="760">
        <f>[1]แผนงาน2562!$R$23</f>
        <v>0</v>
      </c>
      <c r="W23" s="760">
        <f>[1]แผนงาน2562!$S$23</f>
        <v>0</v>
      </c>
      <c r="X23" s="760">
        <f>[1]แผนงาน2562!$T$23</f>
        <v>0</v>
      </c>
      <c r="Y23" s="760">
        <f t="shared" si="5"/>
        <v>0</v>
      </c>
      <c r="Z23" s="761" t="e">
        <f>AB23*100/G22</f>
        <v>#DIV/0!</v>
      </c>
      <c r="AA23" s="763">
        <f t="shared" si="29"/>
        <v>0</v>
      </c>
      <c r="AB23" s="762">
        <f t="shared" si="11"/>
        <v>0</v>
      </c>
      <c r="AC23" s="760">
        <f>[1]แผนงาน2562!$W$23</f>
        <v>0</v>
      </c>
      <c r="AD23" s="760">
        <f>[1]แผนงาน2562!$X$23</f>
        <v>0</v>
      </c>
      <c r="AE23" s="760">
        <f>[1]แผนงาน2562!$Y$23</f>
        <v>0</v>
      </c>
      <c r="AF23" s="760">
        <f t="shared" si="7"/>
        <v>0</v>
      </c>
      <c r="AG23" s="761" t="e">
        <f>AI23*100/G22</f>
        <v>#DIV/0!</v>
      </c>
      <c r="AH23" s="763">
        <v>0</v>
      </c>
      <c r="AI23" s="763">
        <f t="shared" si="8"/>
        <v>0</v>
      </c>
      <c r="AJ23" s="764" t="e">
        <f t="shared" si="9"/>
        <v>#DIV/0!</v>
      </c>
      <c r="AK23" s="924"/>
      <c r="AL23" s="955"/>
      <c r="AM23" s="947"/>
      <c r="AN23" s="947"/>
      <c r="AO23" s="947"/>
      <c r="AP23" s="947"/>
      <c r="AQ23" s="947"/>
      <c r="AR23" s="947"/>
      <c r="AS23" s="947"/>
      <c r="AT23" s="947"/>
      <c r="AU23" s="947"/>
      <c r="AV23" s="947"/>
      <c r="AW23" s="947"/>
      <c r="AX23" s="947"/>
      <c r="AY23" s="947"/>
      <c r="AZ23" s="947"/>
      <c r="BA23" s="947"/>
      <c r="BB23" s="947"/>
      <c r="BC23" s="947"/>
      <c r="BD23" s="947"/>
      <c r="BE23" s="947"/>
      <c r="BF23" s="947"/>
      <c r="BG23" s="947"/>
      <c r="BH23" s="947"/>
      <c r="BI23" s="947"/>
      <c r="BJ23" s="947"/>
      <c r="BK23" s="947"/>
      <c r="BL23" s="947"/>
      <c r="BM23" s="947"/>
      <c r="BN23" s="947"/>
      <c r="BO23" s="947"/>
      <c r="BP23" s="947"/>
      <c r="BQ23" s="947"/>
      <c r="BR23" s="947"/>
      <c r="BS23" s="947"/>
      <c r="BT23" s="947"/>
      <c r="BU23" s="947"/>
      <c r="BV23" s="947"/>
      <c r="BW23" s="947"/>
      <c r="BX23" s="947"/>
      <c r="BY23" s="947"/>
      <c r="BZ23" s="947"/>
      <c r="CA23" s="947"/>
      <c r="CB23" s="947"/>
      <c r="CC23" s="947"/>
      <c r="CD23" s="947"/>
      <c r="CE23" s="947"/>
      <c r="CF23" s="947"/>
      <c r="CG23" s="947"/>
      <c r="CH23" s="947"/>
      <c r="CI23" s="947"/>
      <c r="CJ23" s="947"/>
      <c r="CK23" s="947"/>
      <c r="CL23" s="947"/>
      <c r="CM23" s="947"/>
      <c r="CN23" s="947"/>
      <c r="CO23" s="947"/>
      <c r="CP23" s="947"/>
      <c r="CQ23" s="947"/>
      <c r="CR23" s="947"/>
      <c r="CS23" s="947"/>
      <c r="CT23" s="947"/>
      <c r="CU23" s="947"/>
      <c r="CV23" s="947"/>
      <c r="CW23" s="947"/>
      <c r="CX23" s="947"/>
      <c r="CY23" s="947"/>
      <c r="CZ23" s="947"/>
      <c r="DA23" s="947"/>
      <c r="DB23" s="947"/>
      <c r="DC23" s="947"/>
      <c r="DD23" s="947"/>
    </row>
    <row r="24" spans="1:108" s="777" customFormat="1" ht="30" customHeight="1">
      <c r="B24" s="771">
        <v>4</v>
      </c>
      <c r="C24" s="737" t="s">
        <v>312</v>
      </c>
      <c r="D24" s="771" t="s">
        <v>0</v>
      </c>
      <c r="E24" s="778"/>
      <c r="F24" s="775" t="s">
        <v>149</v>
      </c>
      <c r="G24" s="760">
        <f t="shared" si="16"/>
        <v>0</v>
      </c>
      <c r="H24" s="763">
        <f t="shared" si="31"/>
        <v>0</v>
      </c>
      <c r="I24" s="760">
        <f>[1]แผนงาน2562!$I$24</f>
        <v>0</v>
      </c>
      <c r="J24" s="760">
        <f>[1]แผนงาน2562!$J$24</f>
        <v>0</v>
      </c>
      <c r="K24" s="760">
        <f>[1]แผนงาน2562!$K$24</f>
        <v>0</v>
      </c>
      <c r="L24" s="760">
        <f t="shared" si="17"/>
        <v>0</v>
      </c>
      <c r="M24" s="761" t="e">
        <f>L24*100/G24</f>
        <v>#DIV/0!</v>
      </c>
      <c r="N24" s="763">
        <f>แผนเงิน2562!L25</f>
        <v>0</v>
      </c>
      <c r="O24" s="760">
        <f>[1]แผนงาน2562!$M$24</f>
        <v>0</v>
      </c>
      <c r="P24" s="760">
        <f>[1]แผนงาน2562!$N$24</f>
        <v>0</v>
      </c>
      <c r="Q24" s="760">
        <f>[1]แผนงาน2562!$O$24</f>
        <v>0</v>
      </c>
      <c r="R24" s="760">
        <f t="shared" si="3"/>
        <v>0</v>
      </c>
      <c r="S24" s="761" t="e">
        <f>U24*100/G24</f>
        <v>#DIV/0!</v>
      </c>
      <c r="T24" s="763">
        <f>แผนเงิน2562!Q25</f>
        <v>0</v>
      </c>
      <c r="U24" s="758">
        <f t="shared" si="10"/>
        <v>0</v>
      </c>
      <c r="V24" s="760">
        <f>[1]แผนงาน2562!$R$24</f>
        <v>0</v>
      </c>
      <c r="W24" s="760">
        <f>[1]แผนงาน2562!$S$24</f>
        <v>0</v>
      </c>
      <c r="X24" s="760">
        <f>[1]แผนงาน2562!$T$24</f>
        <v>0</v>
      </c>
      <c r="Y24" s="760">
        <f t="shared" si="5"/>
        <v>0</v>
      </c>
      <c r="Z24" s="761" t="e">
        <f>AB24*100/G24</f>
        <v>#DIV/0!</v>
      </c>
      <c r="AA24" s="763">
        <f>แผนเงิน2562!V25</f>
        <v>0</v>
      </c>
      <c r="AB24" s="762">
        <f t="shared" si="11"/>
        <v>0</v>
      </c>
      <c r="AC24" s="760">
        <f>[1]แผนงาน2562!$W$24</f>
        <v>0</v>
      </c>
      <c r="AD24" s="760">
        <f>[1]แผนงาน2562!$X$24</f>
        <v>0</v>
      </c>
      <c r="AE24" s="760">
        <f>[1]แผนงาน2562!$Y$24</f>
        <v>0</v>
      </c>
      <c r="AF24" s="760">
        <f t="shared" si="7"/>
        <v>0</v>
      </c>
      <c r="AG24" s="761" t="e">
        <f>AI24*100/G24</f>
        <v>#DIV/0!</v>
      </c>
      <c r="AH24" s="763">
        <v>0</v>
      </c>
      <c r="AI24" s="763">
        <f t="shared" si="8"/>
        <v>0</v>
      </c>
      <c r="AJ24" s="764" t="e">
        <f t="shared" si="9"/>
        <v>#DIV/0!</v>
      </c>
      <c r="AK24" s="927"/>
      <c r="AL24" s="957"/>
      <c r="AM24" s="949"/>
      <c r="AN24" s="949"/>
      <c r="AO24" s="949"/>
      <c r="AP24" s="949"/>
      <c r="AQ24" s="949"/>
      <c r="AR24" s="949"/>
      <c r="AS24" s="949"/>
      <c r="AT24" s="949"/>
      <c r="AU24" s="949"/>
      <c r="AV24" s="949"/>
      <c r="AW24" s="949"/>
      <c r="AX24" s="949"/>
      <c r="AY24" s="949"/>
      <c r="AZ24" s="949"/>
      <c r="BA24" s="949"/>
      <c r="BB24" s="949"/>
      <c r="BC24" s="949"/>
      <c r="BD24" s="949"/>
      <c r="BE24" s="949"/>
      <c r="BF24" s="949"/>
      <c r="BG24" s="949"/>
      <c r="BH24" s="949"/>
      <c r="BI24" s="949"/>
      <c r="BJ24" s="949"/>
      <c r="BK24" s="949"/>
      <c r="BL24" s="949"/>
      <c r="BM24" s="949"/>
      <c r="BN24" s="949"/>
      <c r="BO24" s="949"/>
      <c r="BP24" s="949"/>
      <c r="BQ24" s="949"/>
      <c r="BR24" s="949"/>
      <c r="BS24" s="949"/>
      <c r="BT24" s="949"/>
      <c r="BU24" s="949"/>
      <c r="BV24" s="949"/>
      <c r="BW24" s="949"/>
      <c r="BX24" s="949"/>
      <c r="BY24" s="949"/>
      <c r="BZ24" s="949"/>
      <c r="CA24" s="949"/>
      <c r="CB24" s="949"/>
      <c r="CC24" s="949"/>
      <c r="CD24" s="949"/>
      <c r="CE24" s="949"/>
      <c r="CF24" s="949"/>
      <c r="CG24" s="949"/>
      <c r="CH24" s="949"/>
      <c r="CI24" s="949"/>
      <c r="CJ24" s="949"/>
      <c r="CK24" s="949"/>
      <c r="CL24" s="949"/>
      <c r="CM24" s="949"/>
      <c r="CN24" s="949"/>
      <c r="CO24" s="949"/>
      <c r="CP24" s="949"/>
      <c r="CQ24" s="949"/>
      <c r="CR24" s="949"/>
      <c r="CS24" s="949"/>
      <c r="CT24" s="949"/>
      <c r="CU24" s="949"/>
      <c r="CV24" s="949"/>
      <c r="CW24" s="949"/>
      <c r="CX24" s="949"/>
      <c r="CY24" s="949"/>
      <c r="CZ24" s="949"/>
      <c r="DA24" s="949"/>
      <c r="DB24" s="949"/>
      <c r="DC24" s="949"/>
      <c r="DD24" s="949"/>
    </row>
    <row r="25" spans="1:108" s="750" customFormat="1" ht="17.25" customHeight="1">
      <c r="B25" s="771"/>
      <c r="C25" s="743"/>
      <c r="D25" s="773"/>
      <c r="E25" s="774"/>
      <c r="F25" s="775" t="s">
        <v>150</v>
      </c>
      <c r="G25" s="760">
        <f t="shared" si="16"/>
        <v>0</v>
      </c>
      <c r="H25" s="763">
        <f t="shared" si="31"/>
        <v>0</v>
      </c>
      <c r="I25" s="760">
        <f>[1]แผนงาน2562!$I$25</f>
        <v>0</v>
      </c>
      <c r="J25" s="760">
        <f>[1]แผนงาน2562!$J$25</f>
        <v>0</v>
      </c>
      <c r="K25" s="760">
        <f>[1]แผนงาน2562!$K$25</f>
        <v>0</v>
      </c>
      <c r="L25" s="760">
        <f t="shared" si="17"/>
        <v>0</v>
      </c>
      <c r="M25" s="761" t="e">
        <f>L25*100/G24</f>
        <v>#DIV/0!</v>
      </c>
      <c r="N25" s="763">
        <v>0</v>
      </c>
      <c r="O25" s="760">
        <f>[1]แผนงาน2562!$M$25</f>
        <v>0</v>
      </c>
      <c r="P25" s="760">
        <f>[1]แผนงาน2562!$N$25</f>
        <v>0</v>
      </c>
      <c r="Q25" s="760">
        <f>[1]แผนงาน2562!$O$25</f>
        <v>0</v>
      </c>
      <c r="R25" s="760">
        <f t="shared" si="3"/>
        <v>0</v>
      </c>
      <c r="S25" s="761" t="e">
        <f>U25*100/G24</f>
        <v>#DIV/0!</v>
      </c>
      <c r="T25" s="763">
        <v>0</v>
      </c>
      <c r="U25" s="758">
        <f t="shared" si="10"/>
        <v>0</v>
      </c>
      <c r="V25" s="760">
        <f>[1]แผนงาน2562!$R$25</f>
        <v>0</v>
      </c>
      <c r="W25" s="760">
        <f>[1]แผนงาน2562!$S$25</f>
        <v>0</v>
      </c>
      <c r="X25" s="760">
        <f>[1]แผนงาน2562!$T$25</f>
        <v>0</v>
      </c>
      <c r="Y25" s="760">
        <f t="shared" si="5"/>
        <v>0</v>
      </c>
      <c r="Z25" s="761" t="e">
        <f>AB25*100/G25</f>
        <v>#DIV/0!</v>
      </c>
      <c r="AA25" s="763">
        <v>0</v>
      </c>
      <c r="AB25" s="762">
        <f t="shared" si="11"/>
        <v>0</v>
      </c>
      <c r="AC25" s="760">
        <f>[1]แผนงาน2562!$W$25</f>
        <v>0</v>
      </c>
      <c r="AD25" s="760">
        <f>[1]แผนงาน2562!$X$25</f>
        <v>0</v>
      </c>
      <c r="AE25" s="760">
        <f>[1]แผนงาน2562!$Y$25</f>
        <v>0</v>
      </c>
      <c r="AF25" s="760">
        <f t="shared" si="7"/>
        <v>0</v>
      </c>
      <c r="AG25" s="761" t="e">
        <f>AI25*100/G24</f>
        <v>#DIV/0!</v>
      </c>
      <c r="AH25" s="763">
        <v>0</v>
      </c>
      <c r="AI25" s="763">
        <f t="shared" si="8"/>
        <v>0</v>
      </c>
      <c r="AJ25" s="764" t="e">
        <f t="shared" si="9"/>
        <v>#DIV/0!</v>
      </c>
      <c r="AK25" s="925"/>
      <c r="AL25" s="956"/>
      <c r="AM25" s="948"/>
      <c r="AN25" s="948"/>
      <c r="AO25" s="948"/>
      <c r="AP25" s="948"/>
      <c r="AQ25" s="948"/>
      <c r="AR25" s="948"/>
      <c r="AS25" s="948"/>
      <c r="AT25" s="948"/>
      <c r="AU25" s="948"/>
      <c r="AV25" s="948"/>
      <c r="AW25" s="948"/>
      <c r="AX25" s="948"/>
      <c r="AY25" s="948"/>
      <c r="AZ25" s="948"/>
      <c r="BA25" s="948"/>
      <c r="BB25" s="948"/>
      <c r="BC25" s="948"/>
      <c r="BD25" s="948"/>
      <c r="BE25" s="948"/>
      <c r="BF25" s="948"/>
      <c r="BG25" s="948"/>
      <c r="BH25" s="948"/>
      <c r="BI25" s="948"/>
      <c r="BJ25" s="948"/>
      <c r="BK25" s="948"/>
      <c r="BL25" s="948"/>
      <c r="BM25" s="948"/>
      <c r="BN25" s="948"/>
      <c r="BO25" s="948"/>
      <c r="BP25" s="948"/>
      <c r="BQ25" s="948"/>
      <c r="BR25" s="948"/>
      <c r="BS25" s="948"/>
      <c r="BT25" s="948"/>
      <c r="BU25" s="948"/>
      <c r="BV25" s="948"/>
      <c r="BW25" s="948"/>
      <c r="BX25" s="948"/>
      <c r="BY25" s="948"/>
      <c r="BZ25" s="948"/>
      <c r="CA25" s="948"/>
      <c r="CB25" s="948"/>
      <c r="CC25" s="948"/>
      <c r="CD25" s="948"/>
      <c r="CE25" s="948"/>
      <c r="CF25" s="948"/>
      <c r="CG25" s="948"/>
      <c r="CH25" s="948"/>
      <c r="CI25" s="948"/>
      <c r="CJ25" s="948"/>
      <c r="CK25" s="948"/>
      <c r="CL25" s="948"/>
      <c r="CM25" s="948"/>
      <c r="CN25" s="948"/>
      <c r="CO25" s="948"/>
      <c r="CP25" s="948"/>
      <c r="CQ25" s="948"/>
      <c r="CR25" s="948"/>
      <c r="CS25" s="948"/>
      <c r="CT25" s="948"/>
      <c r="CU25" s="948"/>
      <c r="CV25" s="948"/>
      <c r="CW25" s="948"/>
      <c r="CX25" s="948"/>
      <c r="CY25" s="948"/>
      <c r="CZ25" s="948"/>
      <c r="DA25" s="948"/>
      <c r="DB25" s="948"/>
      <c r="DC25" s="948"/>
      <c r="DD25" s="948"/>
    </row>
    <row r="26" spans="1:108" s="777" customFormat="1" ht="30" customHeight="1">
      <c r="B26" s="771">
        <v>5</v>
      </c>
      <c r="C26" s="737" t="s">
        <v>313</v>
      </c>
      <c r="D26" s="771" t="s">
        <v>0</v>
      </c>
      <c r="E26" s="778"/>
      <c r="F26" s="775" t="s">
        <v>149</v>
      </c>
      <c r="G26" s="760">
        <f t="shared" si="16"/>
        <v>1</v>
      </c>
      <c r="H26" s="763">
        <f t="shared" si="31"/>
        <v>180000</v>
      </c>
      <c r="I26" s="760">
        <f>[1]แผนงาน2562!$I$26</f>
        <v>1</v>
      </c>
      <c r="J26" s="760">
        <f>[1]แผนงาน2562!$J$26</f>
        <v>0</v>
      </c>
      <c r="K26" s="760">
        <f>[1]แผนงาน2562!$K$26</f>
        <v>0</v>
      </c>
      <c r="L26" s="760">
        <f t="shared" si="17"/>
        <v>1</v>
      </c>
      <c r="M26" s="761">
        <f>L26*100/G26</f>
        <v>100</v>
      </c>
      <c r="N26" s="763">
        <f>แผนเงิน2562!L27</f>
        <v>45000</v>
      </c>
      <c r="O26" s="760">
        <f>[1]แผนงาน2562!$M$26</f>
        <v>0</v>
      </c>
      <c r="P26" s="760">
        <f>[1]แผนงาน2562!$N$26</f>
        <v>0</v>
      </c>
      <c r="Q26" s="760">
        <f>[1]แผนงาน2562!$O$26</f>
        <v>0</v>
      </c>
      <c r="R26" s="760">
        <f t="shared" si="3"/>
        <v>0</v>
      </c>
      <c r="S26" s="761">
        <f>U26*100/G26</f>
        <v>100</v>
      </c>
      <c r="T26" s="763">
        <f>แผนเงิน2562!Q27</f>
        <v>90000</v>
      </c>
      <c r="U26" s="758">
        <f t="shared" si="10"/>
        <v>1</v>
      </c>
      <c r="V26" s="760">
        <f>[1]แผนงาน2562!$R$26</f>
        <v>0</v>
      </c>
      <c r="W26" s="760">
        <f>[1]แผนงาน2562!$S$26</f>
        <v>0</v>
      </c>
      <c r="X26" s="760">
        <f>[1]แผนงาน2562!$T$26</f>
        <v>0</v>
      </c>
      <c r="Y26" s="760">
        <f t="shared" si="5"/>
        <v>0</v>
      </c>
      <c r="Z26" s="761">
        <f>AB26*100/G26</f>
        <v>100</v>
      </c>
      <c r="AA26" s="763">
        <f>แผนเงิน2562!V27</f>
        <v>135000</v>
      </c>
      <c r="AB26" s="762">
        <f t="shared" si="11"/>
        <v>1</v>
      </c>
      <c r="AC26" s="760">
        <f>[1]แผนงาน2562!$W$26</f>
        <v>0</v>
      </c>
      <c r="AD26" s="760">
        <f>[1]แผนงาน2562!$X$26</f>
        <v>0</v>
      </c>
      <c r="AE26" s="760">
        <f>[1]แผนงาน2562!$Y$26</f>
        <v>0</v>
      </c>
      <c r="AF26" s="760">
        <f t="shared" si="7"/>
        <v>0</v>
      </c>
      <c r="AG26" s="761">
        <f>AI26*100/G26</f>
        <v>100</v>
      </c>
      <c r="AH26" s="763">
        <f>แผนเงิน2562!AA27</f>
        <v>180000</v>
      </c>
      <c r="AI26" s="763">
        <f t="shared" si="8"/>
        <v>1</v>
      </c>
      <c r="AJ26" s="764">
        <f t="shared" si="9"/>
        <v>100</v>
      </c>
      <c r="AK26" s="927"/>
      <c r="AL26" s="957"/>
      <c r="AM26" s="949"/>
      <c r="AN26" s="949"/>
      <c r="AO26" s="949"/>
      <c r="AP26" s="949"/>
      <c r="AQ26" s="949"/>
      <c r="AR26" s="949"/>
      <c r="AS26" s="949"/>
      <c r="AT26" s="949"/>
      <c r="AU26" s="949"/>
      <c r="AV26" s="949"/>
      <c r="AW26" s="949"/>
      <c r="AX26" s="949"/>
      <c r="AY26" s="949"/>
      <c r="AZ26" s="949"/>
      <c r="BA26" s="949"/>
      <c r="BB26" s="949"/>
      <c r="BC26" s="949"/>
      <c r="BD26" s="949"/>
      <c r="BE26" s="949"/>
      <c r="BF26" s="949"/>
      <c r="BG26" s="949"/>
      <c r="BH26" s="949"/>
      <c r="BI26" s="949"/>
      <c r="BJ26" s="949"/>
      <c r="BK26" s="949"/>
      <c r="BL26" s="949"/>
      <c r="BM26" s="949"/>
      <c r="BN26" s="949"/>
      <c r="BO26" s="949"/>
      <c r="BP26" s="949"/>
      <c r="BQ26" s="949"/>
      <c r="BR26" s="949"/>
      <c r="BS26" s="949"/>
      <c r="BT26" s="949"/>
      <c r="BU26" s="949"/>
      <c r="BV26" s="949"/>
      <c r="BW26" s="949"/>
      <c r="BX26" s="949"/>
      <c r="BY26" s="949"/>
      <c r="BZ26" s="949"/>
      <c r="CA26" s="949"/>
      <c r="CB26" s="949"/>
      <c r="CC26" s="949"/>
      <c r="CD26" s="949"/>
      <c r="CE26" s="949"/>
      <c r="CF26" s="949"/>
      <c r="CG26" s="949"/>
      <c r="CH26" s="949"/>
      <c r="CI26" s="949"/>
      <c r="CJ26" s="949"/>
      <c r="CK26" s="949"/>
      <c r="CL26" s="949"/>
      <c r="CM26" s="949"/>
      <c r="CN26" s="949"/>
      <c r="CO26" s="949"/>
      <c r="CP26" s="949"/>
      <c r="CQ26" s="949"/>
      <c r="CR26" s="949"/>
      <c r="CS26" s="949"/>
      <c r="CT26" s="949"/>
      <c r="CU26" s="949"/>
      <c r="CV26" s="949"/>
      <c r="CW26" s="949"/>
      <c r="CX26" s="949"/>
      <c r="CY26" s="949"/>
      <c r="CZ26" s="949"/>
      <c r="DA26" s="949"/>
      <c r="DB26" s="949"/>
      <c r="DC26" s="949"/>
      <c r="DD26" s="949"/>
    </row>
    <row r="27" spans="1:108" s="750" customFormat="1" ht="16.5" customHeight="1">
      <c r="B27" s="771"/>
      <c r="C27" s="743"/>
      <c r="D27" s="773"/>
      <c r="E27" s="774"/>
      <c r="F27" s="775" t="s">
        <v>150</v>
      </c>
      <c r="G27" s="760">
        <f t="shared" si="16"/>
        <v>1</v>
      </c>
      <c r="H27" s="763">
        <f>AH27</f>
        <v>134500</v>
      </c>
      <c r="I27" s="760">
        <f>[1]แผนงาน2562!$I$27</f>
        <v>0</v>
      </c>
      <c r="J27" s="760">
        <f>[1]แผนงาน2562!$J$27</f>
        <v>1</v>
      </c>
      <c r="K27" s="760">
        <f>[1]แผนงาน2562!$K$27</f>
        <v>0</v>
      </c>
      <c r="L27" s="760">
        <f t="shared" si="17"/>
        <v>1</v>
      </c>
      <c r="M27" s="761">
        <f>L27*100/G26</f>
        <v>100</v>
      </c>
      <c r="N27" s="763">
        <v>43000</v>
      </c>
      <c r="O27" s="760">
        <f>[1]แผนงาน2562!$M$27</f>
        <v>0</v>
      </c>
      <c r="P27" s="760">
        <f>[1]แผนงาน2562!$N$27</f>
        <v>0</v>
      </c>
      <c r="Q27" s="760">
        <f>[1]แผนงาน2562!$O$27</f>
        <v>0</v>
      </c>
      <c r="R27" s="760">
        <f t="shared" si="3"/>
        <v>0</v>
      </c>
      <c r="S27" s="761">
        <f>U27*100/G26</f>
        <v>100</v>
      </c>
      <c r="T27" s="763">
        <v>89500</v>
      </c>
      <c r="U27" s="758">
        <f t="shared" si="10"/>
        <v>1</v>
      </c>
      <c r="V27" s="760">
        <f>[1]แผนงาน2562!$R$27</f>
        <v>0</v>
      </c>
      <c r="W27" s="760">
        <f>[1]แผนงาน2562!$S$27</f>
        <v>0</v>
      </c>
      <c r="X27" s="760">
        <f>[1]แผนงาน2562!$T$27</f>
        <v>0</v>
      </c>
      <c r="Y27" s="760">
        <f t="shared" si="5"/>
        <v>0</v>
      </c>
      <c r="Z27" s="761">
        <f>AB27*100/G26</f>
        <v>100</v>
      </c>
      <c r="AA27" s="763">
        <f>T27+45000</f>
        <v>134500</v>
      </c>
      <c r="AB27" s="762">
        <f t="shared" si="11"/>
        <v>1</v>
      </c>
      <c r="AC27" s="760">
        <f>[1]แผนงาน2562!$W$27</f>
        <v>0</v>
      </c>
      <c r="AD27" s="760">
        <f>[1]แผนงาน2562!$X$27</f>
        <v>0</v>
      </c>
      <c r="AE27" s="760">
        <f>[1]แผนงาน2562!$Y$27</f>
        <v>0</v>
      </c>
      <c r="AF27" s="760">
        <f t="shared" si="7"/>
        <v>0</v>
      </c>
      <c r="AG27" s="761">
        <f>AI27*100/G26</f>
        <v>100</v>
      </c>
      <c r="AH27" s="763">
        <f>AA27</f>
        <v>134500</v>
      </c>
      <c r="AI27" s="763">
        <f t="shared" si="8"/>
        <v>1</v>
      </c>
      <c r="AJ27" s="764">
        <f t="shared" si="9"/>
        <v>100</v>
      </c>
      <c r="AK27" s="925"/>
      <c r="AL27" s="956"/>
      <c r="AM27" s="948"/>
      <c r="AN27" s="948"/>
      <c r="AO27" s="948"/>
      <c r="AP27" s="948"/>
      <c r="AQ27" s="948"/>
      <c r="AR27" s="948"/>
      <c r="AS27" s="948"/>
      <c r="AT27" s="948"/>
      <c r="AU27" s="948"/>
      <c r="AV27" s="948"/>
      <c r="AW27" s="948"/>
      <c r="AX27" s="948"/>
      <c r="AY27" s="948"/>
      <c r="AZ27" s="948"/>
      <c r="BA27" s="948"/>
      <c r="BB27" s="948"/>
      <c r="BC27" s="948"/>
      <c r="BD27" s="948"/>
      <c r="BE27" s="948"/>
      <c r="BF27" s="948"/>
      <c r="BG27" s="948"/>
      <c r="BH27" s="948"/>
      <c r="BI27" s="948"/>
      <c r="BJ27" s="948"/>
      <c r="BK27" s="948"/>
      <c r="BL27" s="948"/>
      <c r="BM27" s="948"/>
      <c r="BN27" s="948"/>
      <c r="BO27" s="948"/>
      <c r="BP27" s="948"/>
      <c r="BQ27" s="948"/>
      <c r="BR27" s="948"/>
      <c r="BS27" s="948"/>
      <c r="BT27" s="948"/>
      <c r="BU27" s="948"/>
      <c r="BV27" s="948"/>
      <c r="BW27" s="948"/>
      <c r="BX27" s="948"/>
      <c r="BY27" s="948"/>
      <c r="BZ27" s="948"/>
      <c r="CA27" s="948"/>
      <c r="CB27" s="948"/>
      <c r="CC27" s="948"/>
      <c r="CD27" s="948"/>
      <c r="CE27" s="948"/>
      <c r="CF27" s="948"/>
      <c r="CG27" s="948"/>
      <c r="CH27" s="948"/>
      <c r="CI27" s="948"/>
      <c r="CJ27" s="948"/>
      <c r="CK27" s="948"/>
      <c r="CL27" s="948"/>
      <c r="CM27" s="948"/>
      <c r="CN27" s="948"/>
      <c r="CO27" s="948"/>
      <c r="CP27" s="948"/>
      <c r="CQ27" s="948"/>
      <c r="CR27" s="948"/>
      <c r="CS27" s="948"/>
      <c r="CT27" s="948"/>
      <c r="CU27" s="948"/>
      <c r="CV27" s="948"/>
      <c r="CW27" s="948"/>
      <c r="CX27" s="948"/>
      <c r="CY27" s="948"/>
      <c r="CZ27" s="948"/>
      <c r="DA27" s="948"/>
      <c r="DB27" s="948"/>
      <c r="DC27" s="948"/>
      <c r="DD27" s="948"/>
    </row>
    <row r="28" spans="1:108" s="777" customFormat="1" ht="30" customHeight="1">
      <c r="B28" s="771">
        <v>6</v>
      </c>
      <c r="C28" s="737" t="s">
        <v>314</v>
      </c>
      <c r="D28" s="771" t="s">
        <v>5</v>
      </c>
      <c r="E28" s="778">
        <v>1</v>
      </c>
      <c r="F28" s="775" t="s">
        <v>149</v>
      </c>
      <c r="G28" s="760">
        <f t="shared" si="16"/>
        <v>742</v>
      </c>
      <c r="H28" s="763">
        <f t="shared" si="31"/>
        <v>318500</v>
      </c>
      <c r="I28" s="760">
        <f>I30+I32+I34+I36+I38</f>
        <v>4</v>
      </c>
      <c r="J28" s="760">
        <f>J30+J32+J34+J36+J38+J40</f>
        <v>2</v>
      </c>
      <c r="K28" s="760">
        <f>K30+K32+K34+K36+K38+K40</f>
        <v>9</v>
      </c>
      <c r="L28" s="760">
        <f t="shared" si="17"/>
        <v>15</v>
      </c>
      <c r="M28" s="761">
        <f>L28*100/G28</f>
        <v>2.0215633423180592</v>
      </c>
      <c r="N28" s="763">
        <f>N30+N32+N34+N36+N38+N40</f>
        <v>77240</v>
      </c>
      <c r="O28" s="760">
        <f>O30+O32+O34+O36+O38+O40</f>
        <v>2</v>
      </c>
      <c r="P28" s="760">
        <f>P30+P32+P34+P36+P38+P40</f>
        <v>2</v>
      </c>
      <c r="Q28" s="760">
        <f>Q30+Q32+Q34+Q36+Q38+Q40</f>
        <v>502</v>
      </c>
      <c r="R28" s="760">
        <f t="shared" si="3"/>
        <v>506</v>
      </c>
      <c r="S28" s="761">
        <f>U28*100/G28</f>
        <v>70.215633423180591</v>
      </c>
      <c r="T28" s="763">
        <f>T30+T32+T34+T36+T38</f>
        <v>155190</v>
      </c>
      <c r="U28" s="758">
        <f t="shared" si="10"/>
        <v>521</v>
      </c>
      <c r="V28" s="760">
        <f>V30+V32+V34+V36+V38+V40</f>
        <v>2</v>
      </c>
      <c r="W28" s="760">
        <f>W30+W32+W34+W36+W38+W40</f>
        <v>2</v>
      </c>
      <c r="X28" s="760">
        <f>X30+X32+X34+X36+X38+X40</f>
        <v>212</v>
      </c>
      <c r="Y28" s="760">
        <f t="shared" si="5"/>
        <v>216</v>
      </c>
      <c r="Z28" s="761">
        <f>AB28*100/G28</f>
        <v>99.326145552560646</v>
      </c>
      <c r="AA28" s="763">
        <f>AA30+AA32+AA34+AA36+AA38</f>
        <v>246500</v>
      </c>
      <c r="AB28" s="762">
        <f t="shared" si="11"/>
        <v>737</v>
      </c>
      <c r="AC28" s="760">
        <f>AC30+AC32+AC34+AC36+AC38+AC40</f>
        <v>2</v>
      </c>
      <c r="AD28" s="760">
        <f>AD30+AD32+AD34+AD36+AD38+AD40</f>
        <v>2</v>
      </c>
      <c r="AE28" s="760">
        <f>AE30+AE32+AE34+AE36+AE38+AE40</f>
        <v>1</v>
      </c>
      <c r="AF28" s="760">
        <f t="shared" si="7"/>
        <v>5</v>
      </c>
      <c r="AG28" s="761">
        <f>AI28*100/G28</f>
        <v>100</v>
      </c>
      <c r="AH28" s="763">
        <f>AH30+AH32+AH34+AH36+AH38</f>
        <v>318500</v>
      </c>
      <c r="AI28" s="763">
        <f t="shared" si="8"/>
        <v>742</v>
      </c>
      <c r="AJ28" s="764">
        <f t="shared" si="9"/>
        <v>100</v>
      </c>
      <c r="AK28" s="927"/>
      <c r="AL28" s="957"/>
      <c r="AM28" s="949"/>
      <c r="AN28" s="949"/>
      <c r="AO28" s="949"/>
      <c r="AP28" s="949"/>
      <c r="AQ28" s="949"/>
      <c r="AR28" s="949"/>
      <c r="AS28" s="949"/>
      <c r="AT28" s="949"/>
      <c r="AU28" s="949"/>
      <c r="AV28" s="949"/>
      <c r="AW28" s="949"/>
      <c r="AX28" s="949"/>
      <c r="AY28" s="949"/>
      <c r="AZ28" s="949"/>
      <c r="BA28" s="949"/>
      <c r="BB28" s="949"/>
      <c r="BC28" s="949"/>
      <c r="BD28" s="949"/>
      <c r="BE28" s="949"/>
      <c r="BF28" s="949"/>
      <c r="BG28" s="949"/>
      <c r="BH28" s="949"/>
      <c r="BI28" s="949"/>
      <c r="BJ28" s="949"/>
      <c r="BK28" s="949"/>
      <c r="BL28" s="949"/>
      <c r="BM28" s="949"/>
      <c r="BN28" s="949"/>
      <c r="BO28" s="949"/>
      <c r="BP28" s="949"/>
      <c r="BQ28" s="949"/>
      <c r="BR28" s="949"/>
      <c r="BS28" s="949"/>
      <c r="BT28" s="949"/>
      <c r="BU28" s="949"/>
      <c r="BV28" s="949"/>
      <c r="BW28" s="949"/>
      <c r="BX28" s="949"/>
      <c r="BY28" s="949"/>
      <c r="BZ28" s="949"/>
      <c r="CA28" s="949"/>
      <c r="CB28" s="949"/>
      <c r="CC28" s="949"/>
      <c r="CD28" s="949"/>
      <c r="CE28" s="949"/>
      <c r="CF28" s="949"/>
      <c r="CG28" s="949"/>
      <c r="CH28" s="949"/>
      <c r="CI28" s="949"/>
      <c r="CJ28" s="949"/>
      <c r="CK28" s="949"/>
      <c r="CL28" s="949"/>
      <c r="CM28" s="949"/>
      <c r="CN28" s="949"/>
      <c r="CO28" s="949"/>
      <c r="CP28" s="949"/>
      <c r="CQ28" s="949"/>
      <c r="CR28" s="949"/>
      <c r="CS28" s="949"/>
      <c r="CT28" s="949"/>
      <c r="CU28" s="949"/>
      <c r="CV28" s="949"/>
      <c r="CW28" s="949"/>
      <c r="CX28" s="949"/>
      <c r="CY28" s="949"/>
      <c r="CZ28" s="949"/>
      <c r="DA28" s="949"/>
      <c r="DB28" s="949"/>
      <c r="DC28" s="949"/>
      <c r="DD28" s="949"/>
    </row>
    <row r="29" spans="1:108" s="750" customFormat="1" ht="14.25" customHeight="1">
      <c r="B29" s="771"/>
      <c r="C29" s="743"/>
      <c r="D29" s="773"/>
      <c r="E29" s="774"/>
      <c r="F29" s="775" t="s">
        <v>150</v>
      </c>
      <c r="G29" s="760">
        <f t="shared" si="16"/>
        <v>776</v>
      </c>
      <c r="H29" s="763">
        <f>H31+H33+H35+H37+H39</f>
        <v>243000</v>
      </c>
      <c r="I29" s="760">
        <f>I31+I33+I35+I37+I39</f>
        <v>6</v>
      </c>
      <c r="J29" s="760">
        <f>J31+J33+J35+J37+J39</f>
        <v>6</v>
      </c>
      <c r="K29" s="760">
        <f>K31+K33+K35+K37+K39</f>
        <v>7</v>
      </c>
      <c r="L29" s="760">
        <f t="shared" si="17"/>
        <v>19</v>
      </c>
      <c r="M29" s="761">
        <f>L29*100/G28</f>
        <v>2.5606469002695418</v>
      </c>
      <c r="N29" s="763">
        <f>N31+N33+N35+N37+N39</f>
        <v>70500</v>
      </c>
      <c r="O29" s="760">
        <f>O31+O33+O35+O37+O39</f>
        <v>15</v>
      </c>
      <c r="P29" s="760">
        <f>P31+P33+P35+P37+P39</f>
        <v>6</v>
      </c>
      <c r="Q29" s="760">
        <f>Q31+Q33+Q35+Q37+Q39</f>
        <v>115</v>
      </c>
      <c r="R29" s="760">
        <f t="shared" si="3"/>
        <v>136</v>
      </c>
      <c r="S29" s="761">
        <f>U29*100/G28</f>
        <v>20.889487870619945</v>
      </c>
      <c r="T29" s="763">
        <f>T31+T33+T35+T37+T39</f>
        <v>152690</v>
      </c>
      <c r="U29" s="758">
        <f t="shared" si="10"/>
        <v>155</v>
      </c>
      <c r="V29" s="760">
        <f>V31+V33+V35+V37+V39</f>
        <v>318</v>
      </c>
      <c r="W29" s="760">
        <f>W31+W33+W35+W37+W39</f>
        <v>233</v>
      </c>
      <c r="X29" s="760">
        <f>X31+X33+X35+X37+X39</f>
        <v>61</v>
      </c>
      <c r="Y29" s="760">
        <f t="shared" si="5"/>
        <v>612</v>
      </c>
      <c r="Z29" s="761">
        <f>AB29*100/G28</f>
        <v>103.36927223719677</v>
      </c>
      <c r="AA29" s="763">
        <f>AA31+AA33+AA35+AA37+AA39</f>
        <v>243000</v>
      </c>
      <c r="AB29" s="762">
        <f t="shared" si="11"/>
        <v>767</v>
      </c>
      <c r="AC29" s="760">
        <f>AC31+AC33+AC35+AC37+AC39</f>
        <v>3</v>
      </c>
      <c r="AD29" s="760">
        <f>AD31+AD33+AD35+AD37+AD39</f>
        <v>6</v>
      </c>
      <c r="AE29" s="760">
        <f>AE31+AE33+AE35+AE37+AE39</f>
        <v>0</v>
      </c>
      <c r="AF29" s="760">
        <f t="shared" si="7"/>
        <v>9</v>
      </c>
      <c r="AG29" s="761">
        <f>AI29*100/G28</f>
        <v>104.58221024258761</v>
      </c>
      <c r="AH29" s="763">
        <f>AH31+AH33+AH35+AH37+AH39</f>
        <v>243000</v>
      </c>
      <c r="AI29" s="763">
        <f t="shared" si="8"/>
        <v>776</v>
      </c>
      <c r="AJ29" s="764">
        <f t="shared" si="9"/>
        <v>104.58221024258761</v>
      </c>
      <c r="AK29" s="925"/>
      <c r="AL29" s="956"/>
      <c r="AM29" s="948"/>
      <c r="AN29" s="948"/>
      <c r="AO29" s="948"/>
      <c r="AP29" s="948"/>
      <c r="AQ29" s="948"/>
      <c r="AR29" s="948"/>
      <c r="AS29" s="948"/>
      <c r="AT29" s="948"/>
      <c r="AU29" s="948"/>
      <c r="AV29" s="948"/>
      <c r="AW29" s="948"/>
      <c r="AX29" s="948"/>
      <c r="AY29" s="948"/>
      <c r="AZ29" s="948"/>
      <c r="BA29" s="948"/>
      <c r="BB29" s="948"/>
      <c r="BC29" s="948"/>
      <c r="BD29" s="948"/>
      <c r="BE29" s="948"/>
      <c r="BF29" s="948"/>
      <c r="BG29" s="948"/>
      <c r="BH29" s="948"/>
      <c r="BI29" s="948"/>
      <c r="BJ29" s="948"/>
      <c r="BK29" s="948"/>
      <c r="BL29" s="948"/>
      <c r="BM29" s="948"/>
      <c r="BN29" s="948"/>
      <c r="BO29" s="948"/>
      <c r="BP29" s="948"/>
      <c r="BQ29" s="948"/>
      <c r="BR29" s="948"/>
      <c r="BS29" s="948"/>
      <c r="BT29" s="948"/>
      <c r="BU29" s="948"/>
      <c r="BV29" s="948"/>
      <c r="BW29" s="948"/>
      <c r="BX29" s="948"/>
      <c r="BY29" s="948"/>
      <c r="BZ29" s="948"/>
      <c r="CA29" s="948"/>
      <c r="CB29" s="948"/>
      <c r="CC29" s="948"/>
      <c r="CD29" s="948"/>
      <c r="CE29" s="948"/>
      <c r="CF29" s="948"/>
      <c r="CG29" s="948"/>
      <c r="CH29" s="948"/>
      <c r="CI29" s="948"/>
      <c r="CJ29" s="948"/>
      <c r="CK29" s="948"/>
      <c r="CL29" s="948"/>
      <c r="CM29" s="948"/>
      <c r="CN29" s="948"/>
      <c r="CO29" s="948"/>
      <c r="CP29" s="948"/>
      <c r="CQ29" s="948"/>
      <c r="CR29" s="948"/>
      <c r="CS29" s="948"/>
      <c r="CT29" s="948"/>
      <c r="CU29" s="948"/>
      <c r="CV29" s="948"/>
      <c r="CW29" s="948"/>
      <c r="CX29" s="948"/>
      <c r="CY29" s="948"/>
      <c r="CZ29" s="948"/>
      <c r="DA29" s="948"/>
      <c r="DB29" s="948"/>
      <c r="DC29" s="948"/>
      <c r="DD29" s="948"/>
    </row>
    <row r="30" spans="1:108" ht="30" customHeight="1">
      <c r="B30" s="771"/>
      <c r="C30" s="739" t="s">
        <v>352</v>
      </c>
      <c r="D30" s="772" t="s">
        <v>0</v>
      </c>
      <c r="E30" s="769">
        <v>1</v>
      </c>
      <c r="F30" s="770" t="s">
        <v>149</v>
      </c>
      <c r="G30" s="760">
        <f t="shared" si="16"/>
        <v>7</v>
      </c>
      <c r="H30" s="763">
        <f t="shared" si="31"/>
        <v>2300</v>
      </c>
      <c r="I30" s="760">
        <f>[1]แผนงาน2562!$I$30</f>
        <v>0</v>
      </c>
      <c r="J30" s="760">
        <f>[1]แผนงาน2562!$J$30</f>
        <v>0</v>
      </c>
      <c r="K30" s="760">
        <f>[1]แผนงาน2562!$K$30</f>
        <v>7</v>
      </c>
      <c r="L30" s="760">
        <f t="shared" si="17"/>
        <v>7</v>
      </c>
      <c r="M30" s="761">
        <f>L30*100/G30</f>
        <v>100</v>
      </c>
      <c r="N30" s="763">
        <f>แผนเงิน2562!L31</f>
        <v>1300</v>
      </c>
      <c r="O30" s="760">
        <f>[1]แผนงาน2562!$M$30</f>
        <v>0</v>
      </c>
      <c r="P30" s="760">
        <f>[1]แผนงาน2562!$N$30</f>
        <v>0</v>
      </c>
      <c r="Q30" s="760">
        <f>[1]แผนงาน2562!$O$30</f>
        <v>0</v>
      </c>
      <c r="R30" s="760">
        <f t="shared" si="3"/>
        <v>0</v>
      </c>
      <c r="S30" s="761">
        <f>U30*100/G30</f>
        <v>100</v>
      </c>
      <c r="T30" s="763">
        <f>แผนเงิน2562!Q31</f>
        <v>2300</v>
      </c>
      <c r="U30" s="758">
        <f t="shared" si="10"/>
        <v>7</v>
      </c>
      <c r="V30" s="760">
        <f>[1]แผนงาน2562!$R$30</f>
        <v>0</v>
      </c>
      <c r="W30" s="760">
        <f>[1]แผนงาน2562!$S$30</f>
        <v>0</v>
      </c>
      <c r="X30" s="760">
        <f>[1]แผนงาน2562!$T$30</f>
        <v>0</v>
      </c>
      <c r="Y30" s="760">
        <f t="shared" si="5"/>
        <v>0</v>
      </c>
      <c r="Z30" s="761">
        <f>AB30*100/G30</f>
        <v>100</v>
      </c>
      <c r="AA30" s="763">
        <f>แผนเงิน2562!V31</f>
        <v>2300</v>
      </c>
      <c r="AB30" s="762">
        <f t="shared" si="11"/>
        <v>7</v>
      </c>
      <c r="AC30" s="760">
        <f>[1]แผนงาน2562!$W$30</f>
        <v>0</v>
      </c>
      <c r="AD30" s="760">
        <f>[1]แผนงาน2562!$X$30</f>
        <v>0</v>
      </c>
      <c r="AE30" s="760">
        <f>[1]แผนงาน2562!$Y$30</f>
        <v>0</v>
      </c>
      <c r="AF30" s="760">
        <f t="shared" si="7"/>
        <v>0</v>
      </c>
      <c r="AG30" s="761">
        <f>AI30*100/G30</f>
        <v>100</v>
      </c>
      <c r="AH30" s="763">
        <f>แผนเงิน2562!AA31</f>
        <v>2300</v>
      </c>
      <c r="AI30" s="763">
        <f t="shared" si="8"/>
        <v>7</v>
      </c>
      <c r="AJ30" s="764">
        <f t="shared" si="9"/>
        <v>100</v>
      </c>
      <c r="AK30" s="924"/>
      <c r="AL30" s="955"/>
      <c r="AM30" s="947"/>
      <c r="AN30" s="947"/>
      <c r="AO30" s="947"/>
      <c r="AP30" s="947"/>
      <c r="AQ30" s="947"/>
      <c r="AR30" s="947"/>
      <c r="AS30" s="947"/>
      <c r="AT30" s="947"/>
      <c r="AU30" s="947"/>
      <c r="AV30" s="947"/>
      <c r="AW30" s="947"/>
      <c r="AX30" s="947"/>
      <c r="AY30" s="947"/>
      <c r="AZ30" s="947"/>
      <c r="BA30" s="947"/>
      <c r="BB30" s="947"/>
      <c r="BC30" s="947"/>
      <c r="BD30" s="947"/>
      <c r="BE30" s="947"/>
      <c r="BF30" s="947"/>
      <c r="BG30" s="947"/>
      <c r="BH30" s="947"/>
      <c r="BI30" s="947"/>
      <c r="BJ30" s="947"/>
      <c r="BK30" s="947"/>
      <c r="BL30" s="947"/>
      <c r="BM30" s="947"/>
      <c r="BN30" s="947"/>
      <c r="BO30" s="947"/>
      <c r="BP30" s="947"/>
      <c r="BQ30" s="947"/>
      <c r="BR30" s="947"/>
      <c r="BS30" s="947"/>
      <c r="BT30" s="947"/>
      <c r="BU30" s="947"/>
      <c r="BV30" s="947"/>
      <c r="BW30" s="947"/>
      <c r="BX30" s="947"/>
      <c r="BY30" s="947"/>
      <c r="BZ30" s="947"/>
      <c r="CA30" s="947"/>
      <c r="CB30" s="947"/>
      <c r="CC30" s="947"/>
      <c r="CD30" s="947"/>
      <c r="CE30" s="947"/>
      <c r="CF30" s="947"/>
      <c r="CG30" s="947"/>
      <c r="CH30" s="947"/>
      <c r="CI30" s="947"/>
      <c r="CJ30" s="947"/>
      <c r="CK30" s="947"/>
      <c r="CL30" s="947"/>
      <c r="CM30" s="947"/>
      <c r="CN30" s="947"/>
      <c r="CO30" s="947"/>
      <c r="CP30" s="947"/>
      <c r="CQ30" s="947"/>
      <c r="CR30" s="947"/>
      <c r="CS30" s="947"/>
      <c r="CT30" s="947"/>
      <c r="CU30" s="947"/>
      <c r="CV30" s="947"/>
      <c r="CW30" s="947"/>
      <c r="CX30" s="947"/>
      <c r="CY30" s="947"/>
      <c r="CZ30" s="947"/>
      <c r="DA30" s="947"/>
      <c r="DB30" s="947"/>
      <c r="DC30" s="947"/>
      <c r="DD30" s="947"/>
    </row>
    <row r="31" spans="1:108" ht="15" customHeight="1">
      <c r="B31" s="771"/>
      <c r="C31" s="739"/>
      <c r="D31" s="772"/>
      <c r="E31" s="769"/>
      <c r="F31" s="770" t="s">
        <v>150</v>
      </c>
      <c r="G31" s="760">
        <f t="shared" si="16"/>
        <v>13</v>
      </c>
      <c r="H31" s="763">
        <f t="shared" si="31"/>
        <v>2300</v>
      </c>
      <c r="I31" s="760">
        <f>[1]แผนงาน2562!$I$31</f>
        <v>0</v>
      </c>
      <c r="J31" s="760">
        <f>[1]แผนงาน2562!$J$31</f>
        <v>0</v>
      </c>
      <c r="K31" s="760">
        <f>[1]แผนงาน2562!$K$31</f>
        <v>3</v>
      </c>
      <c r="L31" s="760">
        <f t="shared" si="17"/>
        <v>3</v>
      </c>
      <c r="M31" s="761">
        <f>L31*100/G30</f>
        <v>42.857142857142854</v>
      </c>
      <c r="N31" s="763">
        <v>0</v>
      </c>
      <c r="O31" s="760">
        <f>[1]แผนงาน2562!$M$31</f>
        <v>7</v>
      </c>
      <c r="P31" s="760">
        <f>[1]แผนงาน2562!$N$31</f>
        <v>0</v>
      </c>
      <c r="Q31" s="760">
        <f>[1]แผนงาน2562!$O$31</f>
        <v>1</v>
      </c>
      <c r="R31" s="760">
        <f t="shared" si="3"/>
        <v>8</v>
      </c>
      <c r="S31" s="761">
        <f>U31*100/G30</f>
        <v>157.14285714285714</v>
      </c>
      <c r="T31" s="763">
        <v>2300</v>
      </c>
      <c r="U31" s="758">
        <f t="shared" si="10"/>
        <v>11</v>
      </c>
      <c r="V31" s="760">
        <f>[1]แผนงาน2562!$R$31</f>
        <v>1</v>
      </c>
      <c r="W31" s="760">
        <f>[1]แผนงาน2562!$S$31</f>
        <v>0</v>
      </c>
      <c r="X31" s="760">
        <f>[1]แผนงาน2562!$T$31</f>
        <v>1</v>
      </c>
      <c r="Y31" s="760">
        <f t="shared" si="5"/>
        <v>2</v>
      </c>
      <c r="Z31" s="761">
        <f>AB31*100/G30</f>
        <v>185.71428571428572</v>
      </c>
      <c r="AA31" s="763">
        <f>T31</f>
        <v>2300</v>
      </c>
      <c r="AB31" s="762">
        <f t="shared" si="11"/>
        <v>13</v>
      </c>
      <c r="AC31" s="760">
        <f>[1]แผนงาน2562!$W$31</f>
        <v>0</v>
      </c>
      <c r="AD31" s="760">
        <f>[1]แผนงาน2562!$X$31</f>
        <v>0</v>
      </c>
      <c r="AE31" s="760">
        <f>[1]แผนงาน2562!$Y$31</f>
        <v>0</v>
      </c>
      <c r="AF31" s="760">
        <f t="shared" si="7"/>
        <v>0</v>
      </c>
      <c r="AG31" s="761">
        <f>AI31*100/G30</f>
        <v>185.71428571428572</v>
      </c>
      <c r="AH31" s="763">
        <f>AA31</f>
        <v>2300</v>
      </c>
      <c r="AI31" s="763">
        <f t="shared" si="8"/>
        <v>13</v>
      </c>
      <c r="AJ31" s="764">
        <f t="shared" si="9"/>
        <v>185.71428571428572</v>
      </c>
      <c r="AK31" s="924"/>
      <c r="AL31" s="955"/>
      <c r="AM31" s="947"/>
      <c r="AN31" s="947"/>
      <c r="AO31" s="947"/>
      <c r="AP31" s="947"/>
      <c r="AQ31" s="947"/>
      <c r="AR31" s="947"/>
      <c r="AS31" s="947"/>
      <c r="AT31" s="947"/>
      <c r="AU31" s="947"/>
      <c r="AV31" s="947"/>
      <c r="AW31" s="947"/>
      <c r="AX31" s="947"/>
      <c r="AY31" s="947"/>
      <c r="AZ31" s="947"/>
      <c r="BA31" s="947"/>
      <c r="BB31" s="947"/>
      <c r="BC31" s="947"/>
      <c r="BD31" s="947"/>
      <c r="BE31" s="947"/>
      <c r="BF31" s="947"/>
      <c r="BG31" s="947"/>
      <c r="BH31" s="947"/>
      <c r="BI31" s="947"/>
      <c r="BJ31" s="947"/>
      <c r="BK31" s="947"/>
      <c r="BL31" s="947"/>
      <c r="BM31" s="947"/>
      <c r="BN31" s="947"/>
      <c r="BO31" s="947"/>
      <c r="BP31" s="947"/>
      <c r="BQ31" s="947"/>
      <c r="BR31" s="947"/>
      <c r="BS31" s="947"/>
      <c r="BT31" s="947"/>
      <c r="BU31" s="947"/>
      <c r="BV31" s="947"/>
      <c r="BW31" s="947"/>
      <c r="BX31" s="947"/>
      <c r="BY31" s="947"/>
      <c r="BZ31" s="947"/>
      <c r="CA31" s="947"/>
      <c r="CB31" s="947"/>
      <c r="CC31" s="947"/>
      <c r="CD31" s="947"/>
      <c r="CE31" s="947"/>
      <c r="CF31" s="947"/>
      <c r="CG31" s="947"/>
      <c r="CH31" s="947"/>
      <c r="CI31" s="947"/>
      <c r="CJ31" s="947"/>
      <c r="CK31" s="947"/>
      <c r="CL31" s="947"/>
      <c r="CM31" s="947"/>
      <c r="CN31" s="947"/>
      <c r="CO31" s="947"/>
      <c r="CP31" s="947"/>
      <c r="CQ31" s="947"/>
      <c r="CR31" s="947"/>
      <c r="CS31" s="947"/>
      <c r="CT31" s="947"/>
      <c r="CU31" s="947"/>
      <c r="CV31" s="947"/>
      <c r="CW31" s="947"/>
      <c r="CX31" s="947"/>
      <c r="CY31" s="947"/>
      <c r="CZ31" s="947"/>
      <c r="DA31" s="947"/>
      <c r="DB31" s="947"/>
      <c r="DC31" s="947"/>
      <c r="DD31" s="947"/>
    </row>
    <row r="32" spans="1:108" ht="30" customHeight="1">
      <c r="B32" s="771"/>
      <c r="C32" s="739" t="s">
        <v>353</v>
      </c>
      <c r="D32" s="772" t="s">
        <v>0</v>
      </c>
      <c r="E32" s="769"/>
      <c r="F32" s="770" t="s">
        <v>149</v>
      </c>
      <c r="G32" s="760">
        <f t="shared" si="16"/>
        <v>710</v>
      </c>
      <c r="H32" s="763">
        <f t="shared" si="31"/>
        <v>17000</v>
      </c>
      <c r="I32" s="760">
        <f>[1]แผนงาน2562!$I$32</f>
        <v>0</v>
      </c>
      <c r="J32" s="760">
        <f>[1]แผนงาน2562!$J$32</f>
        <v>0</v>
      </c>
      <c r="K32" s="760">
        <f>[1]แผนงาน2562!$K$32</f>
        <v>0</v>
      </c>
      <c r="L32" s="760">
        <f t="shared" si="17"/>
        <v>0</v>
      </c>
      <c r="M32" s="761">
        <f>L32*100/G32</f>
        <v>0</v>
      </c>
      <c r="N32" s="763">
        <f>แผนเงิน2562!L33</f>
        <v>0</v>
      </c>
      <c r="O32" s="760">
        <f>[1]แผนงาน2562!$M$32</f>
        <v>0</v>
      </c>
      <c r="P32" s="760">
        <f>[1]แผนงาน2562!$N$32</f>
        <v>0</v>
      </c>
      <c r="Q32" s="760">
        <f>[1]แผนงาน2562!$O$32</f>
        <v>500</v>
      </c>
      <c r="R32" s="760">
        <f t="shared" si="3"/>
        <v>500</v>
      </c>
      <c r="S32" s="761">
        <f>U32*100/G32</f>
        <v>70.422535211267601</v>
      </c>
      <c r="T32" s="763">
        <f>แผนเงิน2562!Q33</f>
        <v>0</v>
      </c>
      <c r="U32" s="758">
        <f t="shared" si="10"/>
        <v>500</v>
      </c>
      <c r="V32" s="760">
        <f>[1]แผนงาน2562!$R$32</f>
        <v>0</v>
      </c>
      <c r="W32" s="760">
        <f>[1]แผนงาน2562!$S$32</f>
        <v>0</v>
      </c>
      <c r="X32" s="760">
        <f>[1]แผนงาน2562!$T$32</f>
        <v>210</v>
      </c>
      <c r="Y32" s="760">
        <f t="shared" si="5"/>
        <v>210</v>
      </c>
      <c r="Z32" s="761">
        <f>AB32*100/G32</f>
        <v>100</v>
      </c>
      <c r="AA32" s="763">
        <f>แผนเงิน2562!V33</f>
        <v>17000</v>
      </c>
      <c r="AB32" s="762">
        <f t="shared" si="11"/>
        <v>710</v>
      </c>
      <c r="AC32" s="760">
        <f>[1]แผนงาน2562!$W$32</f>
        <v>0</v>
      </c>
      <c r="AD32" s="760">
        <f>[1]แผนงาน2562!$X$32</f>
        <v>0</v>
      </c>
      <c r="AE32" s="760">
        <f>[1]แผนงาน2562!$Y$32</f>
        <v>0</v>
      </c>
      <c r="AF32" s="760">
        <f t="shared" si="7"/>
        <v>0</v>
      </c>
      <c r="AG32" s="761">
        <f>AI32*100/G32</f>
        <v>100</v>
      </c>
      <c r="AH32" s="763">
        <f>แผนเงิน2562!AA33</f>
        <v>17000</v>
      </c>
      <c r="AI32" s="763">
        <f t="shared" si="8"/>
        <v>710</v>
      </c>
      <c r="AJ32" s="764">
        <f t="shared" si="9"/>
        <v>100</v>
      </c>
      <c r="AK32" s="924"/>
      <c r="AL32" s="955"/>
      <c r="AM32" s="947"/>
      <c r="AN32" s="947"/>
      <c r="AO32" s="947"/>
      <c r="AP32" s="947"/>
      <c r="AQ32" s="947"/>
      <c r="AR32" s="947"/>
      <c r="AS32" s="947"/>
      <c r="AT32" s="947"/>
      <c r="AU32" s="947"/>
      <c r="AV32" s="947"/>
      <c r="AW32" s="947"/>
      <c r="AX32" s="947"/>
      <c r="AY32" s="947"/>
      <c r="AZ32" s="947"/>
      <c r="BA32" s="947"/>
      <c r="BB32" s="947"/>
      <c r="BC32" s="947"/>
      <c r="BD32" s="947"/>
      <c r="BE32" s="947"/>
      <c r="BF32" s="947"/>
      <c r="BG32" s="947"/>
      <c r="BH32" s="947"/>
      <c r="BI32" s="947"/>
      <c r="BJ32" s="947"/>
      <c r="BK32" s="947"/>
      <c r="BL32" s="947"/>
      <c r="BM32" s="947"/>
      <c r="BN32" s="947"/>
      <c r="BO32" s="947"/>
      <c r="BP32" s="947"/>
      <c r="BQ32" s="947"/>
      <c r="BR32" s="947"/>
      <c r="BS32" s="947"/>
      <c r="BT32" s="947"/>
      <c r="BU32" s="947"/>
      <c r="BV32" s="947"/>
      <c r="BW32" s="947"/>
      <c r="BX32" s="947"/>
      <c r="BY32" s="947"/>
      <c r="BZ32" s="947"/>
      <c r="CA32" s="947"/>
      <c r="CB32" s="947"/>
      <c r="CC32" s="947"/>
      <c r="CD32" s="947"/>
      <c r="CE32" s="947"/>
      <c r="CF32" s="947"/>
      <c r="CG32" s="947"/>
      <c r="CH32" s="947"/>
      <c r="CI32" s="947"/>
      <c r="CJ32" s="947"/>
      <c r="CK32" s="947"/>
      <c r="CL32" s="947"/>
      <c r="CM32" s="947"/>
      <c r="CN32" s="947"/>
      <c r="CO32" s="947"/>
      <c r="CP32" s="947"/>
      <c r="CQ32" s="947"/>
      <c r="CR32" s="947"/>
      <c r="CS32" s="947"/>
      <c r="CT32" s="947"/>
      <c r="CU32" s="947"/>
      <c r="CV32" s="947"/>
      <c r="CW32" s="947"/>
      <c r="CX32" s="947"/>
      <c r="CY32" s="947"/>
      <c r="CZ32" s="947"/>
      <c r="DA32" s="947"/>
      <c r="DB32" s="947"/>
      <c r="DC32" s="947"/>
      <c r="DD32" s="947"/>
    </row>
    <row r="33" spans="1:108" ht="17.25" customHeight="1">
      <c r="B33" s="771"/>
      <c r="C33" s="739"/>
      <c r="D33" s="772"/>
      <c r="E33" s="769"/>
      <c r="F33" s="770" t="s">
        <v>150</v>
      </c>
      <c r="G33" s="760">
        <f t="shared" si="16"/>
        <v>727</v>
      </c>
      <c r="H33" s="763">
        <f t="shared" si="31"/>
        <v>17000</v>
      </c>
      <c r="I33" s="760">
        <f>[1]แผนงาน2562!$I$33</f>
        <v>4</v>
      </c>
      <c r="J33" s="760">
        <f>[1]แผนงาน2562!$J$33</f>
        <v>1</v>
      </c>
      <c r="K33" s="760">
        <f>[1]แผนงาน2562!$K$33</f>
        <v>0</v>
      </c>
      <c r="L33" s="760">
        <f t="shared" si="17"/>
        <v>5</v>
      </c>
      <c r="M33" s="761">
        <f>L33*100/G32</f>
        <v>0.70422535211267601</v>
      </c>
      <c r="N33" s="763">
        <v>0</v>
      </c>
      <c r="O33" s="760">
        <f>[1]แผนงาน2562!$M$33</f>
        <v>2</v>
      </c>
      <c r="P33" s="760">
        <f>[1]แผนงาน2562!$N$33</f>
        <v>1</v>
      </c>
      <c r="Q33" s="760">
        <f>[1]แผนงาน2562!$O$33</f>
        <v>110</v>
      </c>
      <c r="R33" s="760">
        <f t="shared" si="3"/>
        <v>113</v>
      </c>
      <c r="S33" s="761">
        <f>U33*100/G32</f>
        <v>16.619718309859156</v>
      </c>
      <c r="T33" s="763">
        <v>0</v>
      </c>
      <c r="U33" s="758">
        <f t="shared" si="10"/>
        <v>118</v>
      </c>
      <c r="V33" s="760">
        <f>[1]แผนงาน2562!$R$33</f>
        <v>315</v>
      </c>
      <c r="W33" s="760">
        <f>[1]แผนงาน2562!$S$33</f>
        <v>233</v>
      </c>
      <c r="X33" s="760">
        <f>[1]แผนงาน2562!$T$33</f>
        <v>60</v>
      </c>
      <c r="Y33" s="760">
        <f t="shared" si="5"/>
        <v>608</v>
      </c>
      <c r="Z33" s="761">
        <f>AB33*100/G32</f>
        <v>102.25352112676056</v>
      </c>
      <c r="AA33" s="763">
        <v>17000</v>
      </c>
      <c r="AB33" s="762">
        <f t="shared" si="11"/>
        <v>726</v>
      </c>
      <c r="AC33" s="760">
        <f>[1]แผนงาน2562!$W$33</f>
        <v>0</v>
      </c>
      <c r="AD33" s="760">
        <f>[1]แผนงาน2562!$X$33</f>
        <v>1</v>
      </c>
      <c r="AE33" s="760">
        <f>[1]แผนงาน2562!$Y$33</f>
        <v>0</v>
      </c>
      <c r="AF33" s="760">
        <f t="shared" si="7"/>
        <v>1</v>
      </c>
      <c r="AG33" s="761">
        <f>AI33*100/G32</f>
        <v>102.3943661971831</v>
      </c>
      <c r="AH33" s="763">
        <v>17000</v>
      </c>
      <c r="AI33" s="763">
        <f t="shared" si="8"/>
        <v>727</v>
      </c>
      <c r="AJ33" s="764">
        <f t="shared" si="9"/>
        <v>102.3943661971831</v>
      </c>
      <c r="AK33" s="924"/>
      <c r="AL33" s="955"/>
      <c r="AM33" s="947"/>
      <c r="AN33" s="947"/>
      <c r="AO33" s="947"/>
      <c r="AP33" s="947"/>
      <c r="AQ33" s="947"/>
      <c r="AR33" s="947"/>
      <c r="AS33" s="947"/>
      <c r="AT33" s="947"/>
      <c r="AU33" s="947"/>
      <c r="AV33" s="947"/>
      <c r="AW33" s="947"/>
      <c r="AX33" s="947"/>
      <c r="AY33" s="947"/>
      <c r="AZ33" s="947"/>
      <c r="BA33" s="947"/>
      <c r="BB33" s="947"/>
      <c r="BC33" s="947"/>
      <c r="BD33" s="947"/>
      <c r="BE33" s="947"/>
      <c r="BF33" s="947"/>
      <c r="BG33" s="947"/>
      <c r="BH33" s="947"/>
      <c r="BI33" s="947"/>
      <c r="BJ33" s="947"/>
      <c r="BK33" s="947"/>
      <c r="BL33" s="947"/>
      <c r="BM33" s="947"/>
      <c r="BN33" s="947"/>
      <c r="BO33" s="947"/>
      <c r="BP33" s="947"/>
      <c r="BQ33" s="947"/>
      <c r="BR33" s="947"/>
      <c r="BS33" s="947"/>
      <c r="BT33" s="947"/>
      <c r="BU33" s="947"/>
      <c r="BV33" s="947"/>
      <c r="BW33" s="947"/>
      <c r="BX33" s="947"/>
      <c r="BY33" s="947"/>
      <c r="BZ33" s="947"/>
      <c r="CA33" s="947"/>
      <c r="CB33" s="947"/>
      <c r="CC33" s="947"/>
      <c r="CD33" s="947"/>
      <c r="CE33" s="947"/>
      <c r="CF33" s="947"/>
      <c r="CG33" s="947"/>
      <c r="CH33" s="947"/>
      <c r="CI33" s="947"/>
      <c r="CJ33" s="947"/>
      <c r="CK33" s="947"/>
      <c r="CL33" s="947"/>
      <c r="CM33" s="947"/>
      <c r="CN33" s="947"/>
      <c r="CO33" s="947"/>
      <c r="CP33" s="947"/>
      <c r="CQ33" s="947"/>
      <c r="CR33" s="947"/>
      <c r="CS33" s="947"/>
      <c r="CT33" s="947"/>
      <c r="CU33" s="947"/>
      <c r="CV33" s="947"/>
      <c r="CW33" s="947"/>
      <c r="CX33" s="947"/>
      <c r="CY33" s="947"/>
      <c r="CZ33" s="947"/>
      <c r="DA33" s="947"/>
      <c r="DB33" s="947"/>
      <c r="DC33" s="947"/>
      <c r="DD33" s="947"/>
    </row>
    <row r="34" spans="1:108" ht="30" customHeight="1">
      <c r="B34" s="771"/>
      <c r="C34" s="739" t="s">
        <v>354</v>
      </c>
      <c r="D34" s="772" t="s">
        <v>0</v>
      </c>
      <c r="E34" s="769">
        <v>7</v>
      </c>
      <c r="F34" s="770" t="s">
        <v>149</v>
      </c>
      <c r="G34" s="760">
        <f t="shared" si="16"/>
        <v>23</v>
      </c>
      <c r="H34" s="763">
        <f t="shared" si="31"/>
        <v>11200</v>
      </c>
      <c r="I34" s="760">
        <f>[1]แผนงาน2562!$I$34</f>
        <v>2</v>
      </c>
      <c r="J34" s="760">
        <f>[1]แผนงาน2562!$J$34</f>
        <v>2</v>
      </c>
      <c r="K34" s="760">
        <f>[1]แผนงาน2562!$K$34</f>
        <v>2</v>
      </c>
      <c r="L34" s="760">
        <f t="shared" si="17"/>
        <v>6</v>
      </c>
      <c r="M34" s="761">
        <f>L34*100/G34</f>
        <v>26.086956521739129</v>
      </c>
      <c r="N34" s="763">
        <f>แผนเงิน2562!L35</f>
        <v>3940</v>
      </c>
      <c r="O34" s="760">
        <f>[1]แผนงาน2562!$M$34</f>
        <v>2</v>
      </c>
      <c r="P34" s="760">
        <f>[1]แผนงาน2562!$N$34</f>
        <v>2</v>
      </c>
      <c r="Q34" s="760">
        <f>[1]แผนงาน2562!$O$34</f>
        <v>2</v>
      </c>
      <c r="R34" s="760">
        <f t="shared" si="3"/>
        <v>6</v>
      </c>
      <c r="S34" s="761">
        <f>U34*100/G34</f>
        <v>52.173913043478258</v>
      </c>
      <c r="T34" s="763">
        <f>แผนเงิน2562!Q35</f>
        <v>8890</v>
      </c>
      <c r="U34" s="758">
        <f t="shared" si="10"/>
        <v>12</v>
      </c>
      <c r="V34" s="760">
        <f>[1]แผนงาน2562!$R$34</f>
        <v>2</v>
      </c>
      <c r="W34" s="760">
        <f>[1]แผนงาน2562!$S$34</f>
        <v>2</v>
      </c>
      <c r="X34" s="760">
        <f>[1]แผนงาน2562!$T$34</f>
        <v>2</v>
      </c>
      <c r="Y34" s="760">
        <f t="shared" si="5"/>
        <v>6</v>
      </c>
      <c r="Z34" s="761">
        <f>AB34*100/G34</f>
        <v>78.260869565217391</v>
      </c>
      <c r="AA34" s="763">
        <f>แผนเงิน2562!V35</f>
        <v>11200</v>
      </c>
      <c r="AB34" s="762">
        <f t="shared" si="11"/>
        <v>18</v>
      </c>
      <c r="AC34" s="760">
        <f>[1]แผนงาน2562!$W$34</f>
        <v>2</v>
      </c>
      <c r="AD34" s="760">
        <f>[1]แผนงาน2562!$X$34</f>
        <v>2</v>
      </c>
      <c r="AE34" s="760">
        <f>[1]แผนงาน2562!$Y$34</f>
        <v>1</v>
      </c>
      <c r="AF34" s="760">
        <f t="shared" si="7"/>
        <v>5</v>
      </c>
      <c r="AG34" s="761">
        <f>AI34*100/G34</f>
        <v>100</v>
      </c>
      <c r="AH34" s="763">
        <f>แผนเงิน2562!AA35</f>
        <v>11200</v>
      </c>
      <c r="AI34" s="763">
        <f t="shared" si="8"/>
        <v>23</v>
      </c>
      <c r="AJ34" s="764">
        <f t="shared" si="9"/>
        <v>100</v>
      </c>
      <c r="AK34" s="924"/>
      <c r="AL34" s="955"/>
      <c r="AM34" s="947"/>
      <c r="AN34" s="947"/>
      <c r="AO34" s="947"/>
      <c r="AP34" s="947"/>
      <c r="AQ34" s="947"/>
      <c r="AR34" s="947"/>
      <c r="AS34" s="947"/>
      <c r="AT34" s="947"/>
      <c r="AU34" s="947"/>
      <c r="AV34" s="947"/>
      <c r="AW34" s="947"/>
      <c r="AX34" s="947"/>
      <c r="AY34" s="947"/>
      <c r="AZ34" s="947"/>
      <c r="BA34" s="947"/>
      <c r="BB34" s="947"/>
      <c r="BC34" s="947"/>
      <c r="BD34" s="947"/>
      <c r="BE34" s="947"/>
      <c r="BF34" s="947"/>
      <c r="BG34" s="947"/>
      <c r="BH34" s="947"/>
      <c r="BI34" s="947"/>
      <c r="BJ34" s="947"/>
      <c r="BK34" s="947"/>
      <c r="BL34" s="947"/>
      <c r="BM34" s="947"/>
      <c r="BN34" s="947"/>
      <c r="BO34" s="947"/>
      <c r="BP34" s="947"/>
      <c r="BQ34" s="947"/>
      <c r="BR34" s="947"/>
      <c r="BS34" s="947"/>
      <c r="BT34" s="947"/>
      <c r="BU34" s="947"/>
      <c r="BV34" s="947"/>
      <c r="BW34" s="947"/>
      <c r="BX34" s="947"/>
      <c r="BY34" s="947"/>
      <c r="BZ34" s="947"/>
      <c r="CA34" s="947"/>
      <c r="CB34" s="947"/>
      <c r="CC34" s="947"/>
      <c r="CD34" s="947"/>
      <c r="CE34" s="947"/>
      <c r="CF34" s="947"/>
      <c r="CG34" s="947"/>
      <c r="CH34" s="947"/>
      <c r="CI34" s="947"/>
      <c r="CJ34" s="947"/>
      <c r="CK34" s="947"/>
      <c r="CL34" s="947"/>
      <c r="CM34" s="947"/>
      <c r="CN34" s="947"/>
      <c r="CO34" s="947"/>
      <c r="CP34" s="947"/>
      <c r="CQ34" s="947"/>
      <c r="CR34" s="947"/>
      <c r="CS34" s="947"/>
      <c r="CT34" s="947"/>
      <c r="CU34" s="947"/>
      <c r="CV34" s="947"/>
      <c r="CW34" s="947"/>
      <c r="CX34" s="947"/>
      <c r="CY34" s="947"/>
      <c r="CZ34" s="947"/>
      <c r="DA34" s="947"/>
      <c r="DB34" s="947"/>
      <c r="DC34" s="947"/>
      <c r="DD34" s="947"/>
    </row>
    <row r="35" spans="1:108" ht="14.25" customHeight="1">
      <c r="B35" s="771"/>
      <c r="C35" s="739"/>
      <c r="D35" s="772"/>
      <c r="E35" s="769"/>
      <c r="F35" s="770" t="s">
        <v>150</v>
      </c>
      <c r="G35" s="760">
        <f t="shared" si="16"/>
        <v>34</v>
      </c>
      <c r="H35" s="763">
        <f t="shared" si="31"/>
        <v>11200</v>
      </c>
      <c r="I35" s="760">
        <f>[1]แผนงาน2562!$I$35</f>
        <v>2</v>
      </c>
      <c r="J35" s="760">
        <f>[1]แผนงาน2562!$J$35</f>
        <v>3</v>
      </c>
      <c r="K35" s="760">
        <f>[1]แผนงาน2562!$K$35</f>
        <v>4</v>
      </c>
      <c r="L35" s="760">
        <f t="shared" si="17"/>
        <v>9</v>
      </c>
      <c r="M35" s="761">
        <f>L35*100/G34</f>
        <v>39.130434782608695</v>
      </c>
      <c r="N35" s="763">
        <v>0</v>
      </c>
      <c r="O35" s="760">
        <f>[1]แผนงาน2562!$M$35</f>
        <v>6</v>
      </c>
      <c r="P35" s="760">
        <f>[1]แผนงาน2562!$N$35</f>
        <v>5</v>
      </c>
      <c r="Q35" s="760">
        <f>[1]แผนงาน2562!$O$35</f>
        <v>4</v>
      </c>
      <c r="R35" s="760">
        <f t="shared" si="3"/>
        <v>15</v>
      </c>
      <c r="S35" s="761">
        <f>U35*100/G34</f>
        <v>104.34782608695652</v>
      </c>
      <c r="T35" s="763">
        <v>8890</v>
      </c>
      <c r="U35" s="758">
        <f t="shared" si="10"/>
        <v>24</v>
      </c>
      <c r="V35" s="760">
        <f>[1]แผนงาน2562!$R$35</f>
        <v>2</v>
      </c>
      <c r="W35" s="760">
        <f>[1]แผนงาน2562!$S$35</f>
        <v>0</v>
      </c>
      <c r="X35" s="760">
        <f>[1]แผนงาน2562!$T$35</f>
        <v>0</v>
      </c>
      <c r="Y35" s="760">
        <f t="shared" si="5"/>
        <v>2</v>
      </c>
      <c r="Z35" s="761">
        <f>AB35*100/G34</f>
        <v>113.04347826086956</v>
      </c>
      <c r="AA35" s="763">
        <v>11200</v>
      </c>
      <c r="AB35" s="762">
        <f t="shared" si="11"/>
        <v>26</v>
      </c>
      <c r="AC35" s="760">
        <f>[1]แผนงาน2562!$W$35</f>
        <v>3</v>
      </c>
      <c r="AD35" s="760">
        <f>[1]แผนงาน2562!$X$35</f>
        <v>5</v>
      </c>
      <c r="AE35" s="760">
        <f>[1]แผนงาน2562!$Y$35</f>
        <v>0</v>
      </c>
      <c r="AF35" s="760">
        <f t="shared" si="7"/>
        <v>8</v>
      </c>
      <c r="AG35" s="761">
        <f>AI35*100/G34</f>
        <v>147.82608695652175</v>
      </c>
      <c r="AH35" s="763">
        <v>11200</v>
      </c>
      <c r="AI35" s="763">
        <f t="shared" si="8"/>
        <v>34</v>
      </c>
      <c r="AJ35" s="764">
        <f t="shared" si="9"/>
        <v>147.82608695652175</v>
      </c>
      <c r="AK35" s="924"/>
      <c r="AL35" s="955"/>
      <c r="AM35" s="947"/>
      <c r="AN35" s="947"/>
      <c r="AO35" s="947"/>
      <c r="AP35" s="947"/>
      <c r="AQ35" s="947"/>
      <c r="AR35" s="947"/>
      <c r="AS35" s="947"/>
      <c r="AT35" s="947"/>
      <c r="AU35" s="947"/>
      <c r="AV35" s="947"/>
      <c r="AW35" s="947"/>
      <c r="AX35" s="947"/>
      <c r="AY35" s="947"/>
      <c r="AZ35" s="947"/>
      <c r="BA35" s="947"/>
      <c r="BB35" s="947"/>
      <c r="BC35" s="947"/>
      <c r="BD35" s="947"/>
      <c r="BE35" s="947"/>
      <c r="BF35" s="947"/>
      <c r="BG35" s="947"/>
      <c r="BH35" s="947"/>
      <c r="BI35" s="947"/>
      <c r="BJ35" s="947"/>
      <c r="BK35" s="947"/>
      <c r="BL35" s="947"/>
      <c r="BM35" s="947"/>
      <c r="BN35" s="947"/>
      <c r="BO35" s="947"/>
      <c r="BP35" s="947"/>
      <c r="BQ35" s="947"/>
      <c r="BR35" s="947"/>
      <c r="BS35" s="947"/>
      <c r="BT35" s="947"/>
      <c r="BU35" s="947"/>
      <c r="BV35" s="947"/>
      <c r="BW35" s="947"/>
      <c r="BX35" s="947"/>
      <c r="BY35" s="947"/>
      <c r="BZ35" s="947"/>
      <c r="CA35" s="947"/>
      <c r="CB35" s="947"/>
      <c r="CC35" s="947"/>
      <c r="CD35" s="947"/>
      <c r="CE35" s="947"/>
      <c r="CF35" s="947"/>
      <c r="CG35" s="947"/>
      <c r="CH35" s="947"/>
      <c r="CI35" s="947"/>
      <c r="CJ35" s="947"/>
      <c r="CK35" s="947"/>
      <c r="CL35" s="947"/>
      <c r="CM35" s="947"/>
      <c r="CN35" s="947"/>
      <c r="CO35" s="947"/>
      <c r="CP35" s="947"/>
      <c r="CQ35" s="947"/>
      <c r="CR35" s="947"/>
      <c r="CS35" s="947"/>
      <c r="CT35" s="947"/>
      <c r="CU35" s="947"/>
      <c r="CV35" s="947"/>
      <c r="CW35" s="947"/>
      <c r="CX35" s="947"/>
      <c r="CY35" s="947"/>
      <c r="CZ35" s="947"/>
      <c r="DA35" s="947"/>
      <c r="DB35" s="947"/>
      <c r="DC35" s="947"/>
      <c r="DD35" s="947"/>
    </row>
    <row r="36" spans="1:108" ht="30" customHeight="1">
      <c r="B36" s="771"/>
      <c r="C36" s="739" t="s">
        <v>355</v>
      </c>
      <c r="D36" s="772" t="s">
        <v>0</v>
      </c>
      <c r="E36" s="769">
        <v>210</v>
      </c>
      <c r="F36" s="770" t="s">
        <v>149</v>
      </c>
      <c r="G36" s="760">
        <f t="shared" si="16"/>
        <v>1</v>
      </c>
      <c r="H36" s="763">
        <f t="shared" si="31"/>
        <v>180000</v>
      </c>
      <c r="I36" s="760">
        <f>[1]แผนงาน2562!$I$36</f>
        <v>1</v>
      </c>
      <c r="J36" s="760">
        <f>[1]แผนงาน2562!$J$36</f>
        <v>0</v>
      </c>
      <c r="K36" s="760">
        <f>[1]แผนงาน2562!$K$36</f>
        <v>0</v>
      </c>
      <c r="L36" s="760">
        <f t="shared" si="17"/>
        <v>1</v>
      </c>
      <c r="M36" s="761">
        <f>L36*100/G36</f>
        <v>100</v>
      </c>
      <c r="N36" s="763">
        <f>แผนเงิน2562!L37</f>
        <v>45000</v>
      </c>
      <c r="O36" s="760">
        <f>[1]แผนงาน2562!$M$36</f>
        <v>0</v>
      </c>
      <c r="P36" s="760">
        <f>[1]แผนงาน2562!$N$36</f>
        <v>0</v>
      </c>
      <c r="Q36" s="760">
        <f>[1]แผนงาน2562!$O$36</f>
        <v>0</v>
      </c>
      <c r="R36" s="760">
        <f t="shared" si="3"/>
        <v>0</v>
      </c>
      <c r="S36" s="761">
        <f>U36*100/G36</f>
        <v>100</v>
      </c>
      <c r="T36" s="763">
        <f>แผนเงิน2562!Q37</f>
        <v>90000</v>
      </c>
      <c r="U36" s="758">
        <f t="shared" si="10"/>
        <v>1</v>
      </c>
      <c r="V36" s="760">
        <f>[1]แผนงาน2562!$R$36</f>
        <v>0</v>
      </c>
      <c r="W36" s="760">
        <f>[1]แผนงาน2562!$S$36</f>
        <v>0</v>
      </c>
      <c r="X36" s="760">
        <f>[1]แผนงาน2562!$T$36</f>
        <v>0</v>
      </c>
      <c r="Y36" s="760">
        <f t="shared" si="5"/>
        <v>0</v>
      </c>
      <c r="Z36" s="761">
        <f>AB36*100/G36</f>
        <v>100</v>
      </c>
      <c r="AA36" s="763">
        <f>แผนเงิน2562!V37</f>
        <v>135000</v>
      </c>
      <c r="AB36" s="762">
        <f t="shared" si="11"/>
        <v>1</v>
      </c>
      <c r="AC36" s="760">
        <f>[1]แผนงาน2562!$W$36</f>
        <v>0</v>
      </c>
      <c r="AD36" s="760">
        <f>[1]แผนงาน2562!$X$36</f>
        <v>0</v>
      </c>
      <c r="AE36" s="760">
        <f>[1]แผนงาน2562!$Y$36</f>
        <v>0</v>
      </c>
      <c r="AF36" s="760">
        <f t="shared" si="7"/>
        <v>0</v>
      </c>
      <c r="AG36" s="761">
        <f>AI36*100/G36</f>
        <v>100</v>
      </c>
      <c r="AH36" s="763">
        <f>แผนเงิน2562!AA37</f>
        <v>180000</v>
      </c>
      <c r="AI36" s="763">
        <f t="shared" si="8"/>
        <v>1</v>
      </c>
      <c r="AJ36" s="764">
        <f t="shared" si="9"/>
        <v>100</v>
      </c>
      <c r="AK36" s="924"/>
      <c r="AL36" s="955"/>
      <c r="AM36" s="947"/>
      <c r="AN36" s="947"/>
      <c r="AO36" s="947"/>
      <c r="AP36" s="947"/>
      <c r="AQ36" s="947"/>
      <c r="AR36" s="947"/>
      <c r="AS36" s="947"/>
      <c r="AT36" s="947"/>
      <c r="AU36" s="947"/>
      <c r="AV36" s="947"/>
      <c r="AW36" s="947"/>
      <c r="AX36" s="947"/>
      <c r="AY36" s="947"/>
      <c r="AZ36" s="947"/>
      <c r="BA36" s="947"/>
      <c r="BB36" s="947"/>
      <c r="BC36" s="947"/>
      <c r="BD36" s="947"/>
      <c r="BE36" s="947"/>
      <c r="BF36" s="947"/>
      <c r="BG36" s="947"/>
      <c r="BH36" s="947"/>
      <c r="BI36" s="947"/>
      <c r="BJ36" s="947"/>
      <c r="BK36" s="947"/>
      <c r="BL36" s="947"/>
      <c r="BM36" s="947"/>
      <c r="BN36" s="947"/>
      <c r="BO36" s="947"/>
      <c r="BP36" s="947"/>
      <c r="BQ36" s="947"/>
      <c r="BR36" s="947"/>
      <c r="BS36" s="947"/>
      <c r="BT36" s="947"/>
      <c r="BU36" s="947"/>
      <c r="BV36" s="947"/>
      <c r="BW36" s="947"/>
      <c r="BX36" s="947"/>
      <c r="BY36" s="947"/>
      <c r="BZ36" s="947"/>
      <c r="CA36" s="947"/>
      <c r="CB36" s="947"/>
      <c r="CC36" s="947"/>
      <c r="CD36" s="947"/>
      <c r="CE36" s="947"/>
      <c r="CF36" s="947"/>
      <c r="CG36" s="947"/>
      <c r="CH36" s="947"/>
      <c r="CI36" s="947"/>
      <c r="CJ36" s="947"/>
      <c r="CK36" s="947"/>
      <c r="CL36" s="947"/>
      <c r="CM36" s="947"/>
      <c r="CN36" s="947"/>
      <c r="CO36" s="947"/>
      <c r="CP36" s="947"/>
      <c r="CQ36" s="947"/>
      <c r="CR36" s="947"/>
      <c r="CS36" s="947"/>
      <c r="CT36" s="947"/>
      <c r="CU36" s="947"/>
      <c r="CV36" s="947"/>
      <c r="CW36" s="947"/>
      <c r="CX36" s="947"/>
      <c r="CY36" s="947"/>
      <c r="CZ36" s="947"/>
      <c r="DA36" s="947"/>
      <c r="DB36" s="947"/>
      <c r="DC36" s="947"/>
      <c r="DD36" s="947"/>
    </row>
    <row r="37" spans="1:108" ht="15" customHeight="1">
      <c r="B37" s="771"/>
      <c r="C37" s="739"/>
      <c r="D37" s="772"/>
      <c r="E37" s="769"/>
      <c r="F37" s="770" t="s">
        <v>150</v>
      </c>
      <c r="G37" s="760">
        <f t="shared" si="16"/>
        <v>1</v>
      </c>
      <c r="H37" s="763">
        <f>AH37</f>
        <v>131500</v>
      </c>
      <c r="I37" s="760">
        <f>[1]แผนงาน2562!$I$37</f>
        <v>0</v>
      </c>
      <c r="J37" s="760">
        <f>[1]แผนงาน2562!$J$37</f>
        <v>1</v>
      </c>
      <c r="K37" s="760">
        <f>[1]แผนงาน2562!$K$37</f>
        <v>0</v>
      </c>
      <c r="L37" s="760">
        <f t="shared" si="17"/>
        <v>1</v>
      </c>
      <c r="M37" s="761">
        <f>L37*100/G36</f>
        <v>100</v>
      </c>
      <c r="N37" s="763">
        <v>43500</v>
      </c>
      <c r="O37" s="760">
        <f>[1]แผนงาน2562!$M$37</f>
        <v>0</v>
      </c>
      <c r="P37" s="760">
        <f>[1]แผนงาน2562!$N$37</f>
        <v>0</v>
      </c>
      <c r="Q37" s="760">
        <f>[1]แผนงาน2562!$O$37</f>
        <v>0</v>
      </c>
      <c r="R37" s="760">
        <f t="shared" si="3"/>
        <v>0</v>
      </c>
      <c r="S37" s="761">
        <f>U37*100/G36</f>
        <v>100</v>
      </c>
      <c r="T37" s="763">
        <v>87500</v>
      </c>
      <c r="U37" s="758">
        <f t="shared" si="10"/>
        <v>1</v>
      </c>
      <c r="V37" s="760">
        <f>[1]แผนงาน2562!$R$37</f>
        <v>0</v>
      </c>
      <c r="W37" s="760">
        <f>[1]แผนงาน2562!$S$37</f>
        <v>0</v>
      </c>
      <c r="X37" s="760">
        <f>[1]แผนงาน2562!$T$37</f>
        <v>0</v>
      </c>
      <c r="Y37" s="760">
        <f t="shared" si="5"/>
        <v>0</v>
      </c>
      <c r="Z37" s="761">
        <f>AB37*100/G36</f>
        <v>100</v>
      </c>
      <c r="AA37" s="763">
        <v>131500</v>
      </c>
      <c r="AB37" s="762">
        <f t="shared" si="11"/>
        <v>1</v>
      </c>
      <c r="AC37" s="760">
        <f>[1]แผนงาน2562!$W$37</f>
        <v>0</v>
      </c>
      <c r="AD37" s="760">
        <f>[1]แผนงาน2562!$X$37</f>
        <v>0</v>
      </c>
      <c r="AE37" s="760">
        <f>[1]แผนงาน2562!$Y$37</f>
        <v>0</v>
      </c>
      <c r="AF37" s="760">
        <f t="shared" si="7"/>
        <v>0</v>
      </c>
      <c r="AG37" s="761">
        <f>AI37*100/G36</f>
        <v>100</v>
      </c>
      <c r="AH37" s="763">
        <f>AA37</f>
        <v>131500</v>
      </c>
      <c r="AI37" s="763">
        <f t="shared" si="8"/>
        <v>1</v>
      </c>
      <c r="AJ37" s="764">
        <f t="shared" si="9"/>
        <v>100</v>
      </c>
      <c r="AK37" s="924"/>
      <c r="AL37" s="955"/>
      <c r="AM37" s="947"/>
      <c r="AN37" s="947"/>
      <c r="AO37" s="947"/>
      <c r="AP37" s="947"/>
      <c r="AQ37" s="947"/>
      <c r="AR37" s="947"/>
      <c r="AS37" s="947"/>
      <c r="AT37" s="947"/>
      <c r="AU37" s="947"/>
      <c r="AV37" s="947"/>
      <c r="AW37" s="947"/>
      <c r="AX37" s="947"/>
      <c r="AY37" s="947"/>
      <c r="AZ37" s="947"/>
      <c r="BA37" s="947"/>
      <c r="BB37" s="947"/>
      <c r="BC37" s="947"/>
      <c r="BD37" s="947"/>
      <c r="BE37" s="947"/>
      <c r="BF37" s="947"/>
      <c r="BG37" s="947"/>
      <c r="BH37" s="947"/>
      <c r="BI37" s="947"/>
      <c r="BJ37" s="947"/>
      <c r="BK37" s="947"/>
      <c r="BL37" s="947"/>
      <c r="BM37" s="947"/>
      <c r="BN37" s="947"/>
      <c r="BO37" s="947"/>
      <c r="BP37" s="947"/>
      <c r="BQ37" s="947"/>
      <c r="BR37" s="947"/>
      <c r="BS37" s="947"/>
      <c r="BT37" s="947"/>
      <c r="BU37" s="947"/>
      <c r="BV37" s="947"/>
      <c r="BW37" s="947"/>
      <c r="BX37" s="947"/>
      <c r="BY37" s="947"/>
      <c r="BZ37" s="947"/>
      <c r="CA37" s="947"/>
      <c r="CB37" s="947"/>
      <c r="CC37" s="947"/>
      <c r="CD37" s="947"/>
      <c r="CE37" s="947"/>
      <c r="CF37" s="947"/>
      <c r="CG37" s="947"/>
      <c r="CH37" s="947"/>
      <c r="CI37" s="947"/>
      <c r="CJ37" s="947"/>
      <c r="CK37" s="947"/>
      <c r="CL37" s="947"/>
      <c r="CM37" s="947"/>
      <c r="CN37" s="947"/>
      <c r="CO37" s="947"/>
      <c r="CP37" s="947"/>
      <c r="CQ37" s="947"/>
      <c r="CR37" s="947"/>
      <c r="CS37" s="947"/>
      <c r="CT37" s="947"/>
      <c r="CU37" s="947"/>
      <c r="CV37" s="947"/>
      <c r="CW37" s="947"/>
      <c r="CX37" s="947"/>
      <c r="CY37" s="947"/>
      <c r="CZ37" s="947"/>
      <c r="DA37" s="947"/>
      <c r="DB37" s="947"/>
      <c r="DC37" s="947"/>
      <c r="DD37" s="947"/>
    </row>
    <row r="38" spans="1:108" ht="30" customHeight="1">
      <c r="B38" s="780"/>
      <c r="C38" s="744" t="s">
        <v>356</v>
      </c>
      <c r="D38" s="811" t="s">
        <v>0</v>
      </c>
      <c r="E38" s="812">
        <v>18</v>
      </c>
      <c r="F38" s="813" t="s">
        <v>149</v>
      </c>
      <c r="G38" s="814">
        <f t="shared" si="16"/>
        <v>1</v>
      </c>
      <c r="H38" s="815">
        <f t="shared" si="31"/>
        <v>108000</v>
      </c>
      <c r="I38" s="814">
        <f>[1]แผนงาน2562!$I$38</f>
        <v>1</v>
      </c>
      <c r="J38" s="814">
        <f>[1]แผนงาน2562!$J$38</f>
        <v>0</v>
      </c>
      <c r="K38" s="814">
        <f>[1]แผนงาน2562!$K$38</f>
        <v>0</v>
      </c>
      <c r="L38" s="814">
        <f t="shared" si="17"/>
        <v>1</v>
      </c>
      <c r="M38" s="816">
        <f>L38*100/G38</f>
        <v>100</v>
      </c>
      <c r="N38" s="815">
        <f>แผนเงิน2562!L39</f>
        <v>27000</v>
      </c>
      <c r="O38" s="814">
        <f>[1]แผนงาน2562!$M$38</f>
        <v>0</v>
      </c>
      <c r="P38" s="814">
        <f>[1]แผนงาน2562!$N$38</f>
        <v>0</v>
      </c>
      <c r="Q38" s="814">
        <f>[1]แผนงาน2562!$O$38</f>
        <v>0</v>
      </c>
      <c r="R38" s="814">
        <f t="shared" si="3"/>
        <v>0</v>
      </c>
      <c r="S38" s="816">
        <f>U38*100/G38</f>
        <v>100</v>
      </c>
      <c r="T38" s="815">
        <f>แผนเงิน2562!Q39</f>
        <v>54000</v>
      </c>
      <c r="U38" s="762">
        <f t="shared" si="10"/>
        <v>1</v>
      </c>
      <c r="V38" s="814">
        <f>[1]แผนงาน2562!$R$38</f>
        <v>0</v>
      </c>
      <c r="W38" s="814">
        <f>[1]แผนงาน2562!$S$38</f>
        <v>0</v>
      </c>
      <c r="X38" s="814">
        <f>[1]แผนงาน2562!$T$38</f>
        <v>0</v>
      </c>
      <c r="Y38" s="814">
        <f t="shared" si="5"/>
        <v>0</v>
      </c>
      <c r="Z38" s="816">
        <f>AB38*100/G38</f>
        <v>100</v>
      </c>
      <c r="AA38" s="815">
        <f>แผนเงิน2562!V39</f>
        <v>81000</v>
      </c>
      <c r="AB38" s="762">
        <f t="shared" si="11"/>
        <v>1</v>
      </c>
      <c r="AC38" s="814">
        <f>[1]แผนงาน2562!$W$38</f>
        <v>0</v>
      </c>
      <c r="AD38" s="814">
        <f>[1]แผนงาน2562!$X$38</f>
        <v>0</v>
      </c>
      <c r="AE38" s="814">
        <f>[1]แผนงาน2562!$Y$38</f>
        <v>0</v>
      </c>
      <c r="AF38" s="814">
        <f t="shared" si="7"/>
        <v>0</v>
      </c>
      <c r="AG38" s="816">
        <f>AI38*100/G38</f>
        <v>100</v>
      </c>
      <c r="AH38" s="815">
        <f>แผนเงิน2562!AA39</f>
        <v>108000</v>
      </c>
      <c r="AI38" s="815">
        <f t="shared" si="8"/>
        <v>1</v>
      </c>
      <c r="AJ38" s="764">
        <f t="shared" ref="AJ38:AJ69" si="32">AG38</f>
        <v>100</v>
      </c>
      <c r="AK38" s="921"/>
      <c r="AL38" s="955"/>
      <c r="AM38" s="947"/>
      <c r="AN38" s="947"/>
      <c r="AO38" s="947"/>
      <c r="AP38" s="947"/>
      <c r="AQ38" s="947"/>
      <c r="AR38" s="947"/>
      <c r="AS38" s="947"/>
      <c r="AT38" s="947"/>
      <c r="AU38" s="947"/>
      <c r="AV38" s="947"/>
      <c r="AW38" s="947"/>
      <c r="AX38" s="947"/>
      <c r="AY38" s="947"/>
      <c r="AZ38" s="947"/>
      <c r="BA38" s="947"/>
      <c r="BB38" s="947"/>
      <c r="BC38" s="947"/>
      <c r="BD38" s="947"/>
      <c r="BE38" s="947"/>
      <c r="BF38" s="947"/>
      <c r="BG38" s="947"/>
      <c r="BH38" s="947"/>
      <c r="BI38" s="947"/>
      <c r="BJ38" s="947"/>
      <c r="BK38" s="947"/>
      <c r="BL38" s="947"/>
      <c r="BM38" s="947"/>
      <c r="BN38" s="947"/>
      <c r="BO38" s="947"/>
      <c r="BP38" s="947"/>
      <c r="BQ38" s="947"/>
      <c r="BR38" s="947"/>
      <c r="BS38" s="947"/>
      <c r="BT38" s="947"/>
      <c r="BU38" s="947"/>
      <c r="BV38" s="947"/>
      <c r="BW38" s="947"/>
      <c r="BX38" s="947"/>
      <c r="BY38" s="947"/>
      <c r="BZ38" s="947"/>
      <c r="CA38" s="947"/>
      <c r="CB38" s="947"/>
      <c r="CC38" s="947"/>
      <c r="CD38" s="947"/>
      <c r="CE38" s="947"/>
      <c r="CF38" s="947"/>
      <c r="CG38" s="947"/>
      <c r="CH38" s="947"/>
      <c r="CI38" s="947"/>
      <c r="CJ38" s="947"/>
      <c r="CK38" s="947"/>
      <c r="CL38" s="947"/>
      <c r="CM38" s="947"/>
      <c r="CN38" s="947"/>
      <c r="CO38" s="947"/>
      <c r="CP38" s="947"/>
      <c r="CQ38" s="947"/>
      <c r="CR38" s="947"/>
      <c r="CS38" s="947"/>
      <c r="CT38" s="947"/>
      <c r="CU38" s="947"/>
      <c r="CV38" s="947"/>
      <c r="CW38" s="947"/>
      <c r="CX38" s="947"/>
      <c r="CY38" s="947"/>
      <c r="CZ38" s="947"/>
      <c r="DA38" s="947"/>
      <c r="DB38" s="947"/>
      <c r="DC38" s="947"/>
      <c r="DD38" s="947"/>
    </row>
    <row r="39" spans="1:108" s="809" customFormat="1" ht="18.75" customHeight="1">
      <c r="A39" s="817"/>
      <c r="B39" s="771"/>
      <c r="C39" s="739"/>
      <c r="D39" s="772"/>
      <c r="E39" s="769"/>
      <c r="F39" s="770" t="s">
        <v>150</v>
      </c>
      <c r="G39" s="760">
        <f t="shared" si="16"/>
        <v>1</v>
      </c>
      <c r="H39" s="763">
        <f>AH39</f>
        <v>81000</v>
      </c>
      <c r="I39" s="760">
        <f>[1]แผนงาน2562!$I$39</f>
        <v>0</v>
      </c>
      <c r="J39" s="760">
        <f>[1]แผนงาน2562!$J$39</f>
        <v>1</v>
      </c>
      <c r="K39" s="760">
        <f>[1]แผนงาน2562!$K$39</f>
        <v>0</v>
      </c>
      <c r="L39" s="760">
        <f t="shared" si="17"/>
        <v>1</v>
      </c>
      <c r="M39" s="761">
        <f>L39*100/G38</f>
        <v>100</v>
      </c>
      <c r="N39" s="763">
        <v>27000</v>
      </c>
      <c r="O39" s="760">
        <f>[1]แผนงาน2562!$M$39</f>
        <v>0</v>
      </c>
      <c r="P39" s="760">
        <f>[1]แผนงาน2562!$N$39</f>
        <v>0</v>
      </c>
      <c r="Q39" s="760">
        <f>[1]แผนงาน2562!$O$39</f>
        <v>0</v>
      </c>
      <c r="R39" s="760">
        <f t="shared" si="3"/>
        <v>0</v>
      </c>
      <c r="S39" s="761">
        <f>U39*100/G38</f>
        <v>100</v>
      </c>
      <c r="T39" s="763">
        <v>54000</v>
      </c>
      <c r="U39" s="758">
        <f t="shared" si="10"/>
        <v>1</v>
      </c>
      <c r="V39" s="760">
        <f>[1]แผนงาน2562!$R$39</f>
        <v>0</v>
      </c>
      <c r="W39" s="760">
        <f>[1]แผนงาน2562!$S$39</f>
        <v>0</v>
      </c>
      <c r="X39" s="760">
        <f>[1]แผนงาน2562!$T$39</f>
        <v>0</v>
      </c>
      <c r="Y39" s="760">
        <f t="shared" si="5"/>
        <v>0</v>
      </c>
      <c r="Z39" s="761">
        <f>AB39*100/G38</f>
        <v>100</v>
      </c>
      <c r="AA39" s="763">
        <v>81000</v>
      </c>
      <c r="AB39" s="758">
        <f t="shared" si="11"/>
        <v>1</v>
      </c>
      <c r="AC39" s="760">
        <f>[1]แผนงาน2562!$W$39</f>
        <v>0</v>
      </c>
      <c r="AD39" s="760">
        <f>[1]แผนงาน2562!$X$39</f>
        <v>0</v>
      </c>
      <c r="AE39" s="760">
        <f>[1]แผนงาน2562!$Y$39</f>
        <v>0</v>
      </c>
      <c r="AF39" s="760">
        <f t="shared" si="7"/>
        <v>0</v>
      </c>
      <c r="AG39" s="761">
        <f>AI39*100/G38</f>
        <v>100</v>
      </c>
      <c r="AH39" s="763">
        <f>AA39</f>
        <v>81000</v>
      </c>
      <c r="AI39" s="763">
        <f t="shared" si="8"/>
        <v>1</v>
      </c>
      <c r="AJ39" s="807">
        <f t="shared" si="32"/>
        <v>100</v>
      </c>
      <c r="AK39" s="924"/>
      <c r="AL39" s="955"/>
      <c r="AM39" s="947"/>
      <c r="AN39" s="947"/>
      <c r="AO39" s="947"/>
      <c r="AP39" s="947"/>
      <c r="AQ39" s="947"/>
      <c r="AR39" s="947"/>
      <c r="AS39" s="947"/>
      <c r="AT39" s="947"/>
      <c r="AU39" s="947"/>
      <c r="AV39" s="947"/>
      <c r="AW39" s="947"/>
      <c r="AX39" s="947"/>
      <c r="AY39" s="947"/>
      <c r="AZ39" s="947"/>
      <c r="BA39" s="947"/>
      <c r="BB39" s="947"/>
      <c r="BC39" s="947"/>
      <c r="BD39" s="947"/>
      <c r="BE39" s="947"/>
      <c r="BF39" s="947"/>
      <c r="BG39" s="947"/>
      <c r="BH39" s="947"/>
      <c r="BI39" s="947"/>
      <c r="BJ39" s="947"/>
      <c r="BK39" s="947"/>
      <c r="BL39" s="947"/>
      <c r="BM39" s="947"/>
      <c r="BN39" s="947"/>
      <c r="BO39" s="947"/>
      <c r="BP39" s="947"/>
      <c r="BQ39" s="947"/>
      <c r="BR39" s="947"/>
      <c r="BS39" s="947"/>
      <c r="BT39" s="947"/>
      <c r="BU39" s="947"/>
      <c r="BV39" s="947"/>
      <c r="BW39" s="947"/>
      <c r="BX39" s="947"/>
      <c r="BY39" s="947"/>
      <c r="BZ39" s="947"/>
      <c r="CA39" s="947"/>
      <c r="CB39" s="947"/>
      <c r="CC39" s="947"/>
      <c r="CD39" s="947"/>
      <c r="CE39" s="947"/>
      <c r="CF39" s="947"/>
      <c r="CG39" s="947"/>
      <c r="CH39" s="947"/>
      <c r="CI39" s="947"/>
      <c r="CJ39" s="947"/>
      <c r="CK39" s="947"/>
      <c r="CL39" s="947"/>
      <c r="CM39" s="947"/>
      <c r="CN39" s="947"/>
      <c r="CO39" s="947"/>
      <c r="CP39" s="947"/>
      <c r="CQ39" s="947"/>
      <c r="CR39" s="947"/>
      <c r="CS39" s="947"/>
      <c r="CT39" s="947"/>
      <c r="CU39" s="947"/>
      <c r="CV39" s="947"/>
      <c r="CW39" s="947"/>
      <c r="CX39" s="947"/>
      <c r="CY39" s="947"/>
      <c r="CZ39" s="947"/>
      <c r="DA39" s="947"/>
      <c r="DB39" s="947"/>
      <c r="DC39" s="947"/>
      <c r="DD39" s="947"/>
    </row>
    <row r="40" spans="1:108" ht="30" customHeight="1">
      <c r="B40" s="781">
        <v>7</v>
      </c>
      <c r="C40" s="746" t="s">
        <v>29</v>
      </c>
      <c r="D40" s="787" t="s">
        <v>0</v>
      </c>
      <c r="E40" s="788">
        <v>1</v>
      </c>
      <c r="F40" s="786" t="s">
        <v>149</v>
      </c>
      <c r="G40" s="800">
        <f t="shared" si="16"/>
        <v>0</v>
      </c>
      <c r="H40" s="801">
        <f t="shared" si="31"/>
        <v>0</v>
      </c>
      <c r="I40" s="800">
        <f>[1]แผนงาน2562!$I$40</f>
        <v>0</v>
      </c>
      <c r="J40" s="800">
        <f>[1]แผนงาน2562!$J$40</f>
        <v>0</v>
      </c>
      <c r="K40" s="800">
        <f>[1]แผนงาน2562!$K$40</f>
        <v>0</v>
      </c>
      <c r="L40" s="800">
        <f t="shared" si="17"/>
        <v>0</v>
      </c>
      <c r="M40" s="802" t="e">
        <f>L40*100/G40</f>
        <v>#DIV/0!</v>
      </c>
      <c r="N40" s="801">
        <v>0</v>
      </c>
      <c r="O40" s="800">
        <f>[1]แผนงาน2562!$M$40</f>
        <v>0</v>
      </c>
      <c r="P40" s="800">
        <f>[1]แผนงาน2562!$N$40</f>
        <v>0</v>
      </c>
      <c r="Q40" s="800">
        <f>[1]แผนงาน2562!$O$40</f>
        <v>0</v>
      </c>
      <c r="R40" s="800">
        <f t="shared" si="3"/>
        <v>0</v>
      </c>
      <c r="S40" s="802" t="e">
        <f>U40*100/G40</f>
        <v>#DIV/0!</v>
      </c>
      <c r="T40" s="801">
        <v>0</v>
      </c>
      <c r="U40" s="803">
        <f t="shared" si="10"/>
        <v>0</v>
      </c>
      <c r="V40" s="800">
        <f>[1]แผนงาน2562!$R$40</f>
        <v>0</v>
      </c>
      <c r="W40" s="800">
        <f>[1]แผนงาน2562!$S$40</f>
        <v>0</v>
      </c>
      <c r="X40" s="800">
        <f>[1]แผนงาน2562!$T$40</f>
        <v>0</v>
      </c>
      <c r="Y40" s="800">
        <f t="shared" si="5"/>
        <v>0</v>
      </c>
      <c r="Z40" s="802" t="e">
        <f>AB40*100/G40</f>
        <v>#DIV/0!</v>
      </c>
      <c r="AA40" s="801">
        <v>0</v>
      </c>
      <c r="AB40" s="804">
        <f t="shared" si="11"/>
        <v>0</v>
      </c>
      <c r="AC40" s="800">
        <f>[1]แผนงาน2562!$W$40</f>
        <v>0</v>
      </c>
      <c r="AD40" s="800">
        <f>[1]แผนงาน2562!$X$40</f>
        <v>0</v>
      </c>
      <c r="AE40" s="800">
        <f>[1]แผนงาน2562!$Y$40</f>
        <v>0</v>
      </c>
      <c r="AF40" s="800">
        <f t="shared" si="7"/>
        <v>0</v>
      </c>
      <c r="AG40" s="802" t="e">
        <f>AI40*100/G40</f>
        <v>#DIV/0!</v>
      </c>
      <c r="AH40" s="801">
        <v>0</v>
      </c>
      <c r="AI40" s="801">
        <f t="shared" si="8"/>
        <v>0</v>
      </c>
      <c r="AJ40" s="805" t="e">
        <f t="shared" si="32"/>
        <v>#DIV/0!</v>
      </c>
      <c r="AK40" s="926"/>
      <c r="AL40" s="955"/>
      <c r="AM40" s="947"/>
      <c r="AN40" s="947"/>
      <c r="AO40" s="947"/>
      <c r="AP40" s="947"/>
      <c r="AQ40" s="947"/>
      <c r="AR40" s="947"/>
      <c r="AS40" s="947"/>
      <c r="AT40" s="947"/>
      <c r="AU40" s="947"/>
      <c r="AV40" s="947"/>
      <c r="AW40" s="947"/>
      <c r="AX40" s="947"/>
      <c r="AY40" s="947"/>
      <c r="AZ40" s="947"/>
      <c r="BA40" s="947"/>
      <c r="BB40" s="947"/>
      <c r="BC40" s="947"/>
      <c r="BD40" s="947"/>
      <c r="BE40" s="947"/>
      <c r="BF40" s="947"/>
      <c r="BG40" s="947"/>
      <c r="BH40" s="947"/>
      <c r="BI40" s="947"/>
      <c r="BJ40" s="947"/>
      <c r="BK40" s="947"/>
      <c r="BL40" s="947"/>
      <c r="BM40" s="947"/>
      <c r="BN40" s="947"/>
      <c r="BO40" s="947"/>
      <c r="BP40" s="947"/>
      <c r="BQ40" s="947"/>
      <c r="BR40" s="947"/>
      <c r="BS40" s="947"/>
      <c r="BT40" s="947"/>
      <c r="BU40" s="947"/>
      <c r="BV40" s="947"/>
      <c r="BW40" s="947"/>
      <c r="BX40" s="947"/>
      <c r="BY40" s="947"/>
      <c r="BZ40" s="947"/>
      <c r="CA40" s="947"/>
      <c r="CB40" s="947"/>
      <c r="CC40" s="947"/>
      <c r="CD40" s="947"/>
      <c r="CE40" s="947"/>
      <c r="CF40" s="947"/>
      <c r="CG40" s="947"/>
      <c r="CH40" s="947"/>
      <c r="CI40" s="947"/>
      <c r="CJ40" s="947"/>
      <c r="CK40" s="947"/>
      <c r="CL40" s="947"/>
      <c r="CM40" s="947"/>
      <c r="CN40" s="947"/>
      <c r="CO40" s="947"/>
      <c r="CP40" s="947"/>
      <c r="CQ40" s="947"/>
      <c r="CR40" s="947"/>
      <c r="CS40" s="947"/>
      <c r="CT40" s="947"/>
      <c r="CU40" s="947"/>
      <c r="CV40" s="947"/>
      <c r="CW40" s="947"/>
      <c r="CX40" s="947"/>
      <c r="CY40" s="947"/>
      <c r="CZ40" s="947"/>
      <c r="DA40" s="947"/>
      <c r="DB40" s="947"/>
      <c r="DC40" s="947"/>
      <c r="DD40" s="947"/>
    </row>
    <row r="41" spans="1:108" ht="17.25" customHeight="1">
      <c r="B41" s="771"/>
      <c r="C41" s="739"/>
      <c r="D41" s="772"/>
      <c r="E41" s="769"/>
      <c r="F41" s="770" t="s">
        <v>150</v>
      </c>
      <c r="G41" s="760">
        <f t="shared" si="16"/>
        <v>0</v>
      </c>
      <c r="H41" s="763">
        <f t="shared" si="31"/>
        <v>0</v>
      </c>
      <c r="I41" s="760">
        <f>[1]แผนงาน2562!$I$41</f>
        <v>0</v>
      </c>
      <c r="J41" s="760">
        <f>[1]แผนงาน2562!$J$41</f>
        <v>0</v>
      </c>
      <c r="K41" s="760">
        <f>[1]แผนงาน2562!$K$41</f>
        <v>0</v>
      </c>
      <c r="L41" s="760">
        <f t="shared" si="17"/>
        <v>0</v>
      </c>
      <c r="M41" s="761" t="e">
        <f>L41*100/G40</f>
        <v>#DIV/0!</v>
      </c>
      <c r="N41" s="763">
        <v>0</v>
      </c>
      <c r="O41" s="760">
        <f>[1]แผนงาน2562!$M$41</f>
        <v>0</v>
      </c>
      <c r="P41" s="760">
        <f>[1]แผนงาน2562!$N$41</f>
        <v>0</v>
      </c>
      <c r="Q41" s="760">
        <f>[1]แผนงาน2562!$O$41</f>
        <v>0</v>
      </c>
      <c r="R41" s="760">
        <f t="shared" si="3"/>
        <v>0</v>
      </c>
      <c r="S41" s="761" t="e">
        <f>U41*100/G40</f>
        <v>#DIV/0!</v>
      </c>
      <c r="T41" s="763">
        <v>0</v>
      </c>
      <c r="U41" s="758">
        <f t="shared" si="10"/>
        <v>0</v>
      </c>
      <c r="V41" s="760">
        <f>[1]แผนงาน2562!$R$41</f>
        <v>0</v>
      </c>
      <c r="W41" s="760">
        <f>[1]แผนงาน2562!$S$41</f>
        <v>0</v>
      </c>
      <c r="X41" s="760">
        <f>[1]แผนงาน2562!$T$41</f>
        <v>0</v>
      </c>
      <c r="Y41" s="760">
        <f t="shared" si="5"/>
        <v>0</v>
      </c>
      <c r="Z41" s="761" t="e">
        <f>AB41*100/G40</f>
        <v>#DIV/0!</v>
      </c>
      <c r="AA41" s="763">
        <v>0</v>
      </c>
      <c r="AB41" s="762">
        <f t="shared" si="11"/>
        <v>0</v>
      </c>
      <c r="AC41" s="760">
        <f>[1]แผนงาน2562!$W$41</f>
        <v>0</v>
      </c>
      <c r="AD41" s="760">
        <f>[1]แผนงาน2562!$X$41</f>
        <v>0</v>
      </c>
      <c r="AE41" s="760">
        <f>[1]แผนงาน2562!$Y$41</f>
        <v>0</v>
      </c>
      <c r="AF41" s="760">
        <f t="shared" si="7"/>
        <v>0</v>
      </c>
      <c r="AG41" s="761" t="e">
        <f>AI41*100/G40</f>
        <v>#DIV/0!</v>
      </c>
      <c r="AH41" s="763">
        <v>0</v>
      </c>
      <c r="AI41" s="763">
        <f t="shared" si="8"/>
        <v>0</v>
      </c>
      <c r="AJ41" s="764" t="e">
        <f t="shared" si="32"/>
        <v>#DIV/0!</v>
      </c>
      <c r="AK41" s="924"/>
      <c r="AL41" s="955"/>
      <c r="AM41" s="947"/>
      <c r="AN41" s="947"/>
      <c r="AO41" s="947"/>
      <c r="AP41" s="947"/>
      <c r="AQ41" s="947"/>
      <c r="AR41" s="947"/>
      <c r="AS41" s="947"/>
      <c r="AT41" s="947"/>
      <c r="AU41" s="947"/>
      <c r="AV41" s="947"/>
      <c r="AW41" s="947"/>
      <c r="AX41" s="947"/>
      <c r="AY41" s="947"/>
      <c r="AZ41" s="947"/>
      <c r="BA41" s="947"/>
      <c r="BB41" s="947"/>
      <c r="BC41" s="947"/>
      <c r="BD41" s="947"/>
      <c r="BE41" s="947"/>
      <c r="BF41" s="947"/>
      <c r="BG41" s="947"/>
      <c r="BH41" s="947"/>
      <c r="BI41" s="947"/>
      <c r="BJ41" s="947"/>
      <c r="BK41" s="947"/>
      <c r="BL41" s="947"/>
      <c r="BM41" s="947"/>
      <c r="BN41" s="947"/>
      <c r="BO41" s="947"/>
      <c r="BP41" s="947"/>
      <c r="BQ41" s="947"/>
      <c r="BR41" s="947"/>
      <c r="BS41" s="947"/>
      <c r="BT41" s="947"/>
      <c r="BU41" s="947"/>
      <c r="BV41" s="947"/>
      <c r="BW41" s="947"/>
      <c r="BX41" s="947"/>
      <c r="BY41" s="947"/>
      <c r="BZ41" s="947"/>
      <c r="CA41" s="947"/>
      <c r="CB41" s="947"/>
      <c r="CC41" s="947"/>
      <c r="CD41" s="947"/>
      <c r="CE41" s="947"/>
      <c r="CF41" s="947"/>
      <c r="CG41" s="947"/>
      <c r="CH41" s="947"/>
      <c r="CI41" s="947"/>
      <c r="CJ41" s="947"/>
      <c r="CK41" s="947"/>
      <c r="CL41" s="947"/>
      <c r="CM41" s="947"/>
      <c r="CN41" s="947"/>
      <c r="CO41" s="947"/>
      <c r="CP41" s="947"/>
      <c r="CQ41" s="947"/>
      <c r="CR41" s="947"/>
      <c r="CS41" s="947"/>
      <c r="CT41" s="947"/>
      <c r="CU41" s="947"/>
      <c r="CV41" s="947"/>
      <c r="CW41" s="947"/>
      <c r="CX41" s="947"/>
      <c r="CY41" s="947"/>
      <c r="CZ41" s="947"/>
      <c r="DA41" s="947"/>
      <c r="DB41" s="947"/>
      <c r="DC41" s="947"/>
      <c r="DD41" s="947"/>
    </row>
    <row r="42" spans="1:108" ht="30" customHeight="1">
      <c r="B42" s="771"/>
      <c r="C42" s="739" t="s">
        <v>95</v>
      </c>
      <c r="D42" s="772" t="s">
        <v>0</v>
      </c>
      <c r="E42" s="769">
        <v>1</v>
      </c>
      <c r="F42" s="770" t="s">
        <v>149</v>
      </c>
      <c r="G42" s="760">
        <f t="shared" si="16"/>
        <v>0</v>
      </c>
      <c r="H42" s="763">
        <f t="shared" si="31"/>
        <v>0</v>
      </c>
      <c r="I42" s="760">
        <f t="shared" ref="I42:K43" si="33">I44+I46+I48</f>
        <v>0</v>
      </c>
      <c r="J42" s="760">
        <f t="shared" si="33"/>
        <v>0</v>
      </c>
      <c r="K42" s="760">
        <f t="shared" si="33"/>
        <v>0</v>
      </c>
      <c r="L42" s="760">
        <f t="shared" si="17"/>
        <v>0</v>
      </c>
      <c r="M42" s="761" t="e">
        <f>L42*100/G42</f>
        <v>#DIV/0!</v>
      </c>
      <c r="N42" s="763">
        <v>0</v>
      </c>
      <c r="O42" s="760">
        <f t="shared" ref="O42:Q43" si="34">O44+O46+O48</f>
        <v>0</v>
      </c>
      <c r="P42" s="760">
        <f t="shared" si="34"/>
        <v>0</v>
      </c>
      <c r="Q42" s="760">
        <f t="shared" si="34"/>
        <v>0</v>
      </c>
      <c r="R42" s="760">
        <f t="shared" si="3"/>
        <v>0</v>
      </c>
      <c r="S42" s="761" t="e">
        <f>U42*100/G42</f>
        <v>#DIV/0!</v>
      </c>
      <c r="T42" s="763">
        <v>0</v>
      </c>
      <c r="U42" s="758">
        <f t="shared" si="10"/>
        <v>0</v>
      </c>
      <c r="V42" s="760">
        <f t="shared" ref="V42:X43" si="35">V44+V46+V48</f>
        <v>0</v>
      </c>
      <c r="W42" s="760">
        <f t="shared" si="35"/>
        <v>0</v>
      </c>
      <c r="X42" s="760">
        <f t="shared" si="35"/>
        <v>0</v>
      </c>
      <c r="Y42" s="760">
        <f t="shared" si="5"/>
        <v>0</v>
      </c>
      <c r="Z42" s="761" t="e">
        <f>AB42*100/G42</f>
        <v>#DIV/0!</v>
      </c>
      <c r="AA42" s="763">
        <v>0</v>
      </c>
      <c r="AB42" s="762">
        <f t="shared" si="11"/>
        <v>0</v>
      </c>
      <c r="AC42" s="760">
        <f t="shared" ref="AC42:AE43" si="36">AC44+AC46+AC48</f>
        <v>0</v>
      </c>
      <c r="AD42" s="760">
        <f t="shared" si="36"/>
        <v>0</v>
      </c>
      <c r="AE42" s="760">
        <f t="shared" si="36"/>
        <v>0</v>
      </c>
      <c r="AF42" s="760">
        <f t="shared" si="7"/>
        <v>0</v>
      </c>
      <c r="AG42" s="761" t="e">
        <f>AI42*100/G42</f>
        <v>#DIV/0!</v>
      </c>
      <c r="AH42" s="763">
        <v>0</v>
      </c>
      <c r="AI42" s="763">
        <f t="shared" si="8"/>
        <v>0</v>
      </c>
      <c r="AJ42" s="764" t="e">
        <f t="shared" si="32"/>
        <v>#DIV/0!</v>
      </c>
      <c r="AK42" s="924"/>
      <c r="AL42" s="955"/>
      <c r="AM42" s="947"/>
      <c r="AN42" s="947"/>
      <c r="AO42" s="947"/>
      <c r="AP42" s="947"/>
      <c r="AQ42" s="947"/>
      <c r="AR42" s="947"/>
      <c r="AS42" s="947"/>
      <c r="AT42" s="947"/>
      <c r="AU42" s="947"/>
      <c r="AV42" s="947"/>
      <c r="AW42" s="947"/>
      <c r="AX42" s="947"/>
      <c r="AY42" s="947"/>
      <c r="AZ42" s="947"/>
      <c r="BA42" s="947"/>
      <c r="BB42" s="947"/>
      <c r="BC42" s="947"/>
      <c r="BD42" s="947"/>
      <c r="BE42" s="947"/>
      <c r="BF42" s="947"/>
      <c r="BG42" s="947"/>
      <c r="BH42" s="947"/>
      <c r="BI42" s="947"/>
      <c r="BJ42" s="947"/>
      <c r="BK42" s="947"/>
      <c r="BL42" s="947"/>
      <c r="BM42" s="947"/>
      <c r="BN42" s="947"/>
      <c r="BO42" s="947"/>
      <c r="BP42" s="947"/>
      <c r="BQ42" s="947"/>
      <c r="BR42" s="947"/>
      <c r="BS42" s="947"/>
      <c r="BT42" s="947"/>
      <c r="BU42" s="947"/>
      <c r="BV42" s="947"/>
      <c r="BW42" s="947"/>
      <c r="BX42" s="947"/>
      <c r="BY42" s="947"/>
      <c r="BZ42" s="947"/>
      <c r="CA42" s="947"/>
      <c r="CB42" s="947"/>
      <c r="CC42" s="947"/>
      <c r="CD42" s="947"/>
      <c r="CE42" s="947"/>
      <c r="CF42" s="947"/>
      <c r="CG42" s="947"/>
      <c r="CH42" s="947"/>
      <c r="CI42" s="947"/>
      <c r="CJ42" s="947"/>
      <c r="CK42" s="947"/>
      <c r="CL42" s="947"/>
      <c r="CM42" s="947"/>
      <c r="CN42" s="947"/>
      <c r="CO42" s="947"/>
      <c r="CP42" s="947"/>
      <c r="CQ42" s="947"/>
      <c r="CR42" s="947"/>
      <c r="CS42" s="947"/>
      <c r="CT42" s="947"/>
      <c r="CU42" s="947"/>
      <c r="CV42" s="947"/>
      <c r="CW42" s="947"/>
      <c r="CX42" s="947"/>
      <c r="CY42" s="947"/>
      <c r="CZ42" s="947"/>
      <c r="DA42" s="947"/>
      <c r="DB42" s="947"/>
      <c r="DC42" s="947"/>
      <c r="DD42" s="947"/>
    </row>
    <row r="43" spans="1:108" ht="18" customHeight="1">
      <c r="B43" s="771"/>
      <c r="C43" s="739"/>
      <c r="D43" s="772"/>
      <c r="E43" s="769"/>
      <c r="F43" s="770" t="s">
        <v>150</v>
      </c>
      <c r="G43" s="760">
        <f t="shared" si="16"/>
        <v>104</v>
      </c>
      <c r="H43" s="763">
        <f t="shared" si="31"/>
        <v>0</v>
      </c>
      <c r="I43" s="760">
        <f t="shared" si="33"/>
        <v>12</v>
      </c>
      <c r="J43" s="760">
        <f t="shared" si="33"/>
        <v>8</v>
      </c>
      <c r="K43" s="760">
        <f t="shared" si="33"/>
        <v>9</v>
      </c>
      <c r="L43" s="760">
        <f t="shared" si="17"/>
        <v>29</v>
      </c>
      <c r="M43" s="761" t="e">
        <f>L43*100/G42</f>
        <v>#DIV/0!</v>
      </c>
      <c r="N43" s="763">
        <v>0</v>
      </c>
      <c r="O43" s="760">
        <f t="shared" si="34"/>
        <v>10</v>
      </c>
      <c r="P43" s="760">
        <f t="shared" si="34"/>
        <v>7</v>
      </c>
      <c r="Q43" s="760">
        <f t="shared" si="34"/>
        <v>9</v>
      </c>
      <c r="R43" s="760">
        <f t="shared" si="3"/>
        <v>26</v>
      </c>
      <c r="S43" s="761" t="e">
        <f>U43*100/G42</f>
        <v>#DIV/0!</v>
      </c>
      <c r="T43" s="763">
        <v>0</v>
      </c>
      <c r="U43" s="758">
        <f t="shared" si="10"/>
        <v>55</v>
      </c>
      <c r="V43" s="760">
        <f t="shared" si="35"/>
        <v>13</v>
      </c>
      <c r="W43" s="760">
        <f t="shared" si="35"/>
        <v>12</v>
      </c>
      <c r="X43" s="760">
        <f t="shared" si="35"/>
        <v>7</v>
      </c>
      <c r="Y43" s="760">
        <f t="shared" si="5"/>
        <v>32</v>
      </c>
      <c r="Z43" s="761" t="e">
        <f>AB43*100/G42</f>
        <v>#DIV/0!</v>
      </c>
      <c r="AA43" s="763">
        <v>0</v>
      </c>
      <c r="AB43" s="762">
        <f t="shared" si="11"/>
        <v>87</v>
      </c>
      <c r="AC43" s="760">
        <f t="shared" si="36"/>
        <v>11</v>
      </c>
      <c r="AD43" s="760">
        <f t="shared" si="36"/>
        <v>6</v>
      </c>
      <c r="AE43" s="760">
        <f t="shared" si="36"/>
        <v>0</v>
      </c>
      <c r="AF43" s="760">
        <f t="shared" si="7"/>
        <v>17</v>
      </c>
      <c r="AG43" s="761" t="e">
        <f>AI43*100/G42</f>
        <v>#DIV/0!</v>
      </c>
      <c r="AH43" s="763">
        <v>0</v>
      </c>
      <c r="AI43" s="763">
        <f t="shared" si="8"/>
        <v>104</v>
      </c>
      <c r="AJ43" s="764" t="e">
        <f t="shared" si="32"/>
        <v>#DIV/0!</v>
      </c>
      <c r="AK43" s="924"/>
      <c r="AL43" s="955"/>
      <c r="AM43" s="947"/>
      <c r="AN43" s="947"/>
      <c r="AO43" s="947"/>
      <c r="AP43" s="947"/>
      <c r="AQ43" s="947"/>
      <c r="AR43" s="947"/>
      <c r="AS43" s="947"/>
      <c r="AT43" s="947"/>
      <c r="AU43" s="947"/>
      <c r="AV43" s="947"/>
      <c r="AW43" s="947"/>
      <c r="AX43" s="947"/>
      <c r="AY43" s="947"/>
      <c r="AZ43" s="947"/>
      <c r="BA43" s="947"/>
      <c r="BB43" s="947"/>
      <c r="BC43" s="947"/>
      <c r="BD43" s="947"/>
      <c r="BE43" s="947"/>
      <c r="BF43" s="947"/>
      <c r="BG43" s="947"/>
      <c r="BH43" s="947"/>
      <c r="BI43" s="947"/>
      <c r="BJ43" s="947"/>
      <c r="BK43" s="947"/>
      <c r="BL43" s="947"/>
      <c r="BM43" s="947"/>
      <c r="BN43" s="947"/>
      <c r="BO43" s="947"/>
      <c r="BP43" s="947"/>
      <c r="BQ43" s="947"/>
      <c r="BR43" s="947"/>
      <c r="BS43" s="947"/>
      <c r="BT43" s="947"/>
      <c r="BU43" s="947"/>
      <c r="BV43" s="947"/>
      <c r="BW43" s="947"/>
      <c r="BX43" s="947"/>
      <c r="BY43" s="947"/>
      <c r="BZ43" s="947"/>
      <c r="CA43" s="947"/>
      <c r="CB43" s="947"/>
      <c r="CC43" s="947"/>
      <c r="CD43" s="947"/>
      <c r="CE43" s="947"/>
      <c r="CF43" s="947"/>
      <c r="CG43" s="947"/>
      <c r="CH43" s="947"/>
      <c r="CI43" s="947"/>
      <c r="CJ43" s="947"/>
      <c r="CK43" s="947"/>
      <c r="CL43" s="947"/>
      <c r="CM43" s="947"/>
      <c r="CN43" s="947"/>
      <c r="CO43" s="947"/>
      <c r="CP43" s="947"/>
      <c r="CQ43" s="947"/>
      <c r="CR43" s="947"/>
      <c r="CS43" s="947"/>
      <c r="CT43" s="947"/>
      <c r="CU43" s="947"/>
      <c r="CV43" s="947"/>
      <c r="CW43" s="947"/>
      <c r="CX43" s="947"/>
      <c r="CY43" s="947"/>
      <c r="CZ43" s="947"/>
      <c r="DA43" s="947"/>
      <c r="DB43" s="947"/>
      <c r="DC43" s="947"/>
      <c r="DD43" s="947"/>
    </row>
    <row r="44" spans="1:108" s="777" customFormat="1" ht="30" customHeight="1">
      <c r="A44" s="779"/>
      <c r="B44" s="771">
        <v>1</v>
      </c>
      <c r="C44" s="737" t="s">
        <v>30</v>
      </c>
      <c r="D44" s="771" t="s">
        <v>0</v>
      </c>
      <c r="E44" s="778"/>
      <c r="F44" s="775" t="s">
        <v>149</v>
      </c>
      <c r="G44" s="760">
        <f t="shared" si="16"/>
        <v>0</v>
      </c>
      <c r="H44" s="763">
        <f t="shared" si="31"/>
        <v>0</v>
      </c>
      <c r="I44" s="760">
        <f>[1]แผนงาน2562!$I$44</f>
        <v>0</v>
      </c>
      <c r="J44" s="760">
        <f>[1]แผนงาน2562!$J$44</f>
        <v>0</v>
      </c>
      <c r="K44" s="760">
        <f>[1]แผนงาน2562!$K$44</f>
        <v>0</v>
      </c>
      <c r="L44" s="760">
        <f t="shared" si="17"/>
        <v>0</v>
      </c>
      <c r="M44" s="761" t="e">
        <f>L44*100/G44</f>
        <v>#DIV/0!</v>
      </c>
      <c r="N44" s="763">
        <v>0</v>
      </c>
      <c r="O44" s="760">
        <f>[1]แผนงาน2562!$M$44</f>
        <v>0</v>
      </c>
      <c r="P44" s="760">
        <f>[1]แผนงาน2562!$N$44</f>
        <v>0</v>
      </c>
      <c r="Q44" s="760">
        <f>[1]แผนงาน2562!$O$44</f>
        <v>0</v>
      </c>
      <c r="R44" s="760">
        <f t="shared" si="3"/>
        <v>0</v>
      </c>
      <c r="S44" s="761" t="e">
        <f>U44*100/G44</f>
        <v>#DIV/0!</v>
      </c>
      <c r="T44" s="763">
        <v>0</v>
      </c>
      <c r="U44" s="758">
        <f t="shared" si="10"/>
        <v>0</v>
      </c>
      <c r="V44" s="760">
        <f>[1]แผนงาน2562!$R$44</f>
        <v>0</v>
      </c>
      <c r="W44" s="760">
        <f>[1]แผนงาน2562!$S$44</f>
        <v>0</v>
      </c>
      <c r="X44" s="760">
        <f>[1]แผนงาน2562!$T$44</f>
        <v>0</v>
      </c>
      <c r="Y44" s="760">
        <f t="shared" si="5"/>
        <v>0</v>
      </c>
      <c r="Z44" s="761" t="e">
        <f>AB44*100/G44</f>
        <v>#DIV/0!</v>
      </c>
      <c r="AA44" s="763">
        <v>0</v>
      </c>
      <c r="AB44" s="762">
        <f t="shared" si="11"/>
        <v>0</v>
      </c>
      <c r="AC44" s="760">
        <f>[1]แผนงาน2562!$W$44</f>
        <v>0</v>
      </c>
      <c r="AD44" s="760">
        <f>[1]แผนงาน2562!$X$44</f>
        <v>0</v>
      </c>
      <c r="AE44" s="760">
        <f>[1]แผนงาน2562!$Y$44</f>
        <v>0</v>
      </c>
      <c r="AF44" s="760">
        <f t="shared" si="7"/>
        <v>0</v>
      </c>
      <c r="AG44" s="761" t="e">
        <f>AI44*100/G44</f>
        <v>#DIV/0!</v>
      </c>
      <c r="AH44" s="763">
        <v>0</v>
      </c>
      <c r="AI44" s="763">
        <f t="shared" si="8"/>
        <v>0</v>
      </c>
      <c r="AJ44" s="764" t="e">
        <f t="shared" si="32"/>
        <v>#DIV/0!</v>
      </c>
      <c r="AK44" s="927"/>
      <c r="AL44" s="957"/>
      <c r="AM44" s="949"/>
      <c r="AN44" s="949"/>
      <c r="AO44" s="949"/>
      <c r="AP44" s="949"/>
      <c r="AQ44" s="949"/>
      <c r="AR44" s="949"/>
      <c r="AS44" s="949"/>
      <c r="AT44" s="949"/>
      <c r="AU44" s="949"/>
      <c r="AV44" s="949"/>
      <c r="AW44" s="949"/>
      <c r="AX44" s="949"/>
      <c r="AY44" s="949"/>
      <c r="AZ44" s="949"/>
      <c r="BA44" s="949"/>
      <c r="BB44" s="949"/>
      <c r="BC44" s="949"/>
      <c r="BD44" s="949"/>
      <c r="BE44" s="949"/>
      <c r="BF44" s="949"/>
      <c r="BG44" s="949"/>
      <c r="BH44" s="949"/>
      <c r="BI44" s="949"/>
      <c r="BJ44" s="949"/>
      <c r="BK44" s="949"/>
      <c r="BL44" s="949"/>
      <c r="BM44" s="949"/>
      <c r="BN44" s="949"/>
      <c r="BO44" s="949"/>
      <c r="BP44" s="949"/>
      <c r="BQ44" s="949"/>
      <c r="BR44" s="949"/>
      <c r="BS44" s="949"/>
      <c r="BT44" s="949"/>
      <c r="BU44" s="949"/>
      <c r="BV44" s="949"/>
      <c r="BW44" s="949"/>
      <c r="BX44" s="949"/>
      <c r="BY44" s="949"/>
      <c r="BZ44" s="949"/>
      <c r="CA44" s="949"/>
      <c r="CB44" s="949"/>
      <c r="CC44" s="949"/>
      <c r="CD44" s="949"/>
      <c r="CE44" s="949"/>
      <c r="CF44" s="949"/>
      <c r="CG44" s="949"/>
      <c r="CH44" s="949"/>
      <c r="CI44" s="949"/>
      <c r="CJ44" s="949"/>
      <c r="CK44" s="949"/>
      <c r="CL44" s="949"/>
      <c r="CM44" s="949"/>
      <c r="CN44" s="949"/>
      <c r="CO44" s="949"/>
      <c r="CP44" s="949"/>
      <c r="CQ44" s="949"/>
      <c r="CR44" s="949"/>
      <c r="CS44" s="949"/>
      <c r="CT44" s="949"/>
      <c r="CU44" s="949"/>
      <c r="CV44" s="949"/>
      <c r="CW44" s="949"/>
      <c r="CX44" s="949"/>
      <c r="CY44" s="949"/>
      <c r="CZ44" s="949"/>
      <c r="DA44" s="949"/>
      <c r="DB44" s="949"/>
      <c r="DC44" s="949"/>
      <c r="DD44" s="949"/>
    </row>
    <row r="45" spans="1:108" s="750" customFormat="1" ht="18.75" customHeight="1">
      <c r="B45" s="771"/>
      <c r="C45" s="743"/>
      <c r="D45" s="773"/>
      <c r="E45" s="774"/>
      <c r="F45" s="775" t="s">
        <v>150</v>
      </c>
      <c r="G45" s="760">
        <f t="shared" si="16"/>
        <v>0</v>
      </c>
      <c r="H45" s="763">
        <f t="shared" si="31"/>
        <v>0</v>
      </c>
      <c r="I45" s="760">
        <f>[1]แผนงาน2562!$I$45</f>
        <v>0</v>
      </c>
      <c r="J45" s="760">
        <f>[1]แผนงาน2562!$J$45</f>
        <v>0</v>
      </c>
      <c r="K45" s="760">
        <f>[1]แผนงาน2562!$K$45</f>
        <v>0</v>
      </c>
      <c r="L45" s="760">
        <f t="shared" si="17"/>
        <v>0</v>
      </c>
      <c r="M45" s="761" t="e">
        <f>L45*100/G44</f>
        <v>#DIV/0!</v>
      </c>
      <c r="N45" s="763">
        <v>0</v>
      </c>
      <c r="O45" s="760">
        <f>[1]แผนงาน2562!$M$45</f>
        <v>0</v>
      </c>
      <c r="P45" s="760">
        <f>[1]แผนงาน2562!$N$45</f>
        <v>0</v>
      </c>
      <c r="Q45" s="760">
        <f>[1]แผนงาน2562!$O$45</f>
        <v>0</v>
      </c>
      <c r="R45" s="760">
        <f t="shared" si="3"/>
        <v>0</v>
      </c>
      <c r="S45" s="761" t="e">
        <f>U45*100/G44</f>
        <v>#DIV/0!</v>
      </c>
      <c r="T45" s="763">
        <v>0</v>
      </c>
      <c r="U45" s="758">
        <f t="shared" si="10"/>
        <v>0</v>
      </c>
      <c r="V45" s="760">
        <f>[1]แผนงาน2562!$R$45</f>
        <v>0</v>
      </c>
      <c r="W45" s="760">
        <f>[1]แผนงาน2562!$S$45</f>
        <v>0</v>
      </c>
      <c r="X45" s="760">
        <f>[1]แผนงาน2562!$T$45</f>
        <v>0</v>
      </c>
      <c r="Y45" s="760">
        <f t="shared" si="5"/>
        <v>0</v>
      </c>
      <c r="Z45" s="761" t="e">
        <f>AB45*100/G44</f>
        <v>#DIV/0!</v>
      </c>
      <c r="AA45" s="763">
        <v>0</v>
      </c>
      <c r="AB45" s="762">
        <f t="shared" si="11"/>
        <v>0</v>
      </c>
      <c r="AC45" s="760">
        <f>[1]แผนงาน2562!$W$45</f>
        <v>0</v>
      </c>
      <c r="AD45" s="760">
        <f>[1]แผนงาน2562!$X$45</f>
        <v>0</v>
      </c>
      <c r="AE45" s="760">
        <f>[1]แผนงาน2562!$Y$45</f>
        <v>0</v>
      </c>
      <c r="AF45" s="760">
        <f t="shared" si="7"/>
        <v>0</v>
      </c>
      <c r="AG45" s="761" t="e">
        <f>AI45*100/G44</f>
        <v>#DIV/0!</v>
      </c>
      <c r="AH45" s="763">
        <v>0</v>
      </c>
      <c r="AI45" s="763">
        <f t="shared" si="8"/>
        <v>0</v>
      </c>
      <c r="AJ45" s="764" t="e">
        <f t="shared" si="32"/>
        <v>#DIV/0!</v>
      </c>
      <c r="AK45" s="925"/>
      <c r="AL45" s="956"/>
      <c r="AM45" s="948"/>
      <c r="AN45" s="948"/>
      <c r="AO45" s="948"/>
      <c r="AP45" s="948"/>
      <c r="AQ45" s="948"/>
      <c r="AR45" s="948"/>
      <c r="AS45" s="948"/>
      <c r="AT45" s="948"/>
      <c r="AU45" s="948"/>
      <c r="AV45" s="948"/>
      <c r="AW45" s="948"/>
      <c r="AX45" s="948"/>
      <c r="AY45" s="948"/>
      <c r="AZ45" s="948"/>
      <c r="BA45" s="948"/>
      <c r="BB45" s="948"/>
      <c r="BC45" s="948"/>
      <c r="BD45" s="948"/>
      <c r="BE45" s="948"/>
      <c r="BF45" s="948"/>
      <c r="BG45" s="948"/>
      <c r="BH45" s="948"/>
      <c r="BI45" s="948"/>
      <c r="BJ45" s="948"/>
      <c r="BK45" s="948"/>
      <c r="BL45" s="948"/>
      <c r="BM45" s="948"/>
      <c r="BN45" s="948"/>
      <c r="BO45" s="948"/>
      <c r="BP45" s="948"/>
      <c r="BQ45" s="948"/>
      <c r="BR45" s="948"/>
      <c r="BS45" s="948"/>
      <c r="BT45" s="948"/>
      <c r="BU45" s="948"/>
      <c r="BV45" s="948"/>
      <c r="BW45" s="948"/>
      <c r="BX45" s="948"/>
      <c r="BY45" s="948"/>
      <c r="BZ45" s="948"/>
      <c r="CA45" s="948"/>
      <c r="CB45" s="948"/>
      <c r="CC45" s="948"/>
      <c r="CD45" s="948"/>
      <c r="CE45" s="948"/>
      <c r="CF45" s="948"/>
      <c r="CG45" s="948"/>
      <c r="CH45" s="948"/>
      <c r="CI45" s="948"/>
      <c r="CJ45" s="948"/>
      <c r="CK45" s="948"/>
      <c r="CL45" s="948"/>
      <c r="CM45" s="948"/>
      <c r="CN45" s="948"/>
      <c r="CO45" s="948"/>
      <c r="CP45" s="948"/>
      <c r="CQ45" s="948"/>
      <c r="CR45" s="948"/>
      <c r="CS45" s="948"/>
      <c r="CT45" s="948"/>
      <c r="CU45" s="948"/>
      <c r="CV45" s="948"/>
      <c r="CW45" s="948"/>
      <c r="CX45" s="948"/>
      <c r="CY45" s="948"/>
      <c r="CZ45" s="948"/>
      <c r="DA45" s="948"/>
      <c r="DB45" s="948"/>
      <c r="DC45" s="948"/>
      <c r="DD45" s="948"/>
    </row>
    <row r="46" spans="1:108" ht="30" customHeight="1">
      <c r="B46" s="771">
        <v>2</v>
      </c>
      <c r="C46" s="739" t="s">
        <v>31</v>
      </c>
      <c r="D46" s="772" t="s">
        <v>0</v>
      </c>
      <c r="E46" s="769"/>
      <c r="F46" s="770" t="s">
        <v>149</v>
      </c>
      <c r="G46" s="760">
        <f t="shared" si="16"/>
        <v>0</v>
      </c>
      <c r="H46" s="763">
        <f t="shared" si="31"/>
        <v>0</v>
      </c>
      <c r="I46" s="760">
        <f>[1]แผนงาน2562!$I$46</f>
        <v>0</v>
      </c>
      <c r="J46" s="760">
        <f>[1]แผนงาน2562!$J$46</f>
        <v>0</v>
      </c>
      <c r="K46" s="760">
        <f>[1]แผนงาน2562!$K$46</f>
        <v>0</v>
      </c>
      <c r="L46" s="760">
        <f t="shared" si="17"/>
        <v>0</v>
      </c>
      <c r="M46" s="761" t="e">
        <f>L46*100/G46</f>
        <v>#DIV/0!</v>
      </c>
      <c r="N46" s="763">
        <v>0</v>
      </c>
      <c r="O46" s="760">
        <f>[1]แผนงาน2562!$M$46</f>
        <v>0</v>
      </c>
      <c r="P46" s="760">
        <f>[1]แผนงาน2562!$N$46</f>
        <v>0</v>
      </c>
      <c r="Q46" s="760">
        <f>[1]แผนงาน2562!$O$46</f>
        <v>0</v>
      </c>
      <c r="R46" s="760">
        <f t="shared" si="3"/>
        <v>0</v>
      </c>
      <c r="S46" s="761" t="e">
        <f>U46*100/G46</f>
        <v>#DIV/0!</v>
      </c>
      <c r="T46" s="763">
        <v>0</v>
      </c>
      <c r="U46" s="758">
        <f t="shared" si="10"/>
        <v>0</v>
      </c>
      <c r="V46" s="760">
        <f>[1]แผนงาน2562!$R$46</f>
        <v>0</v>
      </c>
      <c r="W46" s="760">
        <f>[1]แผนงาน2562!$S$46</f>
        <v>0</v>
      </c>
      <c r="X46" s="760">
        <f>[1]แผนงาน2562!$T$46</f>
        <v>0</v>
      </c>
      <c r="Y46" s="760">
        <f t="shared" si="5"/>
        <v>0</v>
      </c>
      <c r="Z46" s="761" t="e">
        <f>AB46*100/G46</f>
        <v>#DIV/0!</v>
      </c>
      <c r="AA46" s="763">
        <v>0</v>
      </c>
      <c r="AB46" s="762">
        <f t="shared" si="11"/>
        <v>0</v>
      </c>
      <c r="AC46" s="760">
        <f>[1]แผนงาน2562!$W$46</f>
        <v>0</v>
      </c>
      <c r="AD46" s="760">
        <f>[1]แผนงาน2562!$X$46</f>
        <v>0</v>
      </c>
      <c r="AE46" s="760">
        <f>[1]แผนงาน2562!$Y$46</f>
        <v>0</v>
      </c>
      <c r="AF46" s="760">
        <f t="shared" si="7"/>
        <v>0</v>
      </c>
      <c r="AG46" s="761" t="e">
        <f>AI46*100/G46</f>
        <v>#DIV/0!</v>
      </c>
      <c r="AH46" s="763">
        <v>0</v>
      </c>
      <c r="AI46" s="763">
        <f t="shared" si="8"/>
        <v>0</v>
      </c>
      <c r="AJ46" s="764" t="e">
        <f t="shared" si="32"/>
        <v>#DIV/0!</v>
      </c>
      <c r="AL46" s="955"/>
      <c r="AM46" s="947"/>
      <c r="AN46" s="947"/>
      <c r="AO46" s="947"/>
      <c r="AP46" s="947"/>
      <c r="AQ46" s="947"/>
      <c r="AR46" s="947"/>
      <c r="AS46" s="947"/>
      <c r="AT46" s="947"/>
      <c r="AU46" s="947"/>
      <c r="AV46" s="947"/>
      <c r="AW46" s="947"/>
      <c r="AX46" s="947"/>
      <c r="AY46" s="947"/>
      <c r="AZ46" s="947"/>
      <c r="BA46" s="947"/>
      <c r="BB46" s="947"/>
      <c r="BC46" s="947"/>
      <c r="BD46" s="947"/>
      <c r="BE46" s="947"/>
      <c r="BF46" s="947"/>
      <c r="BG46" s="947"/>
      <c r="BH46" s="947"/>
      <c r="BI46" s="947"/>
      <c r="BJ46" s="947"/>
      <c r="BK46" s="947"/>
      <c r="BL46" s="947"/>
      <c r="BM46" s="947"/>
      <c r="BN46" s="947"/>
      <c r="BO46" s="947"/>
      <c r="BP46" s="947"/>
      <c r="BQ46" s="947"/>
      <c r="BR46" s="947"/>
      <c r="BS46" s="947"/>
      <c r="BT46" s="947"/>
      <c r="BU46" s="947"/>
      <c r="BV46" s="947"/>
      <c r="BW46" s="947"/>
      <c r="BX46" s="947"/>
      <c r="BY46" s="947"/>
      <c r="BZ46" s="947"/>
      <c r="CA46" s="947"/>
      <c r="CB46" s="947"/>
      <c r="CC46" s="947"/>
      <c r="CD46" s="947"/>
      <c r="CE46" s="947"/>
      <c r="CF46" s="947"/>
      <c r="CG46" s="947"/>
      <c r="CH46" s="947"/>
      <c r="CI46" s="947"/>
      <c r="CJ46" s="947"/>
      <c r="CK46" s="947"/>
      <c r="CL46" s="947"/>
      <c r="CM46" s="947"/>
      <c r="CN46" s="947"/>
      <c r="CO46" s="947"/>
      <c r="CP46" s="947"/>
      <c r="CQ46" s="947"/>
      <c r="CR46" s="947"/>
      <c r="CS46" s="947"/>
      <c r="CT46" s="947"/>
      <c r="CU46" s="947"/>
      <c r="CV46" s="947"/>
      <c r="CW46" s="947"/>
      <c r="CX46" s="947"/>
      <c r="CY46" s="947"/>
      <c r="CZ46" s="947"/>
      <c r="DA46" s="947"/>
      <c r="DB46" s="947"/>
      <c r="DC46" s="947"/>
      <c r="DD46" s="947"/>
    </row>
    <row r="47" spans="1:108" ht="18.75" customHeight="1">
      <c r="B47" s="771"/>
      <c r="C47" s="739"/>
      <c r="D47" s="772"/>
      <c r="E47" s="769"/>
      <c r="F47" s="770" t="s">
        <v>150</v>
      </c>
      <c r="G47" s="760">
        <f t="shared" si="16"/>
        <v>0</v>
      </c>
      <c r="H47" s="763">
        <f t="shared" si="31"/>
        <v>0</v>
      </c>
      <c r="I47" s="760">
        <f>[1]แผนงาน2562!$I$47</f>
        <v>0</v>
      </c>
      <c r="J47" s="760">
        <f>[1]แผนงาน2562!$J$47</f>
        <v>0</v>
      </c>
      <c r="K47" s="760">
        <f>[1]แผนงาน2562!$K$47</f>
        <v>0</v>
      </c>
      <c r="L47" s="760">
        <f t="shared" si="17"/>
        <v>0</v>
      </c>
      <c r="M47" s="761" t="e">
        <f>L47*100/G46</f>
        <v>#DIV/0!</v>
      </c>
      <c r="N47" s="763">
        <v>0</v>
      </c>
      <c r="O47" s="760">
        <f>[1]แผนงาน2562!$M$47</f>
        <v>0</v>
      </c>
      <c r="P47" s="760">
        <f>[1]แผนงาน2562!$N$47</f>
        <v>0</v>
      </c>
      <c r="Q47" s="760">
        <f>[1]แผนงาน2562!$O$47</f>
        <v>0</v>
      </c>
      <c r="R47" s="760">
        <f t="shared" si="3"/>
        <v>0</v>
      </c>
      <c r="S47" s="761" t="e">
        <f>U47*100/G46</f>
        <v>#DIV/0!</v>
      </c>
      <c r="T47" s="763">
        <v>0</v>
      </c>
      <c r="U47" s="758">
        <f t="shared" si="10"/>
        <v>0</v>
      </c>
      <c r="V47" s="760">
        <f>[1]แผนงาน2562!$R$47</f>
        <v>0</v>
      </c>
      <c r="W47" s="760">
        <f>[1]แผนงาน2562!$S$47</f>
        <v>0</v>
      </c>
      <c r="X47" s="760">
        <f>[1]แผนงาน2562!$T$47</f>
        <v>0</v>
      </c>
      <c r="Y47" s="760">
        <f t="shared" si="5"/>
        <v>0</v>
      </c>
      <c r="Z47" s="761" t="e">
        <f>AB47*100/G46</f>
        <v>#DIV/0!</v>
      </c>
      <c r="AA47" s="763">
        <v>0</v>
      </c>
      <c r="AB47" s="762">
        <f t="shared" si="11"/>
        <v>0</v>
      </c>
      <c r="AC47" s="760">
        <f>[1]แผนงาน2562!$W$47</f>
        <v>0</v>
      </c>
      <c r="AD47" s="760">
        <f>[1]แผนงาน2562!$X$47</f>
        <v>0</v>
      </c>
      <c r="AE47" s="760">
        <f>[1]แผนงาน2562!$Y$47</f>
        <v>0</v>
      </c>
      <c r="AF47" s="760">
        <f t="shared" si="7"/>
        <v>0</v>
      </c>
      <c r="AG47" s="761" t="e">
        <f>AI47*100/G46</f>
        <v>#DIV/0!</v>
      </c>
      <c r="AH47" s="763">
        <v>0</v>
      </c>
      <c r="AI47" s="763">
        <f t="shared" si="8"/>
        <v>0</v>
      </c>
      <c r="AJ47" s="764" t="e">
        <f t="shared" si="32"/>
        <v>#DIV/0!</v>
      </c>
      <c r="AL47" s="955"/>
      <c r="AM47" s="947"/>
      <c r="AN47" s="947"/>
      <c r="AO47" s="947"/>
      <c r="AP47" s="947"/>
      <c r="AQ47" s="947"/>
      <c r="AR47" s="947"/>
      <c r="AS47" s="947"/>
      <c r="AT47" s="947"/>
      <c r="AU47" s="947"/>
      <c r="AV47" s="947"/>
      <c r="AW47" s="947"/>
      <c r="AX47" s="947"/>
      <c r="AY47" s="947"/>
      <c r="AZ47" s="947"/>
      <c r="BA47" s="947"/>
      <c r="BB47" s="947"/>
      <c r="BC47" s="947"/>
      <c r="BD47" s="947"/>
      <c r="BE47" s="947"/>
      <c r="BF47" s="947"/>
      <c r="BG47" s="947"/>
      <c r="BH47" s="947"/>
      <c r="BI47" s="947"/>
      <c r="BJ47" s="947"/>
      <c r="BK47" s="947"/>
      <c r="BL47" s="947"/>
      <c r="BM47" s="947"/>
      <c r="BN47" s="947"/>
      <c r="BO47" s="947"/>
      <c r="BP47" s="947"/>
      <c r="BQ47" s="947"/>
      <c r="BR47" s="947"/>
      <c r="BS47" s="947"/>
      <c r="BT47" s="947"/>
      <c r="BU47" s="947"/>
      <c r="BV47" s="947"/>
      <c r="BW47" s="947"/>
      <c r="BX47" s="947"/>
      <c r="BY47" s="947"/>
      <c r="BZ47" s="947"/>
      <c r="CA47" s="947"/>
      <c r="CB47" s="947"/>
      <c r="CC47" s="947"/>
      <c r="CD47" s="947"/>
      <c r="CE47" s="947"/>
      <c r="CF47" s="947"/>
      <c r="CG47" s="947"/>
      <c r="CH47" s="947"/>
      <c r="CI47" s="947"/>
      <c r="CJ47" s="947"/>
      <c r="CK47" s="947"/>
      <c r="CL47" s="947"/>
      <c r="CM47" s="947"/>
      <c r="CN47" s="947"/>
      <c r="CO47" s="947"/>
      <c r="CP47" s="947"/>
      <c r="CQ47" s="947"/>
      <c r="CR47" s="947"/>
      <c r="CS47" s="947"/>
      <c r="CT47" s="947"/>
      <c r="CU47" s="947"/>
      <c r="CV47" s="947"/>
      <c r="CW47" s="947"/>
      <c r="CX47" s="947"/>
      <c r="CY47" s="947"/>
      <c r="CZ47" s="947"/>
      <c r="DA47" s="947"/>
      <c r="DB47" s="947"/>
      <c r="DC47" s="947"/>
      <c r="DD47" s="947"/>
    </row>
    <row r="48" spans="1:108" ht="30" customHeight="1">
      <c r="B48" s="771">
        <v>3</v>
      </c>
      <c r="C48" s="739" t="s">
        <v>32</v>
      </c>
      <c r="D48" s="772" t="s">
        <v>0</v>
      </c>
      <c r="E48" s="769"/>
      <c r="F48" s="770" t="s">
        <v>149</v>
      </c>
      <c r="G48" s="760">
        <f t="shared" si="16"/>
        <v>0</v>
      </c>
      <c r="H48" s="763">
        <f t="shared" si="31"/>
        <v>0</v>
      </c>
      <c r="I48" s="760">
        <f>[1]แผนงาน2562!$I$48</f>
        <v>0</v>
      </c>
      <c r="J48" s="760">
        <f>[1]แผนงาน2562!$J$48</f>
        <v>0</v>
      </c>
      <c r="K48" s="760">
        <f>[1]แผนงาน2562!$K$48</f>
        <v>0</v>
      </c>
      <c r="L48" s="760">
        <f t="shared" si="17"/>
        <v>0</v>
      </c>
      <c r="M48" s="761" t="e">
        <f>L48*100/G48</f>
        <v>#DIV/0!</v>
      </c>
      <c r="N48" s="763">
        <v>0</v>
      </c>
      <c r="O48" s="760">
        <f>[1]แผนงาน2562!$M$48</f>
        <v>0</v>
      </c>
      <c r="P48" s="760">
        <f>[1]แผนงาน2562!$N$48</f>
        <v>0</v>
      </c>
      <c r="Q48" s="760">
        <f>[1]แผนงาน2562!$O$48</f>
        <v>0</v>
      </c>
      <c r="R48" s="760">
        <f t="shared" si="3"/>
        <v>0</v>
      </c>
      <c r="S48" s="761" t="e">
        <f>U48*100/G48</f>
        <v>#DIV/0!</v>
      </c>
      <c r="T48" s="763">
        <v>0</v>
      </c>
      <c r="U48" s="758">
        <f t="shared" si="10"/>
        <v>0</v>
      </c>
      <c r="V48" s="760">
        <f>[1]แผนงาน2562!$R$48</f>
        <v>0</v>
      </c>
      <c r="W48" s="760">
        <f>[1]แผนงาน2562!$S$48</f>
        <v>0</v>
      </c>
      <c r="X48" s="760">
        <f>[1]แผนงาน2562!$T$48</f>
        <v>0</v>
      </c>
      <c r="Y48" s="760">
        <f t="shared" si="5"/>
        <v>0</v>
      </c>
      <c r="Z48" s="761" t="e">
        <f>AB48*100/G48</f>
        <v>#DIV/0!</v>
      </c>
      <c r="AA48" s="763">
        <v>0</v>
      </c>
      <c r="AB48" s="762">
        <f t="shared" si="11"/>
        <v>0</v>
      </c>
      <c r="AC48" s="760">
        <f>[1]แผนงาน2562!$W$48</f>
        <v>0</v>
      </c>
      <c r="AD48" s="760">
        <f>[1]แผนงาน2562!$X$48</f>
        <v>0</v>
      </c>
      <c r="AE48" s="760">
        <f>[1]แผนงาน2562!$Y$48</f>
        <v>0</v>
      </c>
      <c r="AF48" s="760">
        <f t="shared" si="7"/>
        <v>0</v>
      </c>
      <c r="AG48" s="761" t="e">
        <f>AI48*100/G48</f>
        <v>#DIV/0!</v>
      </c>
      <c r="AH48" s="763">
        <v>0</v>
      </c>
      <c r="AI48" s="763">
        <f t="shared" si="8"/>
        <v>0</v>
      </c>
      <c r="AJ48" s="764" t="e">
        <f t="shared" si="32"/>
        <v>#DIV/0!</v>
      </c>
      <c r="AK48" s="924"/>
      <c r="AL48" s="955"/>
      <c r="AM48" s="947"/>
      <c r="AN48" s="947"/>
      <c r="AO48" s="947"/>
      <c r="AP48" s="947"/>
      <c r="AQ48" s="947"/>
      <c r="AR48" s="947"/>
      <c r="AS48" s="947"/>
      <c r="AT48" s="947"/>
      <c r="AU48" s="947"/>
      <c r="AV48" s="947"/>
      <c r="AW48" s="947"/>
      <c r="AX48" s="947"/>
      <c r="AY48" s="947"/>
      <c r="AZ48" s="947"/>
      <c r="BA48" s="947"/>
      <c r="BB48" s="947"/>
      <c r="BC48" s="947"/>
      <c r="BD48" s="947"/>
      <c r="BE48" s="947"/>
      <c r="BF48" s="947"/>
      <c r="BG48" s="947"/>
      <c r="BH48" s="947"/>
      <c r="BI48" s="947"/>
      <c r="BJ48" s="947"/>
      <c r="BK48" s="947"/>
      <c r="BL48" s="947"/>
      <c r="BM48" s="947"/>
      <c r="BN48" s="947"/>
      <c r="BO48" s="947"/>
      <c r="BP48" s="947"/>
      <c r="BQ48" s="947"/>
      <c r="BR48" s="947"/>
      <c r="BS48" s="947"/>
      <c r="BT48" s="947"/>
      <c r="BU48" s="947"/>
      <c r="BV48" s="947"/>
      <c r="BW48" s="947"/>
      <c r="BX48" s="947"/>
      <c r="BY48" s="947"/>
      <c r="BZ48" s="947"/>
      <c r="CA48" s="947"/>
      <c r="CB48" s="947"/>
      <c r="CC48" s="947"/>
      <c r="CD48" s="947"/>
      <c r="CE48" s="947"/>
      <c r="CF48" s="947"/>
      <c r="CG48" s="947"/>
      <c r="CH48" s="947"/>
      <c r="CI48" s="947"/>
      <c r="CJ48" s="947"/>
      <c r="CK48" s="947"/>
      <c r="CL48" s="947"/>
      <c r="CM48" s="947"/>
      <c r="CN48" s="947"/>
      <c r="CO48" s="947"/>
      <c r="CP48" s="947"/>
      <c r="CQ48" s="947"/>
      <c r="CR48" s="947"/>
      <c r="CS48" s="947"/>
      <c r="CT48" s="947"/>
      <c r="CU48" s="947"/>
      <c r="CV48" s="947"/>
      <c r="CW48" s="947"/>
      <c r="CX48" s="947"/>
      <c r="CY48" s="947"/>
      <c r="CZ48" s="947"/>
      <c r="DA48" s="947"/>
      <c r="DB48" s="947"/>
      <c r="DC48" s="947"/>
      <c r="DD48" s="947"/>
    </row>
    <row r="49" spans="1:108" ht="19.5" customHeight="1">
      <c r="B49" s="771"/>
      <c r="C49" s="739"/>
      <c r="D49" s="772"/>
      <c r="E49" s="769"/>
      <c r="F49" s="770" t="s">
        <v>150</v>
      </c>
      <c r="G49" s="760">
        <f t="shared" si="16"/>
        <v>104</v>
      </c>
      <c r="H49" s="763">
        <f t="shared" si="31"/>
        <v>0</v>
      </c>
      <c r="I49" s="760">
        <f>[1]แผนงาน2562!$I$49</f>
        <v>12</v>
      </c>
      <c r="J49" s="760">
        <f>[1]แผนงาน2562!$J$49</f>
        <v>8</v>
      </c>
      <c r="K49" s="760">
        <f>[1]แผนงาน2562!$K$49</f>
        <v>9</v>
      </c>
      <c r="L49" s="760">
        <f t="shared" si="17"/>
        <v>29</v>
      </c>
      <c r="M49" s="761" t="e">
        <f>L49*100/G48</f>
        <v>#DIV/0!</v>
      </c>
      <c r="N49" s="763">
        <v>0</v>
      </c>
      <c r="O49" s="760">
        <f>[1]แผนงาน2562!$M$49</f>
        <v>10</v>
      </c>
      <c r="P49" s="760">
        <f>[1]แผนงาน2562!$N$49</f>
        <v>7</v>
      </c>
      <c r="Q49" s="760">
        <f>[1]แผนงาน2562!$O$49</f>
        <v>9</v>
      </c>
      <c r="R49" s="760">
        <f t="shared" si="3"/>
        <v>26</v>
      </c>
      <c r="S49" s="761" t="e">
        <f>U49*100/G48</f>
        <v>#DIV/0!</v>
      </c>
      <c r="T49" s="763">
        <v>0</v>
      </c>
      <c r="U49" s="758">
        <f t="shared" si="10"/>
        <v>55</v>
      </c>
      <c r="V49" s="760">
        <f>[1]แผนงาน2562!$R$49</f>
        <v>13</v>
      </c>
      <c r="W49" s="760">
        <f>[1]แผนงาน2562!$S$49</f>
        <v>12</v>
      </c>
      <c r="X49" s="760">
        <f>[1]แผนงาน2562!$T$49</f>
        <v>7</v>
      </c>
      <c r="Y49" s="760">
        <f t="shared" si="5"/>
        <v>32</v>
      </c>
      <c r="Z49" s="761" t="e">
        <f>AB49*100/G48</f>
        <v>#DIV/0!</v>
      </c>
      <c r="AA49" s="763">
        <v>0</v>
      </c>
      <c r="AB49" s="762">
        <f t="shared" si="11"/>
        <v>87</v>
      </c>
      <c r="AC49" s="760">
        <f>[1]แผนงาน2562!$W$49</f>
        <v>11</v>
      </c>
      <c r="AD49" s="760">
        <f>[1]แผนงาน2562!$X$49</f>
        <v>6</v>
      </c>
      <c r="AE49" s="760">
        <f>[1]แผนงาน2562!$Y$49</f>
        <v>0</v>
      </c>
      <c r="AF49" s="760">
        <f t="shared" si="7"/>
        <v>17</v>
      </c>
      <c r="AG49" s="761" t="e">
        <f>AI49*100/G48</f>
        <v>#DIV/0!</v>
      </c>
      <c r="AH49" s="763">
        <v>0</v>
      </c>
      <c r="AI49" s="763">
        <f t="shared" si="8"/>
        <v>104</v>
      </c>
      <c r="AJ49" s="764" t="e">
        <f t="shared" si="32"/>
        <v>#DIV/0!</v>
      </c>
      <c r="AK49" s="924"/>
      <c r="AL49" s="955"/>
      <c r="AM49" s="947"/>
      <c r="AN49" s="947"/>
      <c r="AO49" s="947"/>
      <c r="AP49" s="947"/>
      <c r="AQ49" s="947"/>
      <c r="AR49" s="947"/>
      <c r="AS49" s="947"/>
      <c r="AT49" s="947"/>
      <c r="AU49" s="947"/>
      <c r="AV49" s="947"/>
      <c r="AW49" s="947"/>
      <c r="AX49" s="947"/>
      <c r="AY49" s="947"/>
      <c r="AZ49" s="947"/>
      <c r="BA49" s="947"/>
      <c r="BB49" s="947"/>
      <c r="BC49" s="947"/>
      <c r="BD49" s="947"/>
      <c r="BE49" s="947"/>
      <c r="BF49" s="947"/>
      <c r="BG49" s="947"/>
      <c r="BH49" s="947"/>
      <c r="BI49" s="947"/>
      <c r="BJ49" s="947"/>
      <c r="BK49" s="947"/>
      <c r="BL49" s="947"/>
      <c r="BM49" s="947"/>
      <c r="BN49" s="947"/>
      <c r="BO49" s="947"/>
      <c r="BP49" s="947"/>
      <c r="BQ49" s="947"/>
      <c r="BR49" s="947"/>
      <c r="BS49" s="947"/>
      <c r="BT49" s="947"/>
      <c r="BU49" s="947"/>
      <c r="BV49" s="947"/>
      <c r="BW49" s="947"/>
      <c r="BX49" s="947"/>
      <c r="BY49" s="947"/>
      <c r="BZ49" s="947"/>
      <c r="CA49" s="947"/>
      <c r="CB49" s="947"/>
      <c r="CC49" s="947"/>
      <c r="CD49" s="947"/>
      <c r="CE49" s="947"/>
      <c r="CF49" s="947"/>
      <c r="CG49" s="947"/>
      <c r="CH49" s="947"/>
      <c r="CI49" s="947"/>
      <c r="CJ49" s="947"/>
      <c r="CK49" s="947"/>
      <c r="CL49" s="947"/>
      <c r="CM49" s="947"/>
      <c r="CN49" s="947"/>
      <c r="CO49" s="947"/>
      <c r="CP49" s="947"/>
      <c r="CQ49" s="947"/>
      <c r="CR49" s="947"/>
      <c r="CS49" s="947"/>
      <c r="CT49" s="947"/>
      <c r="CU49" s="947"/>
      <c r="CV49" s="947"/>
      <c r="CW49" s="947"/>
      <c r="CX49" s="947"/>
      <c r="CY49" s="947"/>
      <c r="CZ49" s="947"/>
      <c r="DA49" s="947"/>
      <c r="DB49" s="947"/>
      <c r="DC49" s="947"/>
      <c r="DD49" s="947"/>
    </row>
    <row r="50" spans="1:108" ht="30" customHeight="1">
      <c r="B50" s="771">
        <v>4</v>
      </c>
      <c r="C50" s="739" t="s">
        <v>96</v>
      </c>
      <c r="D50" s="772" t="s">
        <v>0</v>
      </c>
      <c r="E50" s="769"/>
      <c r="F50" s="770" t="s">
        <v>149</v>
      </c>
      <c r="G50" s="760">
        <f t="shared" si="16"/>
        <v>0</v>
      </c>
      <c r="H50" s="763">
        <f t="shared" si="31"/>
        <v>0</v>
      </c>
      <c r="I50" s="760">
        <f>[1]แผนงาน2562!$I$50</f>
        <v>0</v>
      </c>
      <c r="J50" s="760">
        <f>[1]แผนงาน2562!$J$50</f>
        <v>0</v>
      </c>
      <c r="K50" s="760">
        <f>[1]แผนงาน2562!$K$50</f>
        <v>0</v>
      </c>
      <c r="L50" s="760">
        <f t="shared" si="17"/>
        <v>0</v>
      </c>
      <c r="M50" s="761" t="e">
        <f>L50*100/G50</f>
        <v>#DIV/0!</v>
      </c>
      <c r="N50" s="763">
        <v>0</v>
      </c>
      <c r="O50" s="760">
        <f>[1]แผนงาน2562!$M$50</f>
        <v>0</v>
      </c>
      <c r="P50" s="760">
        <f>[1]แผนงาน2562!$N$50</f>
        <v>0</v>
      </c>
      <c r="Q50" s="760">
        <f>[1]แผนงาน2562!$O$50</f>
        <v>0</v>
      </c>
      <c r="R50" s="760">
        <f t="shared" si="3"/>
        <v>0</v>
      </c>
      <c r="S50" s="761" t="e">
        <f>U50*100/G50</f>
        <v>#DIV/0!</v>
      </c>
      <c r="T50" s="763">
        <v>0</v>
      </c>
      <c r="U50" s="758">
        <f t="shared" si="10"/>
        <v>0</v>
      </c>
      <c r="V50" s="760">
        <f>[1]แผนงาน2562!$R$50</f>
        <v>0</v>
      </c>
      <c r="W50" s="760">
        <f>[1]แผนงาน2562!$S$50</f>
        <v>0</v>
      </c>
      <c r="X50" s="760">
        <f>[1]แผนงาน2562!$T$50</f>
        <v>0</v>
      </c>
      <c r="Y50" s="760">
        <f t="shared" si="5"/>
        <v>0</v>
      </c>
      <c r="Z50" s="761" t="e">
        <f>AB50*100/G50</f>
        <v>#DIV/0!</v>
      </c>
      <c r="AA50" s="763">
        <v>0</v>
      </c>
      <c r="AB50" s="762">
        <f t="shared" si="11"/>
        <v>0</v>
      </c>
      <c r="AC50" s="760">
        <f>[1]แผนงาน2562!$W$50</f>
        <v>0</v>
      </c>
      <c r="AD50" s="760">
        <f>[1]แผนงาน2562!$X$50</f>
        <v>0</v>
      </c>
      <c r="AE50" s="760">
        <f>[1]แผนงาน2562!$Y$50</f>
        <v>0</v>
      </c>
      <c r="AF50" s="760">
        <f t="shared" si="7"/>
        <v>0</v>
      </c>
      <c r="AG50" s="761" t="e">
        <f>AI50*100/G50</f>
        <v>#DIV/0!</v>
      </c>
      <c r="AH50" s="763">
        <v>0</v>
      </c>
      <c r="AI50" s="763">
        <f t="shared" si="8"/>
        <v>0</v>
      </c>
      <c r="AJ50" s="764" t="e">
        <f t="shared" si="32"/>
        <v>#DIV/0!</v>
      </c>
      <c r="AK50" s="924"/>
      <c r="AL50" s="955"/>
      <c r="AM50" s="947"/>
      <c r="AN50" s="947"/>
      <c r="AO50" s="947"/>
      <c r="AP50" s="947"/>
      <c r="AQ50" s="947"/>
      <c r="AR50" s="947"/>
      <c r="AS50" s="947"/>
      <c r="AT50" s="947"/>
      <c r="AU50" s="947"/>
      <c r="AV50" s="947"/>
      <c r="AW50" s="947"/>
      <c r="AX50" s="947"/>
      <c r="AY50" s="947"/>
      <c r="AZ50" s="947"/>
      <c r="BA50" s="947"/>
      <c r="BB50" s="947"/>
      <c r="BC50" s="947"/>
      <c r="BD50" s="947"/>
      <c r="BE50" s="947"/>
      <c r="BF50" s="947"/>
      <c r="BG50" s="947"/>
      <c r="BH50" s="947"/>
      <c r="BI50" s="947"/>
      <c r="BJ50" s="947"/>
      <c r="BK50" s="947"/>
      <c r="BL50" s="947"/>
      <c r="BM50" s="947"/>
      <c r="BN50" s="947"/>
      <c r="BO50" s="947"/>
      <c r="BP50" s="947"/>
      <c r="BQ50" s="947"/>
      <c r="BR50" s="947"/>
      <c r="BS50" s="947"/>
      <c r="BT50" s="947"/>
      <c r="BU50" s="947"/>
      <c r="BV50" s="947"/>
      <c r="BW50" s="947"/>
      <c r="BX50" s="947"/>
      <c r="BY50" s="947"/>
      <c r="BZ50" s="947"/>
      <c r="CA50" s="947"/>
      <c r="CB50" s="947"/>
      <c r="CC50" s="947"/>
      <c r="CD50" s="947"/>
      <c r="CE50" s="947"/>
      <c r="CF50" s="947"/>
      <c r="CG50" s="947"/>
      <c r="CH50" s="947"/>
      <c r="CI50" s="947"/>
      <c r="CJ50" s="947"/>
      <c r="CK50" s="947"/>
      <c r="CL50" s="947"/>
      <c r="CM50" s="947"/>
      <c r="CN50" s="947"/>
      <c r="CO50" s="947"/>
      <c r="CP50" s="947"/>
      <c r="CQ50" s="947"/>
      <c r="CR50" s="947"/>
      <c r="CS50" s="947"/>
      <c r="CT50" s="947"/>
      <c r="CU50" s="947"/>
      <c r="CV50" s="947"/>
      <c r="CW50" s="947"/>
      <c r="CX50" s="947"/>
      <c r="CY50" s="947"/>
      <c r="CZ50" s="947"/>
      <c r="DA50" s="947"/>
      <c r="DB50" s="947"/>
      <c r="DC50" s="947"/>
      <c r="DD50" s="947"/>
    </row>
    <row r="51" spans="1:108" ht="18.75" customHeight="1">
      <c r="B51" s="771"/>
      <c r="C51" s="739"/>
      <c r="D51" s="772"/>
      <c r="E51" s="769"/>
      <c r="F51" s="770" t="s">
        <v>150</v>
      </c>
      <c r="G51" s="760">
        <f t="shared" si="16"/>
        <v>0</v>
      </c>
      <c r="H51" s="763">
        <f t="shared" si="31"/>
        <v>0</v>
      </c>
      <c r="I51" s="760">
        <f>[1]แผนงาน2562!$I$51</f>
        <v>0</v>
      </c>
      <c r="J51" s="760">
        <f>[1]แผนงาน2562!$J$51</f>
        <v>0</v>
      </c>
      <c r="K51" s="760">
        <f>[1]แผนงาน2562!$K$51</f>
        <v>0</v>
      </c>
      <c r="L51" s="760">
        <f t="shared" si="17"/>
        <v>0</v>
      </c>
      <c r="M51" s="761" t="e">
        <f>L51*100/G52</f>
        <v>#DIV/0!</v>
      </c>
      <c r="N51" s="763">
        <v>0</v>
      </c>
      <c r="O51" s="760">
        <f>[1]แผนงาน2562!$M$51</f>
        <v>0</v>
      </c>
      <c r="P51" s="760">
        <f>[1]แผนงาน2562!$N$51</f>
        <v>0</v>
      </c>
      <c r="Q51" s="760">
        <f>[1]แผนงาน2562!$O$51</f>
        <v>0</v>
      </c>
      <c r="R51" s="760">
        <f t="shared" si="3"/>
        <v>0</v>
      </c>
      <c r="S51" s="761" t="e">
        <f>U51*100/G50</f>
        <v>#DIV/0!</v>
      </c>
      <c r="T51" s="763">
        <v>0</v>
      </c>
      <c r="U51" s="758">
        <f t="shared" si="10"/>
        <v>0</v>
      </c>
      <c r="V51" s="760">
        <f>[1]แผนงาน2562!$R$51</f>
        <v>0</v>
      </c>
      <c r="W51" s="760">
        <f>[1]แผนงาน2562!$S$51</f>
        <v>0</v>
      </c>
      <c r="X51" s="760">
        <f>[1]แผนงาน2562!$T$51</f>
        <v>0</v>
      </c>
      <c r="Y51" s="760">
        <f t="shared" si="5"/>
        <v>0</v>
      </c>
      <c r="Z51" s="761" t="e">
        <f>AB51*100/G50</f>
        <v>#DIV/0!</v>
      </c>
      <c r="AA51" s="763">
        <v>0</v>
      </c>
      <c r="AB51" s="762">
        <f t="shared" si="11"/>
        <v>0</v>
      </c>
      <c r="AC51" s="760">
        <f>[1]แผนงาน2562!$W$51</f>
        <v>0</v>
      </c>
      <c r="AD51" s="760">
        <f>[1]แผนงาน2562!$X$51</f>
        <v>0</v>
      </c>
      <c r="AE51" s="760">
        <f>[1]แผนงาน2562!$Y$51</f>
        <v>0</v>
      </c>
      <c r="AF51" s="760">
        <f t="shared" si="7"/>
        <v>0</v>
      </c>
      <c r="AG51" s="761" t="e">
        <f>AI51*100/G50</f>
        <v>#DIV/0!</v>
      </c>
      <c r="AH51" s="763">
        <v>0</v>
      </c>
      <c r="AI51" s="763">
        <f t="shared" si="8"/>
        <v>0</v>
      </c>
      <c r="AJ51" s="764" t="e">
        <f t="shared" si="32"/>
        <v>#DIV/0!</v>
      </c>
      <c r="AK51" s="924"/>
      <c r="AL51" s="955"/>
      <c r="AM51" s="947"/>
      <c r="AN51" s="947"/>
      <c r="AO51" s="947"/>
      <c r="AP51" s="947"/>
      <c r="AQ51" s="947"/>
      <c r="AR51" s="947"/>
      <c r="AS51" s="947"/>
      <c r="AT51" s="947"/>
      <c r="AU51" s="947"/>
      <c r="AV51" s="947"/>
      <c r="AW51" s="947"/>
      <c r="AX51" s="947"/>
      <c r="AY51" s="947"/>
      <c r="AZ51" s="947"/>
      <c r="BA51" s="947"/>
      <c r="BB51" s="947"/>
      <c r="BC51" s="947"/>
      <c r="BD51" s="947"/>
      <c r="BE51" s="947"/>
      <c r="BF51" s="947"/>
      <c r="BG51" s="947"/>
      <c r="BH51" s="947"/>
      <c r="BI51" s="947"/>
      <c r="BJ51" s="947"/>
      <c r="BK51" s="947"/>
      <c r="BL51" s="947"/>
      <c r="BM51" s="947"/>
      <c r="BN51" s="947"/>
      <c r="BO51" s="947"/>
      <c r="BP51" s="947"/>
      <c r="BQ51" s="947"/>
      <c r="BR51" s="947"/>
      <c r="BS51" s="947"/>
      <c r="BT51" s="947"/>
      <c r="BU51" s="947"/>
      <c r="BV51" s="947"/>
      <c r="BW51" s="947"/>
      <c r="BX51" s="947"/>
      <c r="BY51" s="947"/>
      <c r="BZ51" s="947"/>
      <c r="CA51" s="947"/>
      <c r="CB51" s="947"/>
      <c r="CC51" s="947"/>
      <c r="CD51" s="947"/>
      <c r="CE51" s="947"/>
      <c r="CF51" s="947"/>
      <c r="CG51" s="947"/>
      <c r="CH51" s="947"/>
      <c r="CI51" s="947"/>
      <c r="CJ51" s="947"/>
      <c r="CK51" s="947"/>
      <c r="CL51" s="947"/>
      <c r="CM51" s="947"/>
      <c r="CN51" s="947"/>
      <c r="CO51" s="947"/>
      <c r="CP51" s="947"/>
      <c r="CQ51" s="947"/>
      <c r="CR51" s="947"/>
      <c r="CS51" s="947"/>
      <c r="CT51" s="947"/>
      <c r="CU51" s="947"/>
      <c r="CV51" s="947"/>
      <c r="CW51" s="947"/>
      <c r="CX51" s="947"/>
      <c r="CY51" s="947"/>
      <c r="CZ51" s="947"/>
      <c r="DA51" s="947"/>
      <c r="DB51" s="947"/>
      <c r="DC51" s="947"/>
      <c r="DD51" s="947"/>
    </row>
    <row r="52" spans="1:108" s="777" customFormat="1" ht="30" customHeight="1">
      <c r="B52" s="771">
        <v>5</v>
      </c>
      <c r="C52" s="737" t="s">
        <v>33</v>
      </c>
      <c r="D52" s="771" t="s">
        <v>0</v>
      </c>
      <c r="E52" s="778"/>
      <c r="F52" s="775" t="s">
        <v>149</v>
      </c>
      <c r="G52" s="760">
        <f t="shared" si="16"/>
        <v>0</v>
      </c>
      <c r="H52" s="763">
        <f t="shared" si="31"/>
        <v>0</v>
      </c>
      <c r="I52" s="760">
        <f>[1]แผนงาน2562!$I$52</f>
        <v>0</v>
      </c>
      <c r="J52" s="760">
        <f>[1]แผนงาน2562!$J$52</f>
        <v>0</v>
      </c>
      <c r="K52" s="760">
        <f>[1]แผนงาน2562!$K$52</f>
        <v>0</v>
      </c>
      <c r="L52" s="760">
        <f t="shared" si="17"/>
        <v>0</v>
      </c>
      <c r="M52" s="761" t="e">
        <f>L52*100/G52</f>
        <v>#DIV/0!</v>
      </c>
      <c r="N52" s="763">
        <v>0</v>
      </c>
      <c r="O52" s="760">
        <f>[1]แผนงาน2562!$M$52</f>
        <v>0</v>
      </c>
      <c r="P52" s="760">
        <f>[1]แผนงาน2562!$N$52</f>
        <v>0</v>
      </c>
      <c r="Q52" s="760">
        <f>[1]แผนงาน2562!$O$52</f>
        <v>0</v>
      </c>
      <c r="R52" s="760">
        <f t="shared" si="3"/>
        <v>0</v>
      </c>
      <c r="S52" s="761" t="e">
        <f>U52*100/G52</f>
        <v>#DIV/0!</v>
      </c>
      <c r="T52" s="763">
        <v>0</v>
      </c>
      <c r="U52" s="758">
        <f t="shared" si="10"/>
        <v>0</v>
      </c>
      <c r="V52" s="760">
        <f>[1]แผนงาน2562!$R$52</f>
        <v>0</v>
      </c>
      <c r="W52" s="760">
        <f>[1]แผนงาน2562!$S$52</f>
        <v>0</v>
      </c>
      <c r="X52" s="760">
        <f>[1]แผนงาน2562!$T$52</f>
        <v>0</v>
      </c>
      <c r="Y52" s="760">
        <f t="shared" si="5"/>
        <v>0</v>
      </c>
      <c r="Z52" s="761" t="e">
        <f>AB52*100/G52</f>
        <v>#DIV/0!</v>
      </c>
      <c r="AA52" s="763">
        <v>0</v>
      </c>
      <c r="AB52" s="762">
        <f t="shared" si="11"/>
        <v>0</v>
      </c>
      <c r="AC52" s="760">
        <f>[1]แผนงาน2562!$W$52</f>
        <v>0</v>
      </c>
      <c r="AD52" s="760">
        <f>[1]แผนงาน2562!$X$52</f>
        <v>0</v>
      </c>
      <c r="AE52" s="760">
        <f>[1]แผนงาน2562!$Y$52</f>
        <v>0</v>
      </c>
      <c r="AF52" s="760">
        <f t="shared" si="7"/>
        <v>0</v>
      </c>
      <c r="AG52" s="761" t="e">
        <f>AI52*100/G52</f>
        <v>#DIV/0!</v>
      </c>
      <c r="AH52" s="763">
        <v>0</v>
      </c>
      <c r="AI52" s="763">
        <f t="shared" si="8"/>
        <v>0</v>
      </c>
      <c r="AJ52" s="764" t="e">
        <f t="shared" si="32"/>
        <v>#DIV/0!</v>
      </c>
      <c r="AK52" s="927"/>
      <c r="AL52" s="957"/>
      <c r="AM52" s="949"/>
      <c r="AN52" s="949"/>
      <c r="AO52" s="949"/>
      <c r="AP52" s="949"/>
      <c r="AQ52" s="949"/>
      <c r="AR52" s="949"/>
      <c r="AS52" s="949"/>
      <c r="AT52" s="949"/>
      <c r="AU52" s="949"/>
      <c r="AV52" s="949"/>
      <c r="AW52" s="949"/>
      <c r="AX52" s="949"/>
      <c r="AY52" s="949"/>
      <c r="AZ52" s="949"/>
      <c r="BA52" s="949"/>
      <c r="BB52" s="949"/>
      <c r="BC52" s="949"/>
      <c r="BD52" s="949"/>
      <c r="BE52" s="949"/>
      <c r="BF52" s="949"/>
      <c r="BG52" s="949"/>
      <c r="BH52" s="949"/>
      <c r="BI52" s="949"/>
      <c r="BJ52" s="949"/>
      <c r="BK52" s="949"/>
      <c r="BL52" s="949"/>
      <c r="BM52" s="949"/>
      <c r="BN52" s="949"/>
      <c r="BO52" s="949"/>
      <c r="BP52" s="949"/>
      <c r="BQ52" s="949"/>
      <c r="BR52" s="949"/>
      <c r="BS52" s="949"/>
      <c r="BT52" s="949"/>
      <c r="BU52" s="949"/>
      <c r="BV52" s="949"/>
      <c r="BW52" s="949"/>
      <c r="BX52" s="949"/>
      <c r="BY52" s="949"/>
      <c r="BZ52" s="949"/>
      <c r="CA52" s="949"/>
      <c r="CB52" s="949"/>
      <c r="CC52" s="949"/>
      <c r="CD52" s="949"/>
      <c r="CE52" s="949"/>
      <c r="CF52" s="949"/>
      <c r="CG52" s="949"/>
      <c r="CH52" s="949"/>
      <c r="CI52" s="949"/>
      <c r="CJ52" s="949"/>
      <c r="CK52" s="949"/>
      <c r="CL52" s="949"/>
      <c r="CM52" s="949"/>
      <c r="CN52" s="949"/>
      <c r="CO52" s="949"/>
      <c r="CP52" s="949"/>
      <c r="CQ52" s="949"/>
      <c r="CR52" s="949"/>
      <c r="CS52" s="949"/>
      <c r="CT52" s="949"/>
      <c r="CU52" s="949"/>
      <c r="CV52" s="949"/>
      <c r="CW52" s="949"/>
      <c r="CX52" s="949"/>
      <c r="CY52" s="949"/>
      <c r="CZ52" s="949"/>
      <c r="DA52" s="949"/>
      <c r="DB52" s="949"/>
      <c r="DC52" s="949"/>
      <c r="DD52" s="949"/>
    </row>
    <row r="53" spans="1:108" s="750" customFormat="1" ht="15.75" customHeight="1">
      <c r="B53" s="771"/>
      <c r="C53" s="743"/>
      <c r="D53" s="773"/>
      <c r="E53" s="774"/>
      <c r="F53" s="775" t="s">
        <v>150</v>
      </c>
      <c r="G53" s="760">
        <f t="shared" si="16"/>
        <v>0</v>
      </c>
      <c r="H53" s="763">
        <f t="shared" si="31"/>
        <v>0</v>
      </c>
      <c r="I53" s="760">
        <f>[1]แผนงาน2562!$I$53</f>
        <v>0</v>
      </c>
      <c r="J53" s="760">
        <f>[1]แผนงาน2562!$J$53</f>
        <v>0</v>
      </c>
      <c r="K53" s="760">
        <f>[1]แผนงาน2562!$K$53</f>
        <v>0</v>
      </c>
      <c r="L53" s="760">
        <f t="shared" si="17"/>
        <v>0</v>
      </c>
      <c r="M53" s="761" t="e">
        <f>L53*100/G52</f>
        <v>#DIV/0!</v>
      </c>
      <c r="N53" s="763">
        <v>0</v>
      </c>
      <c r="O53" s="760">
        <f>[1]แผนงาน2562!$M$53</f>
        <v>0</v>
      </c>
      <c r="P53" s="760">
        <f>[1]แผนงาน2562!$N$53</f>
        <v>0</v>
      </c>
      <c r="Q53" s="760">
        <f>[1]แผนงาน2562!$O$53</f>
        <v>0</v>
      </c>
      <c r="R53" s="760">
        <f t="shared" si="3"/>
        <v>0</v>
      </c>
      <c r="S53" s="761" t="e">
        <f>U53*100/G52</f>
        <v>#DIV/0!</v>
      </c>
      <c r="T53" s="763">
        <v>0</v>
      </c>
      <c r="U53" s="758">
        <f t="shared" si="10"/>
        <v>0</v>
      </c>
      <c r="V53" s="760">
        <f>[1]แผนงาน2562!$R$53</f>
        <v>0</v>
      </c>
      <c r="W53" s="760">
        <f>[1]แผนงาน2562!$S$53</f>
        <v>0</v>
      </c>
      <c r="X53" s="760">
        <f>[1]แผนงาน2562!$T$53</f>
        <v>0</v>
      </c>
      <c r="Y53" s="760">
        <f t="shared" si="5"/>
        <v>0</v>
      </c>
      <c r="Z53" s="761" t="e">
        <f>AB53*100/G52</f>
        <v>#DIV/0!</v>
      </c>
      <c r="AA53" s="763">
        <v>0</v>
      </c>
      <c r="AB53" s="762">
        <f t="shared" si="11"/>
        <v>0</v>
      </c>
      <c r="AC53" s="760">
        <f>[1]แผนงาน2562!$W$53</f>
        <v>0</v>
      </c>
      <c r="AD53" s="760">
        <f>[1]แผนงาน2562!$X$53</f>
        <v>0</v>
      </c>
      <c r="AE53" s="760">
        <f>[1]แผนงาน2562!$Y$53</f>
        <v>0</v>
      </c>
      <c r="AF53" s="760">
        <f t="shared" si="7"/>
        <v>0</v>
      </c>
      <c r="AG53" s="761" t="e">
        <f>AI53*100/G52</f>
        <v>#DIV/0!</v>
      </c>
      <c r="AH53" s="763">
        <v>0</v>
      </c>
      <c r="AI53" s="763">
        <f t="shared" si="8"/>
        <v>0</v>
      </c>
      <c r="AJ53" s="764" t="e">
        <f t="shared" si="32"/>
        <v>#DIV/0!</v>
      </c>
      <c r="AK53" s="925"/>
      <c r="AL53" s="956"/>
      <c r="AM53" s="948"/>
      <c r="AN53" s="948"/>
      <c r="AO53" s="948"/>
      <c r="AP53" s="948"/>
      <c r="AQ53" s="948"/>
      <c r="AR53" s="948"/>
      <c r="AS53" s="948"/>
      <c r="AT53" s="948"/>
      <c r="AU53" s="948"/>
      <c r="AV53" s="948"/>
      <c r="AW53" s="948"/>
      <c r="AX53" s="948"/>
      <c r="AY53" s="948"/>
      <c r="AZ53" s="948"/>
      <c r="BA53" s="948"/>
      <c r="BB53" s="948"/>
      <c r="BC53" s="948"/>
      <c r="BD53" s="948"/>
      <c r="BE53" s="948"/>
      <c r="BF53" s="948"/>
      <c r="BG53" s="948"/>
      <c r="BH53" s="948"/>
      <c r="BI53" s="948"/>
      <c r="BJ53" s="948"/>
      <c r="BK53" s="948"/>
      <c r="BL53" s="948"/>
      <c r="BM53" s="948"/>
      <c r="BN53" s="948"/>
      <c r="BO53" s="948"/>
      <c r="BP53" s="948"/>
      <c r="BQ53" s="948"/>
      <c r="BR53" s="948"/>
      <c r="BS53" s="948"/>
      <c r="BT53" s="948"/>
      <c r="BU53" s="948"/>
      <c r="BV53" s="948"/>
      <c r="BW53" s="948"/>
      <c r="BX53" s="948"/>
      <c r="BY53" s="948"/>
      <c r="BZ53" s="948"/>
      <c r="CA53" s="948"/>
      <c r="CB53" s="948"/>
      <c r="CC53" s="948"/>
      <c r="CD53" s="948"/>
      <c r="CE53" s="948"/>
      <c r="CF53" s="948"/>
      <c r="CG53" s="948"/>
      <c r="CH53" s="948"/>
      <c r="CI53" s="948"/>
      <c r="CJ53" s="948"/>
      <c r="CK53" s="948"/>
      <c r="CL53" s="948"/>
      <c r="CM53" s="948"/>
      <c r="CN53" s="948"/>
      <c r="CO53" s="948"/>
      <c r="CP53" s="948"/>
      <c r="CQ53" s="948"/>
      <c r="CR53" s="948"/>
      <c r="CS53" s="948"/>
      <c r="CT53" s="948"/>
      <c r="CU53" s="948"/>
      <c r="CV53" s="948"/>
      <c r="CW53" s="948"/>
      <c r="CX53" s="948"/>
      <c r="CY53" s="948"/>
      <c r="CZ53" s="948"/>
      <c r="DA53" s="948"/>
      <c r="DB53" s="948"/>
      <c r="DC53" s="948"/>
      <c r="DD53" s="948"/>
    </row>
    <row r="54" spans="1:108" ht="30" customHeight="1">
      <c r="B54" s="771">
        <v>6</v>
      </c>
      <c r="C54" s="739" t="s">
        <v>34</v>
      </c>
      <c r="D54" s="772" t="s">
        <v>0</v>
      </c>
      <c r="E54" s="769"/>
      <c r="F54" s="770" t="s">
        <v>149</v>
      </c>
      <c r="G54" s="760">
        <f t="shared" si="16"/>
        <v>0</v>
      </c>
      <c r="H54" s="763">
        <f t="shared" si="31"/>
        <v>0</v>
      </c>
      <c r="I54" s="760">
        <f>[1]แผนงาน2562!$I$54</f>
        <v>0</v>
      </c>
      <c r="J54" s="760">
        <f>[1]แผนงาน2562!$J$54</f>
        <v>0</v>
      </c>
      <c r="K54" s="760">
        <f>[1]แผนงาน2562!$K$54</f>
        <v>0</v>
      </c>
      <c r="L54" s="760">
        <f t="shared" si="17"/>
        <v>0</v>
      </c>
      <c r="M54" s="761" t="e">
        <f>L54*100/G54</f>
        <v>#DIV/0!</v>
      </c>
      <c r="N54" s="763">
        <v>0</v>
      </c>
      <c r="O54" s="760">
        <f>[1]แผนงาน2562!$M$54</f>
        <v>0</v>
      </c>
      <c r="P54" s="760">
        <f>[1]แผนงาน2562!$N$54</f>
        <v>0</v>
      </c>
      <c r="Q54" s="760">
        <f>[1]แผนงาน2562!$O$54</f>
        <v>0</v>
      </c>
      <c r="R54" s="760">
        <f t="shared" si="3"/>
        <v>0</v>
      </c>
      <c r="S54" s="761" t="e">
        <f>U54*100/G54</f>
        <v>#DIV/0!</v>
      </c>
      <c r="T54" s="763">
        <v>0</v>
      </c>
      <c r="U54" s="758">
        <f t="shared" si="10"/>
        <v>0</v>
      </c>
      <c r="V54" s="760">
        <f>[1]แผนงาน2562!$R$54</f>
        <v>0</v>
      </c>
      <c r="W54" s="760">
        <f>[1]แผนงาน2562!$S$54</f>
        <v>0</v>
      </c>
      <c r="X54" s="760">
        <f>[1]แผนงาน2562!$T$54</f>
        <v>0</v>
      </c>
      <c r="Y54" s="760">
        <f t="shared" si="5"/>
        <v>0</v>
      </c>
      <c r="Z54" s="761" t="e">
        <f>AB54*100/G54</f>
        <v>#DIV/0!</v>
      </c>
      <c r="AA54" s="763">
        <v>0</v>
      </c>
      <c r="AB54" s="762">
        <f t="shared" si="11"/>
        <v>0</v>
      </c>
      <c r="AC54" s="760">
        <f>[1]แผนงาน2562!$W$54</f>
        <v>0</v>
      </c>
      <c r="AD54" s="760">
        <f>[1]แผนงาน2562!$X$54</f>
        <v>0</v>
      </c>
      <c r="AE54" s="760">
        <f>[1]แผนงาน2562!$Y$54</f>
        <v>0</v>
      </c>
      <c r="AF54" s="760">
        <f t="shared" si="7"/>
        <v>0</v>
      </c>
      <c r="AG54" s="761" t="e">
        <f>AI54*100/G54</f>
        <v>#DIV/0!</v>
      </c>
      <c r="AH54" s="763">
        <v>0</v>
      </c>
      <c r="AI54" s="763">
        <f t="shared" si="8"/>
        <v>0</v>
      </c>
      <c r="AJ54" s="764" t="e">
        <f t="shared" si="32"/>
        <v>#DIV/0!</v>
      </c>
      <c r="AK54" s="924"/>
      <c r="AL54" s="955"/>
      <c r="AM54" s="947"/>
      <c r="AN54" s="947"/>
      <c r="AO54" s="947"/>
      <c r="AP54" s="947"/>
      <c r="AQ54" s="947"/>
      <c r="AR54" s="947"/>
      <c r="AS54" s="947"/>
      <c r="AT54" s="947"/>
      <c r="AU54" s="947"/>
      <c r="AV54" s="947"/>
      <c r="AW54" s="947"/>
      <c r="AX54" s="947"/>
      <c r="AY54" s="947"/>
      <c r="AZ54" s="947"/>
      <c r="BA54" s="947"/>
      <c r="BB54" s="947"/>
      <c r="BC54" s="947"/>
      <c r="BD54" s="947"/>
      <c r="BE54" s="947"/>
      <c r="BF54" s="947"/>
      <c r="BG54" s="947"/>
      <c r="BH54" s="947"/>
      <c r="BI54" s="947"/>
      <c r="BJ54" s="947"/>
      <c r="BK54" s="947"/>
      <c r="BL54" s="947"/>
      <c r="BM54" s="947"/>
      <c r="BN54" s="947"/>
      <c r="BO54" s="947"/>
      <c r="BP54" s="947"/>
      <c r="BQ54" s="947"/>
      <c r="BR54" s="947"/>
      <c r="BS54" s="947"/>
      <c r="BT54" s="947"/>
      <c r="BU54" s="947"/>
      <c r="BV54" s="947"/>
      <c r="BW54" s="947"/>
      <c r="BX54" s="947"/>
      <c r="BY54" s="947"/>
      <c r="BZ54" s="947"/>
      <c r="CA54" s="947"/>
      <c r="CB54" s="947"/>
      <c r="CC54" s="947"/>
      <c r="CD54" s="947"/>
      <c r="CE54" s="947"/>
      <c r="CF54" s="947"/>
      <c r="CG54" s="947"/>
      <c r="CH54" s="947"/>
      <c r="CI54" s="947"/>
      <c r="CJ54" s="947"/>
      <c r="CK54" s="947"/>
      <c r="CL54" s="947"/>
      <c r="CM54" s="947"/>
      <c r="CN54" s="947"/>
      <c r="CO54" s="947"/>
      <c r="CP54" s="947"/>
      <c r="CQ54" s="947"/>
      <c r="CR54" s="947"/>
      <c r="CS54" s="947"/>
      <c r="CT54" s="947"/>
      <c r="CU54" s="947"/>
      <c r="CV54" s="947"/>
      <c r="CW54" s="947"/>
      <c r="CX54" s="947"/>
      <c r="CY54" s="947"/>
      <c r="CZ54" s="947"/>
      <c r="DA54" s="947"/>
      <c r="DB54" s="947"/>
      <c r="DC54" s="947"/>
      <c r="DD54" s="947"/>
    </row>
    <row r="55" spans="1:108" ht="18.75" customHeight="1">
      <c r="B55" s="771"/>
      <c r="C55" s="739"/>
      <c r="D55" s="772"/>
      <c r="E55" s="769"/>
      <c r="F55" s="770" t="s">
        <v>150</v>
      </c>
      <c r="G55" s="760">
        <f t="shared" si="16"/>
        <v>0</v>
      </c>
      <c r="H55" s="763">
        <f t="shared" si="31"/>
        <v>0</v>
      </c>
      <c r="I55" s="760">
        <f>[1]แผนงาน2562!$I$55</f>
        <v>0</v>
      </c>
      <c r="J55" s="760">
        <f>[1]แผนงาน2562!$J$55</f>
        <v>0</v>
      </c>
      <c r="K55" s="760">
        <f>[1]แผนงาน2562!$K$55</f>
        <v>0</v>
      </c>
      <c r="L55" s="760">
        <f t="shared" si="17"/>
        <v>0</v>
      </c>
      <c r="M55" s="761" t="e">
        <f>L55*100/G54</f>
        <v>#DIV/0!</v>
      </c>
      <c r="N55" s="763">
        <v>0</v>
      </c>
      <c r="O55" s="760">
        <f>[1]แผนงาน2562!$M$55</f>
        <v>0</v>
      </c>
      <c r="P55" s="760">
        <f>[1]แผนงาน2562!$N$55</f>
        <v>0</v>
      </c>
      <c r="Q55" s="760">
        <f>[1]แผนงาน2562!$O$55</f>
        <v>0</v>
      </c>
      <c r="R55" s="760">
        <f t="shared" si="3"/>
        <v>0</v>
      </c>
      <c r="S55" s="761" t="e">
        <f>U55*100/G54</f>
        <v>#DIV/0!</v>
      </c>
      <c r="T55" s="763">
        <v>0</v>
      </c>
      <c r="U55" s="758">
        <f t="shared" si="10"/>
        <v>0</v>
      </c>
      <c r="V55" s="760">
        <f>[1]แผนงาน2562!$R$55</f>
        <v>0</v>
      </c>
      <c r="W55" s="760">
        <f>[1]แผนงาน2562!$S$55</f>
        <v>0</v>
      </c>
      <c r="X55" s="760">
        <f>[1]แผนงาน2562!$T$55</f>
        <v>0</v>
      </c>
      <c r="Y55" s="760">
        <f t="shared" si="5"/>
        <v>0</v>
      </c>
      <c r="Z55" s="761" t="e">
        <f>AB55*100/G54</f>
        <v>#DIV/0!</v>
      </c>
      <c r="AA55" s="763">
        <v>0</v>
      </c>
      <c r="AB55" s="762">
        <f t="shared" si="11"/>
        <v>0</v>
      </c>
      <c r="AC55" s="760">
        <f>[1]แผนงาน2562!$W$55</f>
        <v>0</v>
      </c>
      <c r="AD55" s="760">
        <f>[1]แผนงาน2562!$X$55</f>
        <v>0</v>
      </c>
      <c r="AE55" s="760">
        <f>[1]แผนงาน2562!$Y$55</f>
        <v>0</v>
      </c>
      <c r="AF55" s="760">
        <f t="shared" si="7"/>
        <v>0</v>
      </c>
      <c r="AG55" s="761" t="e">
        <f>AI55*100/G54</f>
        <v>#DIV/0!</v>
      </c>
      <c r="AH55" s="763">
        <v>0</v>
      </c>
      <c r="AI55" s="763">
        <f t="shared" si="8"/>
        <v>0</v>
      </c>
      <c r="AJ55" s="764" t="e">
        <f t="shared" si="32"/>
        <v>#DIV/0!</v>
      </c>
      <c r="AK55" s="924"/>
      <c r="AL55" s="955"/>
      <c r="AM55" s="947"/>
      <c r="AN55" s="947"/>
      <c r="AO55" s="947"/>
      <c r="AP55" s="947"/>
      <c r="AQ55" s="947"/>
      <c r="AR55" s="947"/>
      <c r="AS55" s="947"/>
      <c r="AT55" s="947"/>
      <c r="AU55" s="947"/>
      <c r="AV55" s="947"/>
      <c r="AW55" s="947"/>
      <c r="AX55" s="947"/>
      <c r="AY55" s="947"/>
      <c r="AZ55" s="947"/>
      <c r="BA55" s="947"/>
      <c r="BB55" s="947"/>
      <c r="BC55" s="947"/>
      <c r="BD55" s="947"/>
      <c r="BE55" s="947"/>
      <c r="BF55" s="947"/>
      <c r="BG55" s="947"/>
      <c r="BH55" s="947"/>
      <c r="BI55" s="947"/>
      <c r="BJ55" s="947"/>
      <c r="BK55" s="947"/>
      <c r="BL55" s="947"/>
      <c r="BM55" s="947"/>
      <c r="BN55" s="947"/>
      <c r="BO55" s="947"/>
      <c r="BP55" s="947"/>
      <c r="BQ55" s="947"/>
      <c r="BR55" s="947"/>
      <c r="BS55" s="947"/>
      <c r="BT55" s="947"/>
      <c r="BU55" s="947"/>
      <c r="BV55" s="947"/>
      <c r="BW55" s="947"/>
      <c r="BX55" s="947"/>
      <c r="BY55" s="947"/>
      <c r="BZ55" s="947"/>
      <c r="CA55" s="947"/>
      <c r="CB55" s="947"/>
      <c r="CC55" s="947"/>
      <c r="CD55" s="947"/>
      <c r="CE55" s="947"/>
      <c r="CF55" s="947"/>
      <c r="CG55" s="947"/>
      <c r="CH55" s="947"/>
      <c r="CI55" s="947"/>
      <c r="CJ55" s="947"/>
      <c r="CK55" s="947"/>
      <c r="CL55" s="947"/>
      <c r="CM55" s="947"/>
      <c r="CN55" s="947"/>
      <c r="CO55" s="947"/>
      <c r="CP55" s="947"/>
      <c r="CQ55" s="947"/>
      <c r="CR55" s="947"/>
      <c r="CS55" s="947"/>
      <c r="CT55" s="947"/>
      <c r="CU55" s="947"/>
      <c r="CV55" s="947"/>
      <c r="CW55" s="947"/>
      <c r="CX55" s="947"/>
      <c r="CY55" s="947"/>
      <c r="CZ55" s="947"/>
      <c r="DA55" s="947"/>
      <c r="DB55" s="947"/>
      <c r="DC55" s="947"/>
      <c r="DD55" s="947"/>
    </row>
    <row r="56" spans="1:108" s="750" customFormat="1" ht="30" customHeight="1">
      <c r="B56" s="780">
        <v>7</v>
      </c>
      <c r="C56" s="828" t="s">
        <v>36</v>
      </c>
      <c r="D56" s="829" t="s">
        <v>6</v>
      </c>
      <c r="E56" s="830"/>
      <c r="F56" s="831" t="s">
        <v>149</v>
      </c>
      <c r="G56" s="814">
        <f t="shared" si="16"/>
        <v>0</v>
      </c>
      <c r="H56" s="815">
        <f t="shared" si="31"/>
        <v>0</v>
      </c>
      <c r="I56" s="814">
        <f>[1]แผนงาน2562!$I$56</f>
        <v>0</v>
      </c>
      <c r="J56" s="814">
        <f>[1]แผนงาน2562!$J$56</f>
        <v>0</v>
      </c>
      <c r="K56" s="814">
        <f>[1]แผนงาน2562!$K$56</f>
        <v>0</v>
      </c>
      <c r="L56" s="814">
        <f t="shared" si="17"/>
        <v>0</v>
      </c>
      <c r="M56" s="816" t="e">
        <f>L56*100/G56</f>
        <v>#DIV/0!</v>
      </c>
      <c r="N56" s="815">
        <v>0</v>
      </c>
      <c r="O56" s="814">
        <f>[1]แผนงาน2562!$M$56</f>
        <v>0</v>
      </c>
      <c r="P56" s="814">
        <f>[1]แผนงาน2562!$N$56</f>
        <v>0</v>
      </c>
      <c r="Q56" s="814">
        <f>[1]แผนงาน2562!$O$56</f>
        <v>0</v>
      </c>
      <c r="R56" s="814">
        <f t="shared" si="3"/>
        <v>0</v>
      </c>
      <c r="S56" s="816" t="e">
        <f>U56*100/G56</f>
        <v>#DIV/0!</v>
      </c>
      <c r="T56" s="815">
        <v>0</v>
      </c>
      <c r="U56" s="762">
        <f t="shared" si="10"/>
        <v>0</v>
      </c>
      <c r="V56" s="814">
        <f>[1]แผนงาน2562!$R$56</f>
        <v>0</v>
      </c>
      <c r="W56" s="814">
        <f>[1]แผนงาน2562!$S$56</f>
        <v>0</v>
      </c>
      <c r="X56" s="814">
        <f>[1]แผนงาน2562!$T$56</f>
        <v>0</v>
      </c>
      <c r="Y56" s="814">
        <f t="shared" si="5"/>
        <v>0</v>
      </c>
      <c r="Z56" s="816" t="e">
        <f>AB56*100/G56</f>
        <v>#DIV/0!</v>
      </c>
      <c r="AA56" s="815">
        <v>0</v>
      </c>
      <c r="AB56" s="762">
        <f t="shared" si="11"/>
        <v>0</v>
      </c>
      <c r="AC56" s="814">
        <f>[1]แผนงาน2562!$W$56</f>
        <v>0</v>
      </c>
      <c r="AD56" s="814">
        <f>[1]แผนงาน2562!$X$56</f>
        <v>0</v>
      </c>
      <c r="AE56" s="814">
        <f>[1]แผนงาน2562!$Y$56</f>
        <v>0</v>
      </c>
      <c r="AF56" s="814">
        <f t="shared" si="7"/>
        <v>0</v>
      </c>
      <c r="AG56" s="816" t="e">
        <f>AI56*100/G56</f>
        <v>#DIV/0!</v>
      </c>
      <c r="AH56" s="815">
        <v>0</v>
      </c>
      <c r="AI56" s="815">
        <f t="shared" si="8"/>
        <v>0</v>
      </c>
      <c r="AJ56" s="764" t="e">
        <f t="shared" si="32"/>
        <v>#DIV/0!</v>
      </c>
      <c r="AK56" s="928"/>
      <c r="AL56" s="956"/>
      <c r="AM56" s="948"/>
      <c r="AN56" s="948"/>
      <c r="AO56" s="948"/>
      <c r="AP56" s="948"/>
      <c r="AQ56" s="948"/>
      <c r="AR56" s="948"/>
      <c r="AS56" s="948"/>
      <c r="AT56" s="948"/>
      <c r="AU56" s="948"/>
      <c r="AV56" s="948"/>
      <c r="AW56" s="948"/>
      <c r="AX56" s="948"/>
      <c r="AY56" s="948"/>
      <c r="AZ56" s="948"/>
      <c r="BA56" s="948"/>
      <c r="BB56" s="948"/>
      <c r="BC56" s="948"/>
      <c r="BD56" s="948"/>
      <c r="BE56" s="948"/>
      <c r="BF56" s="948"/>
      <c r="BG56" s="948"/>
      <c r="BH56" s="948"/>
      <c r="BI56" s="948"/>
      <c r="BJ56" s="948"/>
      <c r="BK56" s="948"/>
      <c r="BL56" s="948"/>
      <c r="BM56" s="948"/>
      <c r="BN56" s="948"/>
      <c r="BO56" s="948"/>
      <c r="BP56" s="948"/>
      <c r="BQ56" s="948"/>
      <c r="BR56" s="948"/>
      <c r="BS56" s="948"/>
      <c r="BT56" s="948"/>
      <c r="BU56" s="948"/>
      <c r="BV56" s="948"/>
      <c r="BW56" s="948"/>
      <c r="BX56" s="948"/>
      <c r="BY56" s="948"/>
      <c r="BZ56" s="948"/>
      <c r="CA56" s="948"/>
      <c r="CB56" s="948"/>
      <c r="CC56" s="948"/>
      <c r="CD56" s="948"/>
      <c r="CE56" s="948"/>
      <c r="CF56" s="948"/>
      <c r="CG56" s="948"/>
      <c r="CH56" s="948"/>
      <c r="CI56" s="948"/>
      <c r="CJ56" s="948"/>
      <c r="CK56" s="948"/>
      <c r="CL56" s="948"/>
      <c r="CM56" s="948"/>
      <c r="CN56" s="948"/>
      <c r="CO56" s="948"/>
      <c r="CP56" s="948"/>
      <c r="CQ56" s="948"/>
      <c r="CR56" s="948"/>
      <c r="CS56" s="948"/>
      <c r="CT56" s="948"/>
      <c r="CU56" s="948"/>
      <c r="CV56" s="948"/>
      <c r="CW56" s="948"/>
      <c r="CX56" s="948"/>
      <c r="CY56" s="948"/>
      <c r="CZ56" s="948"/>
      <c r="DA56" s="948"/>
      <c r="DB56" s="948"/>
      <c r="DC56" s="948"/>
      <c r="DD56" s="948"/>
    </row>
    <row r="57" spans="1:108" s="833" customFormat="1" ht="17.25" customHeight="1">
      <c r="A57" s="832"/>
      <c r="B57" s="771"/>
      <c r="C57" s="737"/>
      <c r="D57" s="771"/>
      <c r="E57" s="778"/>
      <c r="F57" s="775" t="s">
        <v>150</v>
      </c>
      <c r="G57" s="760">
        <f t="shared" si="16"/>
        <v>0</v>
      </c>
      <c r="H57" s="763">
        <f t="shared" si="31"/>
        <v>0</v>
      </c>
      <c r="I57" s="760">
        <f>[1]แผนงาน2562!$I$57</f>
        <v>0</v>
      </c>
      <c r="J57" s="760">
        <f>[1]แผนงาน2562!$J$57</f>
        <v>0</v>
      </c>
      <c r="K57" s="760">
        <f>[1]แผนงาน2562!$K$57</f>
        <v>0</v>
      </c>
      <c r="L57" s="760">
        <f t="shared" si="17"/>
        <v>0</v>
      </c>
      <c r="M57" s="761" t="e">
        <f>L57*100/G56</f>
        <v>#DIV/0!</v>
      </c>
      <c r="N57" s="763">
        <v>0</v>
      </c>
      <c r="O57" s="760">
        <f>[1]แผนงาน2562!$M$57</f>
        <v>0</v>
      </c>
      <c r="P57" s="760">
        <f>[1]แผนงาน2562!$N$57</f>
        <v>0</v>
      </c>
      <c r="Q57" s="760">
        <f>[1]แผนงาน2562!$O$57</f>
        <v>0</v>
      </c>
      <c r="R57" s="760">
        <f t="shared" si="3"/>
        <v>0</v>
      </c>
      <c r="S57" s="761" t="e">
        <f>U57*100/G56</f>
        <v>#DIV/0!</v>
      </c>
      <c r="T57" s="763">
        <v>0</v>
      </c>
      <c r="U57" s="758">
        <f t="shared" si="10"/>
        <v>0</v>
      </c>
      <c r="V57" s="760">
        <f>[1]แผนงาน2562!$R$57</f>
        <v>0</v>
      </c>
      <c r="W57" s="760">
        <f>[1]แผนงาน2562!$S$57</f>
        <v>0</v>
      </c>
      <c r="X57" s="760">
        <f>[1]แผนงาน2562!$T$57</f>
        <v>0</v>
      </c>
      <c r="Y57" s="760">
        <f t="shared" si="5"/>
        <v>0</v>
      </c>
      <c r="Z57" s="761" t="e">
        <f>AB57*100/G56</f>
        <v>#DIV/0!</v>
      </c>
      <c r="AA57" s="763">
        <v>0</v>
      </c>
      <c r="AB57" s="758">
        <f t="shared" si="11"/>
        <v>0</v>
      </c>
      <c r="AC57" s="760">
        <f>[1]แผนงาน2562!$W$57</f>
        <v>0</v>
      </c>
      <c r="AD57" s="760">
        <f>[1]แผนงาน2562!$X$57</f>
        <v>0</v>
      </c>
      <c r="AE57" s="760">
        <f>[1]แผนงาน2562!$Y$57</f>
        <v>0</v>
      </c>
      <c r="AF57" s="760">
        <f t="shared" si="7"/>
        <v>0</v>
      </c>
      <c r="AG57" s="761" t="e">
        <f>AI57*100/G56</f>
        <v>#DIV/0!</v>
      </c>
      <c r="AH57" s="763">
        <v>0</v>
      </c>
      <c r="AI57" s="763">
        <f t="shared" si="8"/>
        <v>0</v>
      </c>
      <c r="AJ57" s="807" t="e">
        <f t="shared" si="32"/>
        <v>#DIV/0!</v>
      </c>
      <c r="AK57" s="927"/>
      <c r="AL57" s="957"/>
      <c r="AM57" s="949"/>
      <c r="AN57" s="949"/>
      <c r="AO57" s="949"/>
      <c r="AP57" s="949"/>
      <c r="AQ57" s="949"/>
      <c r="AR57" s="949"/>
      <c r="AS57" s="949"/>
      <c r="AT57" s="949"/>
      <c r="AU57" s="949"/>
      <c r="AV57" s="949"/>
      <c r="AW57" s="949"/>
      <c r="AX57" s="949"/>
      <c r="AY57" s="949"/>
      <c r="AZ57" s="949"/>
      <c r="BA57" s="949"/>
      <c r="BB57" s="949"/>
      <c r="BC57" s="949"/>
      <c r="BD57" s="949"/>
      <c r="BE57" s="949"/>
      <c r="BF57" s="949"/>
      <c r="BG57" s="949"/>
      <c r="BH57" s="949"/>
      <c r="BI57" s="949"/>
      <c r="BJ57" s="949"/>
      <c r="BK57" s="949"/>
      <c r="BL57" s="949"/>
      <c r="BM57" s="949"/>
      <c r="BN57" s="949"/>
      <c r="BO57" s="949"/>
      <c r="BP57" s="949"/>
      <c r="BQ57" s="949"/>
      <c r="BR57" s="949"/>
      <c r="BS57" s="949"/>
      <c r="BT57" s="949"/>
      <c r="BU57" s="949"/>
      <c r="BV57" s="949"/>
      <c r="BW57" s="949"/>
      <c r="BX57" s="949"/>
      <c r="BY57" s="949"/>
      <c r="BZ57" s="949"/>
      <c r="CA57" s="949"/>
      <c r="CB57" s="949"/>
      <c r="CC57" s="949"/>
      <c r="CD57" s="949"/>
      <c r="CE57" s="949"/>
      <c r="CF57" s="949"/>
      <c r="CG57" s="949"/>
      <c r="CH57" s="949"/>
      <c r="CI57" s="949"/>
      <c r="CJ57" s="949"/>
      <c r="CK57" s="949"/>
      <c r="CL57" s="949"/>
      <c r="CM57" s="949"/>
      <c r="CN57" s="949"/>
      <c r="CO57" s="949"/>
      <c r="CP57" s="949"/>
      <c r="CQ57" s="949"/>
      <c r="CR57" s="949"/>
      <c r="CS57" s="949"/>
      <c r="CT57" s="949"/>
      <c r="CU57" s="949"/>
      <c r="CV57" s="949"/>
      <c r="CW57" s="949"/>
      <c r="CX57" s="949"/>
      <c r="CY57" s="949"/>
      <c r="CZ57" s="949"/>
      <c r="DA57" s="949"/>
      <c r="DB57" s="949"/>
      <c r="DC57" s="949"/>
      <c r="DD57" s="949"/>
    </row>
    <row r="58" spans="1:108" s="777" customFormat="1" ht="30" customHeight="1">
      <c r="B58" s="781"/>
      <c r="C58" s="748" t="s">
        <v>99</v>
      </c>
      <c r="D58" s="781" t="s">
        <v>0</v>
      </c>
      <c r="E58" s="782"/>
      <c r="F58" s="783" t="s">
        <v>149</v>
      </c>
      <c r="G58" s="800">
        <f t="shared" si="16"/>
        <v>120000</v>
      </c>
      <c r="H58" s="801">
        <f t="shared" si="31"/>
        <v>0</v>
      </c>
      <c r="I58" s="800">
        <f t="shared" ref="I58:K59" si="37">I60</f>
        <v>10000</v>
      </c>
      <c r="J58" s="800">
        <f t="shared" si="37"/>
        <v>10000</v>
      </c>
      <c r="K58" s="800">
        <f t="shared" si="37"/>
        <v>10000</v>
      </c>
      <c r="L58" s="800">
        <f t="shared" si="17"/>
        <v>30000</v>
      </c>
      <c r="M58" s="802">
        <f>L58*100/G58</f>
        <v>25</v>
      </c>
      <c r="N58" s="801">
        <v>0</v>
      </c>
      <c r="O58" s="800">
        <f t="shared" ref="O58:Q59" si="38">O60</f>
        <v>10000</v>
      </c>
      <c r="P58" s="800">
        <f t="shared" si="38"/>
        <v>10000</v>
      </c>
      <c r="Q58" s="800">
        <f t="shared" si="38"/>
        <v>10000</v>
      </c>
      <c r="R58" s="800">
        <f t="shared" si="3"/>
        <v>30000</v>
      </c>
      <c r="S58" s="802">
        <f>U58*100/G58</f>
        <v>50</v>
      </c>
      <c r="T58" s="801">
        <v>0</v>
      </c>
      <c r="U58" s="803">
        <f t="shared" si="10"/>
        <v>60000</v>
      </c>
      <c r="V58" s="800">
        <f t="shared" ref="V58:X59" si="39">V60</f>
        <v>10000</v>
      </c>
      <c r="W58" s="800">
        <f t="shared" si="39"/>
        <v>10000</v>
      </c>
      <c r="X58" s="800">
        <f t="shared" si="39"/>
        <v>10000</v>
      </c>
      <c r="Y58" s="800">
        <f t="shared" si="5"/>
        <v>30000</v>
      </c>
      <c r="Z58" s="802">
        <f>AB58*100/G58</f>
        <v>75</v>
      </c>
      <c r="AA58" s="801">
        <v>0</v>
      </c>
      <c r="AB58" s="804">
        <f t="shared" si="11"/>
        <v>90000</v>
      </c>
      <c r="AC58" s="800">
        <f t="shared" ref="AC58:AE59" si="40">AC60</f>
        <v>10000</v>
      </c>
      <c r="AD58" s="800">
        <f t="shared" si="40"/>
        <v>10000</v>
      </c>
      <c r="AE58" s="800">
        <f t="shared" si="40"/>
        <v>10000</v>
      </c>
      <c r="AF58" s="800">
        <f t="shared" si="7"/>
        <v>30000</v>
      </c>
      <c r="AG58" s="802">
        <f>AI58*100/G58</f>
        <v>100</v>
      </c>
      <c r="AH58" s="801">
        <v>0</v>
      </c>
      <c r="AI58" s="801">
        <f t="shared" si="8"/>
        <v>120000</v>
      </c>
      <c r="AJ58" s="805">
        <f t="shared" si="32"/>
        <v>100</v>
      </c>
      <c r="AK58" s="929"/>
      <c r="AL58" s="957"/>
      <c r="AM58" s="949"/>
      <c r="AN58" s="949"/>
      <c r="AO58" s="949"/>
      <c r="AP58" s="949"/>
      <c r="AQ58" s="949"/>
      <c r="AR58" s="949"/>
      <c r="AS58" s="949"/>
      <c r="AT58" s="949"/>
      <c r="AU58" s="949"/>
      <c r="AV58" s="949"/>
      <c r="AW58" s="949"/>
      <c r="AX58" s="949"/>
      <c r="AY58" s="949"/>
      <c r="AZ58" s="949"/>
      <c r="BA58" s="949"/>
      <c r="BB58" s="949"/>
      <c r="BC58" s="949"/>
      <c r="BD58" s="949"/>
      <c r="BE58" s="949"/>
      <c r="BF58" s="949"/>
      <c r="BG58" s="949"/>
      <c r="BH58" s="949"/>
      <c r="BI58" s="949"/>
      <c r="BJ58" s="949"/>
      <c r="BK58" s="949"/>
      <c r="BL58" s="949"/>
      <c r="BM58" s="949"/>
      <c r="BN58" s="949"/>
      <c r="BO58" s="949"/>
      <c r="BP58" s="949"/>
      <c r="BQ58" s="949"/>
      <c r="BR58" s="949"/>
      <c r="BS58" s="949"/>
      <c r="BT58" s="949"/>
      <c r="BU58" s="949"/>
      <c r="BV58" s="949"/>
      <c r="BW58" s="949"/>
      <c r="BX58" s="949"/>
      <c r="BY58" s="949"/>
      <c r="BZ58" s="949"/>
      <c r="CA58" s="949"/>
      <c r="CB58" s="949"/>
      <c r="CC58" s="949"/>
      <c r="CD58" s="949"/>
      <c r="CE58" s="949"/>
      <c r="CF58" s="949"/>
      <c r="CG58" s="949"/>
      <c r="CH58" s="949"/>
      <c r="CI58" s="949"/>
      <c r="CJ58" s="949"/>
      <c r="CK58" s="949"/>
      <c r="CL58" s="949"/>
      <c r="CM58" s="949"/>
      <c r="CN58" s="949"/>
      <c r="CO58" s="949"/>
      <c r="CP58" s="949"/>
      <c r="CQ58" s="949"/>
      <c r="CR58" s="949"/>
      <c r="CS58" s="949"/>
      <c r="CT58" s="949"/>
      <c r="CU58" s="949"/>
      <c r="CV58" s="949"/>
      <c r="CW58" s="949"/>
      <c r="CX58" s="949"/>
      <c r="CY58" s="949"/>
      <c r="CZ58" s="949"/>
      <c r="DA58" s="949"/>
      <c r="DB58" s="949"/>
      <c r="DC58" s="949"/>
      <c r="DD58" s="949"/>
    </row>
    <row r="59" spans="1:108" s="750" customFormat="1" ht="18" customHeight="1">
      <c r="B59" s="771"/>
      <c r="C59" s="743"/>
      <c r="D59" s="773"/>
      <c r="E59" s="774"/>
      <c r="F59" s="775" t="s">
        <v>150</v>
      </c>
      <c r="G59" s="760">
        <f t="shared" si="16"/>
        <v>110549</v>
      </c>
      <c r="H59" s="763">
        <f t="shared" si="31"/>
        <v>0</v>
      </c>
      <c r="I59" s="760">
        <f t="shared" si="37"/>
        <v>5005</v>
      </c>
      <c r="J59" s="760">
        <f t="shared" si="37"/>
        <v>5693</v>
      </c>
      <c r="K59" s="760">
        <f t="shared" si="37"/>
        <v>13761</v>
      </c>
      <c r="L59" s="760">
        <f t="shared" si="17"/>
        <v>24459</v>
      </c>
      <c r="M59" s="761">
        <f>L59*100/G58</f>
        <v>20.3825</v>
      </c>
      <c r="N59" s="763">
        <v>0</v>
      </c>
      <c r="O59" s="760">
        <f t="shared" si="38"/>
        <v>14202</v>
      </c>
      <c r="P59" s="760">
        <f t="shared" si="38"/>
        <v>12209</v>
      </c>
      <c r="Q59" s="760">
        <f t="shared" si="38"/>
        <v>9500</v>
      </c>
      <c r="R59" s="760">
        <f t="shared" si="3"/>
        <v>35911</v>
      </c>
      <c r="S59" s="761">
        <f>U59*100/G58</f>
        <v>50.30833333333333</v>
      </c>
      <c r="T59" s="763">
        <v>0</v>
      </c>
      <c r="U59" s="758">
        <f t="shared" si="10"/>
        <v>60370</v>
      </c>
      <c r="V59" s="760">
        <f t="shared" si="39"/>
        <v>9740</v>
      </c>
      <c r="W59" s="760">
        <f t="shared" si="39"/>
        <v>10974</v>
      </c>
      <c r="X59" s="760">
        <f t="shared" si="39"/>
        <v>9992</v>
      </c>
      <c r="Y59" s="760">
        <f t="shared" si="5"/>
        <v>30706</v>
      </c>
      <c r="Z59" s="761">
        <f>AB59*100/G58</f>
        <v>75.896666666666661</v>
      </c>
      <c r="AA59" s="763">
        <v>0</v>
      </c>
      <c r="AB59" s="762">
        <f t="shared" si="11"/>
        <v>91076</v>
      </c>
      <c r="AC59" s="760">
        <f t="shared" si="40"/>
        <v>9853</v>
      </c>
      <c r="AD59" s="760">
        <f t="shared" si="40"/>
        <v>9620</v>
      </c>
      <c r="AE59" s="760">
        <f t="shared" si="40"/>
        <v>0</v>
      </c>
      <c r="AF59" s="760">
        <f t="shared" si="7"/>
        <v>19473</v>
      </c>
      <c r="AG59" s="761">
        <f>AI59*100/G58</f>
        <v>92.124166666666667</v>
      </c>
      <c r="AH59" s="763">
        <v>0</v>
      </c>
      <c r="AI59" s="763">
        <f t="shared" si="8"/>
        <v>110549</v>
      </c>
      <c r="AJ59" s="764">
        <f t="shared" si="32"/>
        <v>92.124166666666667</v>
      </c>
      <c r="AK59" s="925"/>
      <c r="AL59" s="956"/>
      <c r="AM59" s="948"/>
      <c r="AN59" s="948"/>
      <c r="AO59" s="948"/>
      <c r="AP59" s="948"/>
      <c r="AQ59" s="948"/>
      <c r="AR59" s="948"/>
      <c r="AS59" s="948"/>
      <c r="AT59" s="948"/>
      <c r="AU59" s="948"/>
      <c r="AV59" s="948"/>
      <c r="AW59" s="948"/>
      <c r="AX59" s="948"/>
      <c r="AY59" s="948"/>
      <c r="AZ59" s="948"/>
      <c r="BA59" s="948"/>
      <c r="BB59" s="948"/>
      <c r="BC59" s="948"/>
      <c r="BD59" s="948"/>
      <c r="BE59" s="948"/>
      <c r="BF59" s="948"/>
      <c r="BG59" s="948"/>
      <c r="BH59" s="948"/>
      <c r="BI59" s="948"/>
      <c r="BJ59" s="948"/>
      <c r="BK59" s="948"/>
      <c r="BL59" s="948"/>
      <c r="BM59" s="948"/>
      <c r="BN59" s="948"/>
      <c r="BO59" s="948"/>
      <c r="BP59" s="948"/>
      <c r="BQ59" s="948"/>
      <c r="BR59" s="948"/>
      <c r="BS59" s="948"/>
      <c r="BT59" s="948"/>
      <c r="BU59" s="948"/>
      <c r="BV59" s="948"/>
      <c r="BW59" s="948"/>
      <c r="BX59" s="948"/>
      <c r="BY59" s="948"/>
      <c r="BZ59" s="948"/>
      <c r="CA59" s="948"/>
      <c r="CB59" s="948"/>
      <c r="CC59" s="948"/>
      <c r="CD59" s="948"/>
      <c r="CE59" s="948"/>
      <c r="CF59" s="948"/>
      <c r="CG59" s="948"/>
      <c r="CH59" s="948"/>
      <c r="CI59" s="948"/>
      <c r="CJ59" s="948"/>
      <c r="CK59" s="948"/>
      <c r="CL59" s="948"/>
      <c r="CM59" s="948"/>
      <c r="CN59" s="948"/>
      <c r="CO59" s="948"/>
      <c r="CP59" s="948"/>
      <c r="CQ59" s="948"/>
      <c r="CR59" s="948"/>
      <c r="CS59" s="948"/>
      <c r="CT59" s="948"/>
      <c r="CU59" s="948"/>
      <c r="CV59" s="948"/>
      <c r="CW59" s="948"/>
      <c r="CX59" s="948"/>
      <c r="CY59" s="948"/>
      <c r="CZ59" s="948"/>
      <c r="DA59" s="948"/>
      <c r="DB59" s="948"/>
      <c r="DC59" s="948"/>
      <c r="DD59" s="948"/>
    </row>
    <row r="60" spans="1:108" s="750" customFormat="1" ht="30" customHeight="1">
      <c r="B60" s="771">
        <v>1</v>
      </c>
      <c r="C60" s="737" t="s">
        <v>347</v>
      </c>
      <c r="D60" s="773" t="s">
        <v>0</v>
      </c>
      <c r="E60" s="774"/>
      <c r="F60" s="775" t="s">
        <v>149</v>
      </c>
      <c r="G60" s="760">
        <f t="shared" si="16"/>
        <v>120000</v>
      </c>
      <c r="H60" s="763">
        <f t="shared" si="31"/>
        <v>0</v>
      </c>
      <c r="I60" s="760">
        <f>[1]แผนงาน2562!$I$60</f>
        <v>10000</v>
      </c>
      <c r="J60" s="760">
        <f>[1]แผนงาน2562!$J$60</f>
        <v>10000</v>
      </c>
      <c r="K60" s="760">
        <f>[1]แผนงาน2562!$K$60</f>
        <v>10000</v>
      </c>
      <c r="L60" s="760">
        <f t="shared" si="17"/>
        <v>30000</v>
      </c>
      <c r="M60" s="761">
        <f>L60*100/G60</f>
        <v>25</v>
      </c>
      <c r="N60" s="763">
        <v>0</v>
      </c>
      <c r="O60" s="760">
        <f>[1]แผนงาน2562!$M$60</f>
        <v>10000</v>
      </c>
      <c r="P60" s="760">
        <f>[1]แผนงาน2562!$N$60</f>
        <v>10000</v>
      </c>
      <c r="Q60" s="760">
        <f>[1]แผนงาน2562!$O$60</f>
        <v>10000</v>
      </c>
      <c r="R60" s="760">
        <f t="shared" si="3"/>
        <v>30000</v>
      </c>
      <c r="S60" s="761">
        <f>U60*100/G60</f>
        <v>50</v>
      </c>
      <c r="T60" s="763">
        <v>0</v>
      </c>
      <c r="U60" s="758">
        <f t="shared" si="10"/>
        <v>60000</v>
      </c>
      <c r="V60" s="760">
        <f>[1]แผนงาน2562!$R$60</f>
        <v>10000</v>
      </c>
      <c r="W60" s="760">
        <f>[1]แผนงาน2562!$S$60</f>
        <v>10000</v>
      </c>
      <c r="X60" s="760">
        <f>[1]แผนงาน2562!$T$60</f>
        <v>10000</v>
      </c>
      <c r="Y60" s="760">
        <f t="shared" si="5"/>
        <v>30000</v>
      </c>
      <c r="Z60" s="761">
        <f>AB60*100/G60</f>
        <v>75</v>
      </c>
      <c r="AA60" s="763">
        <v>0</v>
      </c>
      <c r="AB60" s="762">
        <f t="shared" si="11"/>
        <v>90000</v>
      </c>
      <c r="AC60" s="760">
        <f>[1]แผนงาน2562!$W$60</f>
        <v>10000</v>
      </c>
      <c r="AD60" s="760">
        <f>[1]แผนงาน2562!$X$60</f>
        <v>10000</v>
      </c>
      <c r="AE60" s="760">
        <f>[1]แผนงาน2562!$Y$60</f>
        <v>10000</v>
      </c>
      <c r="AF60" s="760">
        <f t="shared" si="7"/>
        <v>30000</v>
      </c>
      <c r="AG60" s="761">
        <f>AI60*100/G60</f>
        <v>100</v>
      </c>
      <c r="AH60" s="763">
        <v>0</v>
      </c>
      <c r="AI60" s="763">
        <f t="shared" si="8"/>
        <v>120000</v>
      </c>
      <c r="AJ60" s="764">
        <f t="shared" si="32"/>
        <v>100</v>
      </c>
      <c r="AK60" s="925"/>
      <c r="AL60" s="956"/>
      <c r="AM60" s="948"/>
      <c r="AN60" s="948"/>
      <c r="AO60" s="948"/>
      <c r="AP60" s="948"/>
      <c r="AQ60" s="948"/>
      <c r="AR60" s="948"/>
      <c r="AS60" s="948"/>
      <c r="AT60" s="948"/>
      <c r="AU60" s="948"/>
      <c r="AV60" s="948"/>
      <c r="AW60" s="948"/>
      <c r="AX60" s="948"/>
      <c r="AY60" s="948"/>
      <c r="AZ60" s="948"/>
      <c r="BA60" s="948"/>
      <c r="BB60" s="948"/>
      <c r="BC60" s="948"/>
      <c r="BD60" s="948"/>
      <c r="BE60" s="948"/>
      <c r="BF60" s="948"/>
      <c r="BG60" s="948"/>
      <c r="BH60" s="948"/>
      <c r="BI60" s="948"/>
      <c r="BJ60" s="948"/>
      <c r="BK60" s="948"/>
      <c r="BL60" s="948"/>
      <c r="BM60" s="948"/>
      <c r="BN60" s="948"/>
      <c r="BO60" s="948"/>
      <c r="BP60" s="948"/>
      <c r="BQ60" s="948"/>
      <c r="BR60" s="948"/>
      <c r="BS60" s="948"/>
      <c r="BT60" s="948"/>
      <c r="BU60" s="948"/>
      <c r="BV60" s="948"/>
      <c r="BW60" s="948"/>
      <c r="BX60" s="948"/>
      <c r="BY60" s="948"/>
      <c r="BZ60" s="948"/>
      <c r="CA60" s="948"/>
      <c r="CB60" s="948"/>
      <c r="CC60" s="948"/>
      <c r="CD60" s="948"/>
      <c r="CE60" s="948"/>
      <c r="CF60" s="948"/>
      <c r="CG60" s="948"/>
      <c r="CH60" s="948"/>
      <c r="CI60" s="948"/>
      <c r="CJ60" s="948"/>
      <c r="CK60" s="948"/>
      <c r="CL60" s="948"/>
      <c r="CM60" s="948"/>
      <c r="CN60" s="948"/>
      <c r="CO60" s="948"/>
      <c r="CP60" s="948"/>
      <c r="CQ60" s="948"/>
      <c r="CR60" s="948"/>
      <c r="CS60" s="948"/>
      <c r="CT60" s="948"/>
      <c r="CU60" s="948"/>
      <c r="CV60" s="948"/>
      <c r="CW60" s="948"/>
      <c r="CX60" s="948"/>
      <c r="CY60" s="948"/>
      <c r="CZ60" s="948"/>
      <c r="DA60" s="948"/>
      <c r="DB60" s="948"/>
      <c r="DC60" s="948"/>
      <c r="DD60" s="948"/>
    </row>
    <row r="61" spans="1:108" s="750" customFormat="1" ht="18.75" customHeight="1">
      <c r="B61" s="771"/>
      <c r="C61" s="743"/>
      <c r="D61" s="773"/>
      <c r="E61" s="774"/>
      <c r="F61" s="775" t="s">
        <v>150</v>
      </c>
      <c r="G61" s="760">
        <f t="shared" si="16"/>
        <v>110549</v>
      </c>
      <c r="H61" s="763">
        <f t="shared" si="31"/>
        <v>0</v>
      </c>
      <c r="I61" s="760">
        <f>[1]แผนงาน2562!$I$61</f>
        <v>5005</v>
      </c>
      <c r="J61" s="760">
        <f>[1]แผนงาน2562!$J$61</f>
        <v>5693</v>
      </c>
      <c r="K61" s="760">
        <f>[1]แผนงาน2562!$K$61</f>
        <v>13761</v>
      </c>
      <c r="L61" s="760">
        <f t="shared" si="17"/>
        <v>24459</v>
      </c>
      <c r="M61" s="761">
        <f>L61*100/G60</f>
        <v>20.3825</v>
      </c>
      <c r="N61" s="763">
        <v>0</v>
      </c>
      <c r="O61" s="760">
        <f>[1]แผนงาน2562!$M$61</f>
        <v>14202</v>
      </c>
      <c r="P61" s="760">
        <f>[1]แผนงาน2562!$N$61</f>
        <v>12209</v>
      </c>
      <c r="Q61" s="760">
        <f>[1]แผนงาน2562!$O$61</f>
        <v>9500</v>
      </c>
      <c r="R61" s="760">
        <f t="shared" si="3"/>
        <v>35911</v>
      </c>
      <c r="S61" s="761">
        <f>U61*100/G60</f>
        <v>50.30833333333333</v>
      </c>
      <c r="T61" s="763">
        <v>0</v>
      </c>
      <c r="U61" s="758">
        <f t="shared" si="10"/>
        <v>60370</v>
      </c>
      <c r="V61" s="760">
        <f>[1]แผนงาน2562!$R$61</f>
        <v>9740</v>
      </c>
      <c r="W61" s="760">
        <f>[1]แผนงาน2562!$S$61</f>
        <v>10974</v>
      </c>
      <c r="X61" s="760">
        <f>[1]แผนงาน2562!$T$61</f>
        <v>9992</v>
      </c>
      <c r="Y61" s="760">
        <f t="shared" si="5"/>
        <v>30706</v>
      </c>
      <c r="Z61" s="761">
        <f>AB61*100/G60</f>
        <v>75.896666666666661</v>
      </c>
      <c r="AA61" s="763">
        <v>0</v>
      </c>
      <c r="AB61" s="762">
        <f t="shared" si="11"/>
        <v>91076</v>
      </c>
      <c r="AC61" s="760">
        <f>[1]แผนงาน2562!$W$61</f>
        <v>9853</v>
      </c>
      <c r="AD61" s="760">
        <f>[1]แผนงาน2562!$X$61</f>
        <v>9620</v>
      </c>
      <c r="AE61" s="760">
        <f>[1]แผนงาน2562!$AD$61</f>
        <v>0</v>
      </c>
      <c r="AF61" s="760">
        <f t="shared" si="7"/>
        <v>19473</v>
      </c>
      <c r="AG61" s="761">
        <f>AI61*100/G60</f>
        <v>92.124166666666667</v>
      </c>
      <c r="AH61" s="763">
        <v>0</v>
      </c>
      <c r="AI61" s="763">
        <f t="shared" si="8"/>
        <v>110549</v>
      </c>
      <c r="AJ61" s="764">
        <f t="shared" si="32"/>
        <v>92.124166666666667</v>
      </c>
      <c r="AK61" s="925"/>
      <c r="AL61" s="956"/>
      <c r="AM61" s="948"/>
      <c r="AN61" s="948"/>
      <c r="AO61" s="948"/>
      <c r="AP61" s="948"/>
      <c r="AQ61" s="948"/>
      <c r="AR61" s="948"/>
      <c r="AS61" s="948"/>
      <c r="AT61" s="948"/>
      <c r="AU61" s="948"/>
      <c r="AV61" s="948"/>
      <c r="AW61" s="948"/>
      <c r="AX61" s="948"/>
      <c r="AY61" s="948"/>
      <c r="AZ61" s="948"/>
      <c r="BA61" s="948"/>
      <c r="BB61" s="948"/>
      <c r="BC61" s="948"/>
      <c r="BD61" s="948"/>
      <c r="BE61" s="948"/>
      <c r="BF61" s="948"/>
      <c r="BG61" s="948"/>
      <c r="BH61" s="948"/>
      <c r="BI61" s="948"/>
      <c r="BJ61" s="948"/>
      <c r="BK61" s="948"/>
      <c r="BL61" s="948"/>
      <c r="BM61" s="948"/>
      <c r="BN61" s="948"/>
      <c r="BO61" s="948"/>
      <c r="BP61" s="948"/>
      <c r="BQ61" s="948"/>
      <c r="BR61" s="948"/>
      <c r="BS61" s="948"/>
      <c r="BT61" s="948"/>
      <c r="BU61" s="948"/>
      <c r="BV61" s="948"/>
      <c r="BW61" s="948"/>
      <c r="BX61" s="948"/>
      <c r="BY61" s="948"/>
      <c r="BZ61" s="948"/>
      <c r="CA61" s="948"/>
      <c r="CB61" s="948"/>
      <c r="CC61" s="948"/>
      <c r="CD61" s="948"/>
      <c r="CE61" s="948"/>
      <c r="CF61" s="948"/>
      <c r="CG61" s="948"/>
      <c r="CH61" s="948"/>
      <c r="CI61" s="948"/>
      <c r="CJ61" s="948"/>
      <c r="CK61" s="948"/>
      <c r="CL61" s="948"/>
      <c r="CM61" s="948"/>
      <c r="CN61" s="948"/>
      <c r="CO61" s="948"/>
      <c r="CP61" s="948"/>
      <c r="CQ61" s="948"/>
      <c r="CR61" s="948"/>
      <c r="CS61" s="948"/>
      <c r="CT61" s="948"/>
      <c r="CU61" s="948"/>
      <c r="CV61" s="948"/>
      <c r="CW61" s="948"/>
      <c r="CX61" s="948"/>
      <c r="CY61" s="948"/>
      <c r="CZ61" s="948"/>
      <c r="DA61" s="948"/>
      <c r="DB61" s="948"/>
      <c r="DC61" s="948"/>
      <c r="DD61" s="948"/>
    </row>
    <row r="62" spans="1:108" s="750" customFormat="1" ht="30" customHeight="1">
      <c r="B62" s="771">
        <v>2</v>
      </c>
      <c r="C62" s="737" t="s">
        <v>315</v>
      </c>
      <c r="D62" s="773" t="s">
        <v>0</v>
      </c>
      <c r="E62" s="774"/>
      <c r="F62" s="775" t="s">
        <v>149</v>
      </c>
      <c r="G62" s="760">
        <f t="shared" si="16"/>
        <v>5750</v>
      </c>
      <c r="H62" s="763">
        <f t="shared" si="31"/>
        <v>0</v>
      </c>
      <c r="I62" s="760">
        <f t="shared" ref="I62:K63" si="41">I64+I68</f>
        <v>0</v>
      </c>
      <c r="J62" s="760">
        <f t="shared" si="41"/>
        <v>10</v>
      </c>
      <c r="K62" s="760">
        <f t="shared" si="41"/>
        <v>10</v>
      </c>
      <c r="L62" s="760">
        <f t="shared" si="17"/>
        <v>20</v>
      </c>
      <c r="M62" s="761">
        <f>L62*100/G62</f>
        <v>0.34782608695652173</v>
      </c>
      <c r="N62" s="763">
        <v>0</v>
      </c>
      <c r="O62" s="760">
        <f t="shared" ref="O62:Q63" si="42">O64+O68</f>
        <v>10</v>
      </c>
      <c r="P62" s="760">
        <f t="shared" si="42"/>
        <v>10</v>
      </c>
      <c r="Q62" s="760">
        <f t="shared" si="42"/>
        <v>10</v>
      </c>
      <c r="R62" s="760">
        <f t="shared" si="3"/>
        <v>30</v>
      </c>
      <c r="S62" s="761">
        <f>U62*100/G62</f>
        <v>0.86956521739130432</v>
      </c>
      <c r="T62" s="763">
        <v>0</v>
      </c>
      <c r="U62" s="758">
        <f t="shared" si="10"/>
        <v>50</v>
      </c>
      <c r="V62" s="760">
        <f t="shared" ref="V62:X63" si="43">V64+V68</f>
        <v>0</v>
      </c>
      <c r="W62" s="760">
        <f t="shared" si="43"/>
        <v>5700</v>
      </c>
      <c r="X62" s="760">
        <f t="shared" si="43"/>
        <v>0</v>
      </c>
      <c r="Y62" s="760">
        <f t="shared" si="5"/>
        <v>5700</v>
      </c>
      <c r="Z62" s="761">
        <f>AB62*100/G62</f>
        <v>100</v>
      </c>
      <c r="AA62" s="763">
        <v>0</v>
      </c>
      <c r="AB62" s="762">
        <f t="shared" si="11"/>
        <v>5750</v>
      </c>
      <c r="AC62" s="760">
        <f t="shared" ref="AC62:AE63" si="44">AC64+AC68</f>
        <v>0</v>
      </c>
      <c r="AD62" s="760">
        <f t="shared" si="44"/>
        <v>0</v>
      </c>
      <c r="AE62" s="760">
        <f t="shared" si="44"/>
        <v>0</v>
      </c>
      <c r="AF62" s="760">
        <f t="shared" si="7"/>
        <v>0</v>
      </c>
      <c r="AG62" s="761">
        <f>AI62*100/G62</f>
        <v>100</v>
      </c>
      <c r="AH62" s="763">
        <v>0</v>
      </c>
      <c r="AI62" s="763">
        <f t="shared" si="8"/>
        <v>5750</v>
      </c>
      <c r="AJ62" s="764">
        <f t="shared" si="32"/>
        <v>100</v>
      </c>
      <c r="AK62" s="925"/>
      <c r="AL62" s="956"/>
      <c r="AM62" s="948"/>
      <c r="AN62" s="948"/>
      <c r="AO62" s="948"/>
      <c r="AP62" s="948"/>
      <c r="AQ62" s="948"/>
      <c r="AR62" s="948"/>
      <c r="AS62" s="948"/>
      <c r="AT62" s="948"/>
      <c r="AU62" s="948"/>
      <c r="AV62" s="948"/>
      <c r="AW62" s="948"/>
      <c r="AX62" s="948"/>
      <c r="AY62" s="948"/>
      <c r="AZ62" s="948"/>
      <c r="BA62" s="948"/>
      <c r="BB62" s="948"/>
      <c r="BC62" s="948"/>
      <c r="BD62" s="948"/>
      <c r="BE62" s="948"/>
      <c r="BF62" s="948"/>
      <c r="BG62" s="948"/>
      <c r="BH62" s="948"/>
      <c r="BI62" s="948"/>
      <c r="BJ62" s="948"/>
      <c r="BK62" s="948"/>
      <c r="BL62" s="948"/>
      <c r="BM62" s="948"/>
      <c r="BN62" s="948"/>
      <c r="BO62" s="948"/>
      <c r="BP62" s="948"/>
      <c r="BQ62" s="948"/>
      <c r="BR62" s="948"/>
      <c r="BS62" s="948"/>
      <c r="BT62" s="948"/>
      <c r="BU62" s="948"/>
      <c r="BV62" s="948"/>
      <c r="BW62" s="948"/>
      <c r="BX62" s="948"/>
      <c r="BY62" s="948"/>
      <c r="BZ62" s="948"/>
      <c r="CA62" s="948"/>
      <c r="CB62" s="948"/>
      <c r="CC62" s="948"/>
      <c r="CD62" s="948"/>
      <c r="CE62" s="948"/>
      <c r="CF62" s="948"/>
      <c r="CG62" s="948"/>
      <c r="CH62" s="948"/>
      <c r="CI62" s="948"/>
      <c r="CJ62" s="948"/>
      <c r="CK62" s="948"/>
      <c r="CL62" s="948"/>
      <c r="CM62" s="948"/>
      <c r="CN62" s="948"/>
      <c r="CO62" s="948"/>
      <c r="CP62" s="948"/>
      <c r="CQ62" s="948"/>
      <c r="CR62" s="948"/>
      <c r="CS62" s="948"/>
      <c r="CT62" s="948"/>
      <c r="CU62" s="948"/>
      <c r="CV62" s="948"/>
      <c r="CW62" s="948"/>
      <c r="CX62" s="948"/>
      <c r="CY62" s="948"/>
      <c r="CZ62" s="948"/>
      <c r="DA62" s="948"/>
      <c r="DB62" s="948"/>
      <c r="DC62" s="948"/>
      <c r="DD62" s="948"/>
    </row>
    <row r="63" spans="1:108" s="750" customFormat="1" ht="16.5" customHeight="1">
      <c r="B63" s="771"/>
      <c r="C63" s="743"/>
      <c r="D63" s="773"/>
      <c r="E63" s="774"/>
      <c r="F63" s="775" t="s">
        <v>150</v>
      </c>
      <c r="G63" s="760">
        <f t="shared" si="16"/>
        <v>18516</v>
      </c>
      <c r="H63" s="763">
        <f t="shared" si="31"/>
        <v>0</v>
      </c>
      <c r="I63" s="760">
        <f t="shared" si="41"/>
        <v>0</v>
      </c>
      <c r="J63" s="760">
        <f t="shared" si="41"/>
        <v>30</v>
      </c>
      <c r="K63" s="760">
        <f t="shared" si="41"/>
        <v>18</v>
      </c>
      <c r="L63" s="760">
        <f t="shared" si="17"/>
        <v>48</v>
      </c>
      <c r="M63" s="761">
        <f>L63*100/G62</f>
        <v>0.83478260869565213</v>
      </c>
      <c r="N63" s="763">
        <v>0</v>
      </c>
      <c r="O63" s="760">
        <f t="shared" si="42"/>
        <v>7</v>
      </c>
      <c r="P63" s="760">
        <f t="shared" si="42"/>
        <v>0</v>
      </c>
      <c r="Q63" s="760">
        <f t="shared" si="42"/>
        <v>0</v>
      </c>
      <c r="R63" s="760">
        <f t="shared" si="3"/>
        <v>7</v>
      </c>
      <c r="S63" s="761">
        <f>U63*100/G62</f>
        <v>0.95652173913043481</v>
      </c>
      <c r="T63" s="763">
        <v>0</v>
      </c>
      <c r="U63" s="758">
        <f t="shared" si="10"/>
        <v>55</v>
      </c>
      <c r="V63" s="760">
        <f t="shared" si="43"/>
        <v>0</v>
      </c>
      <c r="W63" s="760">
        <f t="shared" si="43"/>
        <v>0</v>
      </c>
      <c r="X63" s="760">
        <f t="shared" si="43"/>
        <v>18461</v>
      </c>
      <c r="Y63" s="760">
        <f t="shared" si="5"/>
        <v>18461</v>
      </c>
      <c r="Z63" s="761">
        <f>AB63*100/G62</f>
        <v>322.01739130434783</v>
      </c>
      <c r="AA63" s="763">
        <v>0</v>
      </c>
      <c r="AB63" s="762">
        <f t="shared" si="11"/>
        <v>18516</v>
      </c>
      <c r="AC63" s="760">
        <f t="shared" si="44"/>
        <v>0</v>
      </c>
      <c r="AD63" s="760">
        <f t="shared" si="44"/>
        <v>0</v>
      </c>
      <c r="AE63" s="760">
        <f t="shared" si="44"/>
        <v>0</v>
      </c>
      <c r="AF63" s="760">
        <f t="shared" si="7"/>
        <v>0</v>
      </c>
      <c r="AG63" s="761">
        <f>AI63*100/G62</f>
        <v>322.01739130434783</v>
      </c>
      <c r="AH63" s="763">
        <v>0</v>
      </c>
      <c r="AI63" s="763">
        <f t="shared" si="8"/>
        <v>18516</v>
      </c>
      <c r="AJ63" s="764">
        <f t="shared" si="32"/>
        <v>322.01739130434783</v>
      </c>
      <c r="AK63" s="925"/>
      <c r="AL63" s="956"/>
      <c r="AM63" s="948"/>
      <c r="AN63" s="948"/>
      <c r="AO63" s="948"/>
      <c r="AP63" s="948"/>
      <c r="AQ63" s="948"/>
      <c r="AR63" s="948"/>
      <c r="AS63" s="948"/>
      <c r="AT63" s="948"/>
      <c r="AU63" s="948"/>
      <c r="AV63" s="948"/>
      <c r="AW63" s="948"/>
      <c r="AX63" s="948"/>
      <c r="AY63" s="948"/>
      <c r="AZ63" s="948"/>
      <c r="BA63" s="948"/>
      <c r="BB63" s="948"/>
      <c r="BC63" s="948"/>
      <c r="BD63" s="948"/>
      <c r="BE63" s="948"/>
      <c r="BF63" s="948"/>
      <c r="BG63" s="948"/>
      <c r="BH63" s="948"/>
      <c r="BI63" s="948"/>
      <c r="BJ63" s="948"/>
      <c r="BK63" s="948"/>
      <c r="BL63" s="948"/>
      <c r="BM63" s="948"/>
      <c r="BN63" s="948"/>
      <c r="BO63" s="948"/>
      <c r="BP63" s="948"/>
      <c r="BQ63" s="948"/>
      <c r="BR63" s="948"/>
      <c r="BS63" s="948"/>
      <c r="BT63" s="948"/>
      <c r="BU63" s="948"/>
      <c r="BV63" s="948"/>
      <c r="BW63" s="948"/>
      <c r="BX63" s="948"/>
      <c r="BY63" s="948"/>
      <c r="BZ63" s="948"/>
      <c r="CA63" s="948"/>
      <c r="CB63" s="948"/>
      <c r="CC63" s="948"/>
      <c r="CD63" s="948"/>
      <c r="CE63" s="948"/>
      <c r="CF63" s="948"/>
      <c r="CG63" s="948"/>
      <c r="CH63" s="948"/>
      <c r="CI63" s="948"/>
      <c r="CJ63" s="948"/>
      <c r="CK63" s="948"/>
      <c r="CL63" s="948"/>
      <c r="CM63" s="948"/>
      <c r="CN63" s="948"/>
      <c r="CO63" s="948"/>
      <c r="CP63" s="948"/>
      <c r="CQ63" s="948"/>
      <c r="CR63" s="948"/>
      <c r="CS63" s="948"/>
      <c r="CT63" s="948"/>
      <c r="CU63" s="948"/>
      <c r="CV63" s="948"/>
      <c r="CW63" s="948"/>
      <c r="CX63" s="948"/>
      <c r="CY63" s="948"/>
      <c r="CZ63" s="948"/>
      <c r="DA63" s="948"/>
      <c r="DB63" s="948"/>
      <c r="DC63" s="948"/>
      <c r="DD63" s="948"/>
    </row>
    <row r="64" spans="1:108" s="777" customFormat="1" ht="30" customHeight="1">
      <c r="B64" s="771"/>
      <c r="C64" s="737" t="s">
        <v>361</v>
      </c>
      <c r="D64" s="771" t="s">
        <v>5</v>
      </c>
      <c r="E64" s="778"/>
      <c r="F64" s="775" t="s">
        <v>149</v>
      </c>
      <c r="G64" s="760">
        <f t="shared" si="16"/>
        <v>5700</v>
      </c>
      <c r="H64" s="763">
        <v>17200</v>
      </c>
      <c r="I64" s="760">
        <f>[2]แผนงาน2562!$I$64</f>
        <v>0</v>
      </c>
      <c r="J64" s="760">
        <f>[2]แผนงาน2562!$J$64</f>
        <v>0</v>
      </c>
      <c r="K64" s="760">
        <f>[2]แผนงาน2562!$K$64</f>
        <v>0</v>
      </c>
      <c r="L64" s="760">
        <f t="shared" si="17"/>
        <v>0</v>
      </c>
      <c r="M64" s="761">
        <f>L64*100/G64</f>
        <v>0</v>
      </c>
      <c r="N64" s="763">
        <v>8600</v>
      </c>
      <c r="O64" s="760">
        <f>[2]แผนงาน2562!$N$64</f>
        <v>0</v>
      </c>
      <c r="P64" s="760">
        <f>[2]แผนงาน2562!$O$64</f>
        <v>0</v>
      </c>
      <c r="Q64" s="760">
        <f>[2]แผนงาน2562!$P$64</f>
        <v>0</v>
      </c>
      <c r="R64" s="760">
        <f t="shared" si="3"/>
        <v>0</v>
      </c>
      <c r="S64" s="761">
        <f>U64*100/G64</f>
        <v>0</v>
      </c>
      <c r="T64" s="763">
        <v>17200</v>
      </c>
      <c r="U64" s="758">
        <f t="shared" si="10"/>
        <v>0</v>
      </c>
      <c r="V64" s="760">
        <f>[2]แผนงาน2562!$T$64</f>
        <v>0</v>
      </c>
      <c r="W64" s="760">
        <f>[2]แผนงาน2562!$U$64</f>
        <v>5700</v>
      </c>
      <c r="X64" s="760">
        <f>[2]แผนงาน2562!$V$64</f>
        <v>0</v>
      </c>
      <c r="Y64" s="760">
        <f t="shared" si="5"/>
        <v>5700</v>
      </c>
      <c r="Z64" s="761">
        <f>AB64*100/G64</f>
        <v>100</v>
      </c>
      <c r="AA64" s="763">
        <v>17200</v>
      </c>
      <c r="AB64" s="762">
        <f t="shared" si="11"/>
        <v>5700</v>
      </c>
      <c r="AC64" s="760">
        <f>[2]แผนงาน2562!$Z$64</f>
        <v>0</v>
      </c>
      <c r="AD64" s="760">
        <f>[2]แผนงาน2562!$AA$64</f>
        <v>0</v>
      </c>
      <c r="AE64" s="760">
        <f>[2]แผนงาน2562!$AB$64</f>
        <v>0</v>
      </c>
      <c r="AF64" s="760">
        <f t="shared" si="7"/>
        <v>0</v>
      </c>
      <c r="AG64" s="761">
        <f>AI64*100/G64</f>
        <v>100</v>
      </c>
      <c r="AH64" s="763">
        <v>17200</v>
      </c>
      <c r="AI64" s="763">
        <f t="shared" si="8"/>
        <v>5700</v>
      </c>
      <c r="AJ64" s="764">
        <f t="shared" si="32"/>
        <v>100</v>
      </c>
      <c r="AK64" s="927"/>
      <c r="AL64" s="957"/>
      <c r="AM64" s="949"/>
      <c r="AN64" s="949"/>
      <c r="AO64" s="949"/>
      <c r="AP64" s="949"/>
      <c r="AQ64" s="949"/>
      <c r="AR64" s="949"/>
      <c r="AS64" s="949"/>
      <c r="AT64" s="949"/>
      <c r="AU64" s="949"/>
      <c r="AV64" s="949"/>
      <c r="AW64" s="949"/>
      <c r="AX64" s="949"/>
      <c r="AY64" s="949"/>
      <c r="AZ64" s="949"/>
      <c r="BA64" s="949"/>
      <c r="BB64" s="949"/>
      <c r="BC64" s="949"/>
      <c r="BD64" s="949"/>
      <c r="BE64" s="949"/>
      <c r="BF64" s="949"/>
      <c r="BG64" s="949"/>
      <c r="BH64" s="949"/>
      <c r="BI64" s="949"/>
      <c r="BJ64" s="949"/>
      <c r="BK64" s="949"/>
      <c r="BL64" s="949"/>
      <c r="BM64" s="949"/>
      <c r="BN64" s="949"/>
      <c r="BO64" s="949"/>
      <c r="BP64" s="949"/>
      <c r="BQ64" s="949"/>
      <c r="BR64" s="949"/>
      <c r="BS64" s="949"/>
      <c r="BT64" s="949"/>
      <c r="BU64" s="949"/>
      <c r="BV64" s="949"/>
      <c r="BW64" s="949"/>
      <c r="BX64" s="949"/>
      <c r="BY64" s="949"/>
      <c r="BZ64" s="949"/>
      <c r="CA64" s="949"/>
      <c r="CB64" s="949"/>
      <c r="CC64" s="949"/>
      <c r="CD64" s="949"/>
      <c r="CE64" s="949"/>
      <c r="CF64" s="949"/>
      <c r="CG64" s="949"/>
      <c r="CH64" s="949"/>
      <c r="CI64" s="949"/>
      <c r="CJ64" s="949"/>
      <c r="CK64" s="949"/>
      <c r="CL64" s="949"/>
      <c r="CM64" s="949"/>
      <c r="CN64" s="949"/>
      <c r="CO64" s="949"/>
      <c r="CP64" s="949"/>
      <c r="CQ64" s="949"/>
      <c r="CR64" s="949"/>
      <c r="CS64" s="949"/>
      <c r="CT64" s="949"/>
      <c r="CU64" s="949"/>
      <c r="CV64" s="949"/>
      <c r="CW64" s="949"/>
      <c r="CX64" s="949"/>
      <c r="CY64" s="949"/>
      <c r="CZ64" s="949"/>
      <c r="DA64" s="949"/>
      <c r="DB64" s="949"/>
      <c r="DC64" s="949"/>
      <c r="DD64" s="949"/>
    </row>
    <row r="65" spans="1:108" s="750" customFormat="1" ht="17.25" customHeight="1">
      <c r="B65" s="771"/>
      <c r="C65" s="743"/>
      <c r="D65" s="773"/>
      <c r="E65" s="774"/>
      <c r="F65" s="775" t="s">
        <v>150</v>
      </c>
      <c r="G65" s="760">
        <f t="shared" si="16"/>
        <v>18461</v>
      </c>
      <c r="H65" s="763">
        <f t="shared" si="31"/>
        <v>0</v>
      </c>
      <c r="I65" s="760">
        <f>[2]แผนงาน2562!$I$65</f>
        <v>0</v>
      </c>
      <c r="J65" s="760">
        <f>[2]แผนงาน2562!$J$65</f>
        <v>0</v>
      </c>
      <c r="K65" s="760">
        <f>[2]แผนงาน2562!$K$65</f>
        <v>0</v>
      </c>
      <c r="L65" s="760">
        <f t="shared" si="17"/>
        <v>0</v>
      </c>
      <c r="M65" s="761">
        <f>L65*100/G64</f>
        <v>0</v>
      </c>
      <c r="N65" s="763">
        <v>0</v>
      </c>
      <c r="O65" s="760">
        <f>[2]แผนงาน2562!$N$65</f>
        <v>0</v>
      </c>
      <c r="P65" s="760">
        <f>[2]แผนงาน2562!$O$65</f>
        <v>0</v>
      </c>
      <c r="Q65" s="760">
        <f>[2]แผนงาน2562!$P$65</f>
        <v>0</v>
      </c>
      <c r="R65" s="760">
        <f t="shared" si="3"/>
        <v>0</v>
      </c>
      <c r="S65" s="761">
        <f>U65*100/G64</f>
        <v>0</v>
      </c>
      <c r="T65" s="763">
        <v>0</v>
      </c>
      <c r="U65" s="758">
        <f t="shared" si="10"/>
        <v>0</v>
      </c>
      <c r="V65" s="760">
        <f>[2]แผนงาน2562!$T$65</f>
        <v>0</v>
      </c>
      <c r="W65" s="760">
        <f>[2]แผนงาน2562!$U$65</f>
        <v>0</v>
      </c>
      <c r="X65" s="760">
        <f>[2]แผนงาน2562!$V$65</f>
        <v>18461</v>
      </c>
      <c r="Y65" s="760">
        <f t="shared" si="5"/>
        <v>18461</v>
      </c>
      <c r="Z65" s="761">
        <f>AB65*100/G64</f>
        <v>323.87719298245617</v>
      </c>
      <c r="AA65" s="763">
        <v>0</v>
      </c>
      <c r="AB65" s="762">
        <f t="shared" si="11"/>
        <v>18461</v>
      </c>
      <c r="AC65" s="760">
        <f>[2]แผนงาน2562!$Z$65</f>
        <v>0</v>
      </c>
      <c r="AD65" s="760">
        <f>[2]แผนงาน2562!$AA$65</f>
        <v>0</v>
      </c>
      <c r="AE65" s="760">
        <f>[2]แผนงาน2562!$AB$65</f>
        <v>0</v>
      </c>
      <c r="AF65" s="760">
        <f t="shared" si="7"/>
        <v>0</v>
      </c>
      <c r="AG65" s="761">
        <f>AI65*100/G64</f>
        <v>323.87719298245617</v>
      </c>
      <c r="AH65" s="763">
        <v>0</v>
      </c>
      <c r="AI65" s="763">
        <f t="shared" si="8"/>
        <v>18461</v>
      </c>
      <c r="AJ65" s="764">
        <f t="shared" si="32"/>
        <v>323.87719298245617</v>
      </c>
      <c r="AK65" s="925"/>
      <c r="AL65" s="956"/>
      <c r="AM65" s="948"/>
      <c r="AN65" s="948"/>
      <c r="AO65" s="948"/>
      <c r="AP65" s="948"/>
      <c r="AQ65" s="948"/>
      <c r="AR65" s="948"/>
      <c r="AS65" s="948"/>
      <c r="AT65" s="948"/>
      <c r="AU65" s="948"/>
      <c r="AV65" s="948"/>
      <c r="AW65" s="948"/>
      <c r="AX65" s="948"/>
      <c r="AY65" s="948"/>
      <c r="AZ65" s="948"/>
      <c r="BA65" s="948"/>
      <c r="BB65" s="948"/>
      <c r="BC65" s="948"/>
      <c r="BD65" s="948"/>
      <c r="BE65" s="948"/>
      <c r="BF65" s="948"/>
      <c r="BG65" s="948"/>
      <c r="BH65" s="948"/>
      <c r="BI65" s="948"/>
      <c r="BJ65" s="948"/>
      <c r="BK65" s="948"/>
      <c r="BL65" s="948"/>
      <c r="BM65" s="948"/>
      <c r="BN65" s="948"/>
      <c r="BO65" s="948"/>
      <c r="BP65" s="948"/>
      <c r="BQ65" s="948"/>
      <c r="BR65" s="948"/>
      <c r="BS65" s="948"/>
      <c r="BT65" s="948"/>
      <c r="BU65" s="948"/>
      <c r="BV65" s="948"/>
      <c r="BW65" s="948"/>
      <c r="BX65" s="948"/>
      <c r="BY65" s="948"/>
      <c r="BZ65" s="948"/>
      <c r="CA65" s="948"/>
      <c r="CB65" s="948"/>
      <c r="CC65" s="948"/>
      <c r="CD65" s="948"/>
      <c r="CE65" s="948"/>
      <c r="CF65" s="948"/>
      <c r="CG65" s="948"/>
      <c r="CH65" s="948"/>
      <c r="CI65" s="948"/>
      <c r="CJ65" s="948"/>
      <c r="CK65" s="948"/>
      <c r="CL65" s="948"/>
      <c r="CM65" s="948"/>
      <c r="CN65" s="948"/>
      <c r="CO65" s="948"/>
      <c r="CP65" s="948"/>
      <c r="CQ65" s="948"/>
      <c r="CR65" s="948"/>
      <c r="CS65" s="948"/>
      <c r="CT65" s="948"/>
      <c r="CU65" s="948"/>
      <c r="CV65" s="948"/>
      <c r="CW65" s="948"/>
      <c r="CX65" s="948"/>
      <c r="CY65" s="948"/>
      <c r="CZ65" s="948"/>
      <c r="DA65" s="948"/>
      <c r="DB65" s="948"/>
      <c r="DC65" s="948"/>
      <c r="DD65" s="948"/>
    </row>
    <row r="66" spans="1:108" ht="30" customHeight="1">
      <c r="B66" s="771"/>
      <c r="C66" s="739" t="s">
        <v>362</v>
      </c>
      <c r="D66" s="772" t="s">
        <v>0</v>
      </c>
      <c r="E66" s="769"/>
      <c r="F66" s="770" t="s">
        <v>149</v>
      </c>
      <c r="G66" s="760">
        <f t="shared" si="16"/>
        <v>80</v>
      </c>
      <c r="H66" s="763">
        <f t="shared" si="31"/>
        <v>0</v>
      </c>
      <c r="I66" s="760">
        <f>[2]แผนงาน2562!$I$66</f>
        <v>0</v>
      </c>
      <c r="J66" s="760">
        <f>[2]แผนงาน2562!$J$66</f>
        <v>0</v>
      </c>
      <c r="K66" s="760">
        <f>[1]แผนงาน2562!$L$66</f>
        <v>0</v>
      </c>
      <c r="L66" s="760">
        <f t="shared" si="17"/>
        <v>0</v>
      </c>
      <c r="M66" s="761">
        <f>L66*100/G66</f>
        <v>0</v>
      </c>
      <c r="N66" s="763">
        <v>0</v>
      </c>
      <c r="O66" s="760">
        <f>[2]แผนงาน2562!$N$66</f>
        <v>0</v>
      </c>
      <c r="P66" s="760">
        <f>[2]แผนงาน2562!$O$66</f>
        <v>0</v>
      </c>
      <c r="Q66" s="760">
        <f>[2]แผนงาน2562!$P$66</f>
        <v>0</v>
      </c>
      <c r="R66" s="760">
        <f t="shared" si="3"/>
        <v>0</v>
      </c>
      <c r="S66" s="761">
        <f>U66*100/G66</f>
        <v>0</v>
      </c>
      <c r="T66" s="763">
        <v>0</v>
      </c>
      <c r="U66" s="758">
        <f t="shared" si="10"/>
        <v>0</v>
      </c>
      <c r="V66" s="760">
        <f>[2]แผนงาน2562!$T$66</f>
        <v>0</v>
      </c>
      <c r="W66" s="760">
        <f>[2]แผนงาน2562!$U$66</f>
        <v>0</v>
      </c>
      <c r="X66" s="760">
        <f>[2]แผนงาน2562!$V$66</f>
        <v>80</v>
      </c>
      <c r="Y66" s="760">
        <f t="shared" si="5"/>
        <v>80</v>
      </c>
      <c r="Z66" s="761">
        <f>AB66*100/G66</f>
        <v>100</v>
      </c>
      <c r="AA66" s="763">
        <v>0</v>
      </c>
      <c r="AB66" s="762">
        <f t="shared" si="11"/>
        <v>80</v>
      </c>
      <c r="AC66" s="760">
        <f>[2]แผนงาน2562!$Z$66</f>
        <v>0</v>
      </c>
      <c r="AD66" s="760">
        <f>[2]แผนงาน2562!$AA$66</f>
        <v>0</v>
      </c>
      <c r="AE66" s="760">
        <f>[2]แผนงาน2562!$AB$66</f>
        <v>0</v>
      </c>
      <c r="AF66" s="760">
        <f t="shared" si="7"/>
        <v>0</v>
      </c>
      <c r="AG66" s="761">
        <f>AI66*100/G66</f>
        <v>100</v>
      </c>
      <c r="AH66" s="763">
        <v>0</v>
      </c>
      <c r="AI66" s="763">
        <f t="shared" si="8"/>
        <v>80</v>
      </c>
      <c r="AJ66" s="764">
        <f t="shared" si="32"/>
        <v>100</v>
      </c>
      <c r="AK66" s="924"/>
      <c r="AL66" s="955"/>
      <c r="AM66" s="947"/>
      <c r="AN66" s="947"/>
      <c r="AO66" s="947"/>
      <c r="AP66" s="947"/>
      <c r="AQ66" s="947"/>
      <c r="AR66" s="947"/>
      <c r="AS66" s="947"/>
      <c r="AT66" s="947"/>
      <c r="AU66" s="947"/>
      <c r="AV66" s="947"/>
      <c r="AW66" s="947"/>
      <c r="AX66" s="947"/>
      <c r="AY66" s="947"/>
      <c r="AZ66" s="947"/>
      <c r="BA66" s="947"/>
      <c r="BB66" s="947"/>
      <c r="BC66" s="947"/>
      <c r="BD66" s="947"/>
      <c r="BE66" s="947"/>
      <c r="BF66" s="947"/>
      <c r="BG66" s="947"/>
      <c r="BH66" s="947"/>
      <c r="BI66" s="947"/>
      <c r="BJ66" s="947"/>
      <c r="BK66" s="947"/>
      <c r="BL66" s="947"/>
      <c r="BM66" s="947"/>
      <c r="BN66" s="947"/>
      <c r="BO66" s="947"/>
      <c r="BP66" s="947"/>
      <c r="BQ66" s="947"/>
      <c r="BR66" s="947"/>
      <c r="BS66" s="947"/>
      <c r="BT66" s="947"/>
      <c r="BU66" s="947"/>
      <c r="BV66" s="947"/>
      <c r="BW66" s="947"/>
      <c r="BX66" s="947"/>
      <c r="BY66" s="947"/>
      <c r="BZ66" s="947"/>
      <c r="CA66" s="947"/>
      <c r="CB66" s="947"/>
      <c r="CC66" s="947"/>
      <c r="CD66" s="947"/>
      <c r="CE66" s="947"/>
      <c r="CF66" s="947"/>
      <c r="CG66" s="947"/>
      <c r="CH66" s="947"/>
      <c r="CI66" s="947"/>
      <c r="CJ66" s="947"/>
      <c r="CK66" s="947"/>
      <c r="CL66" s="947"/>
      <c r="CM66" s="947"/>
      <c r="CN66" s="947"/>
      <c r="CO66" s="947"/>
      <c r="CP66" s="947"/>
      <c r="CQ66" s="947"/>
      <c r="CR66" s="947"/>
      <c r="CS66" s="947"/>
      <c r="CT66" s="947"/>
      <c r="CU66" s="947"/>
      <c r="CV66" s="947"/>
      <c r="CW66" s="947"/>
      <c r="CX66" s="947"/>
      <c r="CY66" s="947"/>
      <c r="CZ66" s="947"/>
      <c r="DA66" s="947"/>
      <c r="DB66" s="947"/>
      <c r="DC66" s="947"/>
      <c r="DD66" s="947"/>
    </row>
    <row r="67" spans="1:108" ht="18.75" customHeight="1">
      <c r="B67" s="771"/>
      <c r="C67" s="739"/>
      <c r="D67" s="772"/>
      <c r="E67" s="769"/>
      <c r="F67" s="770" t="s">
        <v>150</v>
      </c>
      <c r="G67" s="760">
        <f t="shared" si="16"/>
        <v>80</v>
      </c>
      <c r="H67" s="763">
        <f t="shared" si="31"/>
        <v>0</v>
      </c>
      <c r="I67" s="760">
        <f>[2]แผนงาน2562!$I$67</f>
        <v>0</v>
      </c>
      <c r="J67" s="760">
        <f>[2]แผนงาน2562!$J$67</f>
        <v>0</v>
      </c>
      <c r="K67" s="760">
        <f>[1]แผนงาน2562!$L$67</f>
        <v>0</v>
      </c>
      <c r="L67" s="760">
        <f t="shared" si="17"/>
        <v>0</v>
      </c>
      <c r="M67" s="761">
        <f>L67*100/G66</f>
        <v>0</v>
      </c>
      <c r="N67" s="763">
        <v>0</v>
      </c>
      <c r="O67" s="760">
        <f>[2]แผนงาน2562!$N$67</f>
        <v>0</v>
      </c>
      <c r="P67" s="760">
        <f>[2]แผนงาน2562!$O$67</f>
        <v>0</v>
      </c>
      <c r="Q67" s="760">
        <f>[2]แผนงาน2562!$P$67</f>
        <v>0</v>
      </c>
      <c r="R67" s="760">
        <f t="shared" si="3"/>
        <v>0</v>
      </c>
      <c r="S67" s="761">
        <f>U67*100/G66</f>
        <v>0</v>
      </c>
      <c r="T67" s="763">
        <v>0</v>
      </c>
      <c r="U67" s="758">
        <f t="shared" si="10"/>
        <v>0</v>
      </c>
      <c r="V67" s="760">
        <f>[2]แผนงาน2562!$T$67</f>
        <v>0</v>
      </c>
      <c r="W67" s="760">
        <f>[2]แผนงาน2562!$U$67</f>
        <v>0</v>
      </c>
      <c r="X67" s="760">
        <f>[2]แผนงาน2562!$V$67</f>
        <v>80</v>
      </c>
      <c r="Y67" s="760">
        <f t="shared" si="5"/>
        <v>80</v>
      </c>
      <c r="Z67" s="761">
        <f>AB67*100/G66</f>
        <v>100</v>
      </c>
      <c r="AA67" s="763">
        <v>0</v>
      </c>
      <c r="AB67" s="762">
        <f t="shared" si="11"/>
        <v>80</v>
      </c>
      <c r="AC67" s="760">
        <f>[2]แผนงาน2562!$Z$67</f>
        <v>0</v>
      </c>
      <c r="AD67" s="760">
        <f>[2]แผนงาน2562!$AA$67</f>
        <v>0</v>
      </c>
      <c r="AE67" s="760">
        <f>[2]แผนงาน2562!$AB$67</f>
        <v>0</v>
      </c>
      <c r="AF67" s="760">
        <f t="shared" si="7"/>
        <v>0</v>
      </c>
      <c r="AG67" s="761">
        <f>AI67*100/G66</f>
        <v>100</v>
      </c>
      <c r="AH67" s="763">
        <v>0</v>
      </c>
      <c r="AI67" s="763">
        <f t="shared" si="8"/>
        <v>80</v>
      </c>
      <c r="AJ67" s="764">
        <f t="shared" si="32"/>
        <v>100</v>
      </c>
      <c r="AK67" s="924"/>
      <c r="AL67" s="955"/>
      <c r="AM67" s="947"/>
      <c r="AN67" s="947"/>
      <c r="AO67" s="947"/>
      <c r="AP67" s="947"/>
      <c r="AQ67" s="947"/>
      <c r="AR67" s="947"/>
      <c r="AS67" s="947"/>
      <c r="AT67" s="947"/>
      <c r="AU67" s="947"/>
      <c r="AV67" s="947"/>
      <c r="AW67" s="947"/>
      <c r="AX67" s="947"/>
      <c r="AY67" s="947"/>
      <c r="AZ67" s="947"/>
      <c r="BA67" s="947"/>
      <c r="BB67" s="947"/>
      <c r="BC67" s="947"/>
      <c r="BD67" s="947"/>
      <c r="BE67" s="947"/>
      <c r="BF67" s="947"/>
      <c r="BG67" s="947"/>
      <c r="BH67" s="947"/>
      <c r="BI67" s="947"/>
      <c r="BJ67" s="947"/>
      <c r="BK67" s="947"/>
      <c r="BL67" s="947"/>
      <c r="BM67" s="947"/>
      <c r="BN67" s="947"/>
      <c r="BO67" s="947"/>
      <c r="BP67" s="947"/>
      <c r="BQ67" s="947"/>
      <c r="BR67" s="947"/>
      <c r="BS67" s="947"/>
      <c r="BT67" s="947"/>
      <c r="BU67" s="947"/>
      <c r="BV67" s="947"/>
      <c r="BW67" s="947"/>
      <c r="BX67" s="947"/>
      <c r="BY67" s="947"/>
      <c r="BZ67" s="947"/>
      <c r="CA67" s="947"/>
      <c r="CB67" s="947"/>
      <c r="CC67" s="947"/>
      <c r="CD67" s="947"/>
      <c r="CE67" s="947"/>
      <c r="CF67" s="947"/>
      <c r="CG67" s="947"/>
      <c r="CH67" s="947"/>
      <c r="CI67" s="947"/>
      <c r="CJ67" s="947"/>
      <c r="CK67" s="947"/>
      <c r="CL67" s="947"/>
      <c r="CM67" s="947"/>
      <c r="CN67" s="947"/>
      <c r="CO67" s="947"/>
      <c r="CP67" s="947"/>
      <c r="CQ67" s="947"/>
      <c r="CR67" s="947"/>
      <c r="CS67" s="947"/>
      <c r="CT67" s="947"/>
      <c r="CU67" s="947"/>
      <c r="CV67" s="947"/>
      <c r="CW67" s="947"/>
      <c r="CX67" s="947"/>
      <c r="CY67" s="947"/>
      <c r="CZ67" s="947"/>
      <c r="DA67" s="947"/>
      <c r="DB67" s="947"/>
      <c r="DC67" s="947"/>
      <c r="DD67" s="947"/>
    </row>
    <row r="68" spans="1:108" ht="30" customHeight="1">
      <c r="B68" s="771"/>
      <c r="C68" s="739" t="s">
        <v>322</v>
      </c>
      <c r="D68" s="772" t="s">
        <v>0</v>
      </c>
      <c r="E68" s="769">
        <v>60000</v>
      </c>
      <c r="F68" s="770" t="s">
        <v>149</v>
      </c>
      <c r="G68" s="760">
        <f t="shared" si="16"/>
        <v>50</v>
      </c>
      <c r="H68" s="763">
        <f t="shared" si="31"/>
        <v>10000</v>
      </c>
      <c r="I68" s="760">
        <f>[1]แผนงาน2562!$I$68</f>
        <v>0</v>
      </c>
      <c r="J68" s="760">
        <f>[1]แผนงาน2562!$J$68</f>
        <v>10</v>
      </c>
      <c r="K68" s="760">
        <f>[1]แผนงาน2562!$K$68</f>
        <v>10</v>
      </c>
      <c r="L68" s="760">
        <f t="shared" si="17"/>
        <v>20</v>
      </c>
      <c r="M68" s="761">
        <f>L68*100/G68</f>
        <v>40</v>
      </c>
      <c r="N68" s="763">
        <v>5000</v>
      </c>
      <c r="O68" s="760">
        <f>[1]แผนงาน2562!$M$68</f>
        <v>10</v>
      </c>
      <c r="P68" s="760">
        <f>[1]แผนงาน2562!$N$68</f>
        <v>10</v>
      </c>
      <c r="Q68" s="760">
        <f>[1]แผนงาน2562!$O$68</f>
        <v>10</v>
      </c>
      <c r="R68" s="760">
        <f t="shared" si="3"/>
        <v>30</v>
      </c>
      <c r="S68" s="761">
        <f>U68*100/G68</f>
        <v>100</v>
      </c>
      <c r="T68" s="763">
        <v>10000</v>
      </c>
      <c r="U68" s="758">
        <f t="shared" si="10"/>
        <v>50</v>
      </c>
      <c r="V68" s="760">
        <f>[1]แผนงาน2562!$R$68</f>
        <v>0</v>
      </c>
      <c r="W68" s="760">
        <f>[1]แผนงาน2562!$S$68</f>
        <v>0</v>
      </c>
      <c r="X68" s="760">
        <f>[1]แผนงาน2562!$T$68</f>
        <v>0</v>
      </c>
      <c r="Y68" s="760">
        <f t="shared" si="5"/>
        <v>0</v>
      </c>
      <c r="Z68" s="761">
        <f>AB68*100/G68</f>
        <v>100</v>
      </c>
      <c r="AA68" s="763">
        <v>10000</v>
      </c>
      <c r="AB68" s="762">
        <f t="shared" si="11"/>
        <v>50</v>
      </c>
      <c r="AC68" s="760">
        <f>[1]แผนงาน2562!$W$68</f>
        <v>0</v>
      </c>
      <c r="AD68" s="760">
        <f>[1]แผนงาน2562!$X$68</f>
        <v>0</v>
      </c>
      <c r="AE68" s="760">
        <f>[1]แผนงาน2562!$Y$68</f>
        <v>0</v>
      </c>
      <c r="AF68" s="760">
        <f t="shared" si="7"/>
        <v>0</v>
      </c>
      <c r="AG68" s="761">
        <f>AI68*100/G68</f>
        <v>100</v>
      </c>
      <c r="AH68" s="763">
        <v>10000</v>
      </c>
      <c r="AI68" s="763">
        <f t="shared" si="8"/>
        <v>50</v>
      </c>
      <c r="AJ68" s="764">
        <f t="shared" si="32"/>
        <v>100</v>
      </c>
      <c r="AK68" s="924"/>
      <c r="AL68" s="955"/>
      <c r="AM68" s="947"/>
      <c r="AN68" s="947"/>
      <c r="AO68" s="947"/>
      <c r="AP68" s="947"/>
      <c r="AQ68" s="947"/>
      <c r="AR68" s="947"/>
      <c r="AS68" s="947"/>
      <c r="AT68" s="947"/>
      <c r="AU68" s="947"/>
      <c r="AV68" s="947"/>
      <c r="AW68" s="947"/>
      <c r="AX68" s="947"/>
      <c r="AY68" s="947"/>
      <c r="AZ68" s="947"/>
      <c r="BA68" s="947"/>
      <c r="BB68" s="947"/>
      <c r="BC68" s="947"/>
      <c r="BD68" s="947"/>
      <c r="BE68" s="947"/>
      <c r="BF68" s="947"/>
      <c r="BG68" s="947"/>
      <c r="BH68" s="947"/>
      <c r="BI68" s="947"/>
      <c r="BJ68" s="947"/>
      <c r="BK68" s="947"/>
      <c r="BL68" s="947"/>
      <c r="BM68" s="947"/>
      <c r="BN68" s="947"/>
      <c r="BO68" s="947"/>
      <c r="BP68" s="947"/>
      <c r="BQ68" s="947"/>
      <c r="BR68" s="947"/>
      <c r="BS68" s="947"/>
      <c r="BT68" s="947"/>
      <c r="BU68" s="947"/>
      <c r="BV68" s="947"/>
      <c r="BW68" s="947"/>
      <c r="BX68" s="947"/>
      <c r="BY68" s="947"/>
      <c r="BZ68" s="947"/>
      <c r="CA68" s="947"/>
      <c r="CB68" s="947"/>
      <c r="CC68" s="947"/>
      <c r="CD68" s="947"/>
      <c r="CE68" s="947"/>
      <c r="CF68" s="947"/>
      <c r="CG68" s="947"/>
      <c r="CH68" s="947"/>
      <c r="CI68" s="947"/>
      <c r="CJ68" s="947"/>
      <c r="CK68" s="947"/>
      <c r="CL68" s="947"/>
      <c r="CM68" s="947"/>
      <c r="CN68" s="947"/>
      <c r="CO68" s="947"/>
      <c r="CP68" s="947"/>
      <c r="CQ68" s="947"/>
      <c r="CR68" s="947"/>
      <c r="CS68" s="947"/>
      <c r="CT68" s="947"/>
      <c r="CU68" s="947"/>
      <c r="CV68" s="947"/>
      <c r="CW68" s="947"/>
      <c r="CX68" s="947"/>
      <c r="CY68" s="947"/>
      <c r="CZ68" s="947"/>
      <c r="DA68" s="947"/>
      <c r="DB68" s="947"/>
      <c r="DC68" s="947"/>
      <c r="DD68" s="947"/>
    </row>
    <row r="69" spans="1:108" ht="19.5" customHeight="1">
      <c r="B69" s="771"/>
      <c r="C69" s="739"/>
      <c r="D69" s="772"/>
      <c r="E69" s="769"/>
      <c r="F69" s="770" t="s">
        <v>150</v>
      </c>
      <c r="G69" s="760">
        <f t="shared" si="16"/>
        <v>55</v>
      </c>
      <c r="H69" s="763">
        <f t="shared" si="31"/>
        <v>10000</v>
      </c>
      <c r="I69" s="760">
        <f>[1]แผนงาน2562!$I$69</f>
        <v>0</v>
      </c>
      <c r="J69" s="760">
        <f>[1]แผนงาน2562!$J$69</f>
        <v>30</v>
      </c>
      <c r="K69" s="760">
        <f>[1]แผนงาน2562!$K$69</f>
        <v>18</v>
      </c>
      <c r="L69" s="760">
        <f t="shared" si="17"/>
        <v>48</v>
      </c>
      <c r="M69" s="761">
        <f>L69*100/G68</f>
        <v>96</v>
      </c>
      <c r="N69" s="763">
        <v>4680</v>
      </c>
      <c r="O69" s="760">
        <f>[1]แผนงาน2562!$M$69</f>
        <v>7</v>
      </c>
      <c r="P69" s="760">
        <f>[1]แผนงาน2562!$N$69</f>
        <v>0</v>
      </c>
      <c r="Q69" s="760">
        <f>[1]แผนงาน2562!$O$69</f>
        <v>0</v>
      </c>
      <c r="R69" s="760">
        <f t="shared" si="3"/>
        <v>7</v>
      </c>
      <c r="S69" s="761">
        <f>U69*100/G68</f>
        <v>110</v>
      </c>
      <c r="T69" s="763">
        <v>10000</v>
      </c>
      <c r="U69" s="758">
        <f t="shared" si="10"/>
        <v>55</v>
      </c>
      <c r="V69" s="760">
        <f>[1]แผนงาน2562!$R$69</f>
        <v>0</v>
      </c>
      <c r="W69" s="760">
        <f>[1]แผนงาน2562!$S$69</f>
        <v>0</v>
      </c>
      <c r="X69" s="760">
        <f>[1]แผนงาน2562!$T$69</f>
        <v>0</v>
      </c>
      <c r="Y69" s="760">
        <f t="shared" si="5"/>
        <v>0</v>
      </c>
      <c r="Z69" s="761">
        <f>AB69*100/G68</f>
        <v>110</v>
      </c>
      <c r="AA69" s="763">
        <v>10000</v>
      </c>
      <c r="AB69" s="762">
        <f t="shared" si="11"/>
        <v>55</v>
      </c>
      <c r="AC69" s="760">
        <f>[1]แผนงาน2562!$W$69</f>
        <v>0</v>
      </c>
      <c r="AD69" s="760">
        <f>[1]แผนงาน2562!$X$69</f>
        <v>0</v>
      </c>
      <c r="AE69" s="760">
        <f>[1]แผนงาน2562!$Y$69</f>
        <v>0</v>
      </c>
      <c r="AF69" s="760">
        <f t="shared" si="7"/>
        <v>0</v>
      </c>
      <c r="AG69" s="761">
        <f>AI69*100/G68</f>
        <v>110</v>
      </c>
      <c r="AH69" s="763">
        <v>10000</v>
      </c>
      <c r="AI69" s="763">
        <f t="shared" si="8"/>
        <v>55</v>
      </c>
      <c r="AJ69" s="764">
        <f t="shared" si="32"/>
        <v>110</v>
      </c>
      <c r="AK69" s="924"/>
      <c r="AL69" s="955"/>
      <c r="AM69" s="947"/>
      <c r="AN69" s="947"/>
      <c r="AO69" s="947"/>
      <c r="AP69" s="947"/>
      <c r="AQ69" s="947"/>
      <c r="AR69" s="947"/>
      <c r="AS69" s="947"/>
      <c r="AT69" s="947"/>
      <c r="AU69" s="947"/>
      <c r="AV69" s="947"/>
      <c r="AW69" s="947"/>
      <c r="AX69" s="947"/>
      <c r="AY69" s="947"/>
      <c r="AZ69" s="947"/>
      <c r="BA69" s="947"/>
      <c r="BB69" s="947"/>
      <c r="BC69" s="947"/>
      <c r="BD69" s="947"/>
      <c r="BE69" s="947"/>
      <c r="BF69" s="947"/>
      <c r="BG69" s="947"/>
      <c r="BH69" s="947"/>
      <c r="BI69" s="947"/>
      <c r="BJ69" s="947"/>
      <c r="BK69" s="947"/>
      <c r="BL69" s="947"/>
      <c r="BM69" s="947"/>
      <c r="BN69" s="947"/>
      <c r="BO69" s="947"/>
      <c r="BP69" s="947"/>
      <c r="BQ69" s="947"/>
      <c r="BR69" s="947"/>
      <c r="BS69" s="947"/>
      <c r="BT69" s="947"/>
      <c r="BU69" s="947"/>
      <c r="BV69" s="947"/>
      <c r="BW69" s="947"/>
      <c r="BX69" s="947"/>
      <c r="BY69" s="947"/>
      <c r="BZ69" s="947"/>
      <c r="CA69" s="947"/>
      <c r="CB69" s="947"/>
      <c r="CC69" s="947"/>
      <c r="CD69" s="947"/>
      <c r="CE69" s="947"/>
      <c r="CF69" s="947"/>
      <c r="CG69" s="947"/>
      <c r="CH69" s="947"/>
      <c r="CI69" s="947"/>
      <c r="CJ69" s="947"/>
      <c r="CK69" s="947"/>
      <c r="CL69" s="947"/>
      <c r="CM69" s="947"/>
      <c r="CN69" s="947"/>
      <c r="CO69" s="947"/>
      <c r="CP69" s="947"/>
      <c r="CQ69" s="947"/>
      <c r="CR69" s="947"/>
      <c r="CS69" s="947"/>
      <c r="CT69" s="947"/>
      <c r="CU69" s="947"/>
      <c r="CV69" s="947"/>
      <c r="CW69" s="947"/>
      <c r="CX69" s="947"/>
      <c r="CY69" s="947"/>
      <c r="CZ69" s="947"/>
      <c r="DA69" s="947"/>
      <c r="DB69" s="947"/>
      <c r="DC69" s="947"/>
      <c r="DD69" s="947"/>
    </row>
    <row r="70" spans="1:108" ht="30" customHeight="1">
      <c r="B70" s="771">
        <v>3</v>
      </c>
      <c r="C70" s="739" t="s">
        <v>316</v>
      </c>
      <c r="D70" s="772" t="s">
        <v>0</v>
      </c>
      <c r="E70" s="769">
        <f>E72+E78</f>
        <v>5345</v>
      </c>
      <c r="F70" s="770" t="s">
        <v>149</v>
      </c>
      <c r="G70" s="760">
        <f t="shared" si="16"/>
        <v>0</v>
      </c>
      <c r="H70" s="763">
        <f t="shared" si="31"/>
        <v>0</v>
      </c>
      <c r="I70" s="760">
        <v>0</v>
      </c>
      <c r="J70" s="760">
        <v>0</v>
      </c>
      <c r="K70" s="760">
        <v>0</v>
      </c>
      <c r="L70" s="760">
        <f t="shared" si="17"/>
        <v>0</v>
      </c>
      <c r="M70" s="761" t="e">
        <f>L70*100/G70</f>
        <v>#DIV/0!</v>
      </c>
      <c r="N70" s="763">
        <v>0</v>
      </c>
      <c r="O70" s="760">
        <v>0</v>
      </c>
      <c r="P70" s="760">
        <v>0</v>
      </c>
      <c r="Q70" s="760">
        <v>0</v>
      </c>
      <c r="R70" s="760">
        <f t="shared" ref="R70:R127" si="45">Q70+P70+O70</f>
        <v>0</v>
      </c>
      <c r="S70" s="761" t="e">
        <f>U70*100/G70</f>
        <v>#DIV/0!</v>
      </c>
      <c r="T70" s="763">
        <v>0</v>
      </c>
      <c r="U70" s="758">
        <f t="shared" si="10"/>
        <v>0</v>
      </c>
      <c r="V70" s="760">
        <v>0</v>
      </c>
      <c r="W70" s="760">
        <v>0</v>
      </c>
      <c r="X70" s="760">
        <v>0</v>
      </c>
      <c r="Y70" s="760">
        <f t="shared" ref="Y70:Y127" si="46">X70+W70+V70</f>
        <v>0</v>
      </c>
      <c r="Z70" s="761" t="e">
        <f>AB70*100/G70</f>
        <v>#DIV/0!</v>
      </c>
      <c r="AA70" s="763">
        <v>0</v>
      </c>
      <c r="AB70" s="762">
        <f t="shared" si="11"/>
        <v>0</v>
      </c>
      <c r="AC70" s="760">
        <v>0</v>
      </c>
      <c r="AD70" s="760">
        <v>0</v>
      </c>
      <c r="AE70" s="760">
        <v>0</v>
      </c>
      <c r="AF70" s="760">
        <f t="shared" ref="AF70:AF127" si="47">AE70+AD70+AC70</f>
        <v>0</v>
      </c>
      <c r="AG70" s="761" t="e">
        <f>AI70*100/G70</f>
        <v>#DIV/0!</v>
      </c>
      <c r="AH70" s="763">
        <v>0</v>
      </c>
      <c r="AI70" s="763">
        <f t="shared" ref="AI70:AI135" si="48">AF70+AB70</f>
        <v>0</v>
      </c>
      <c r="AJ70" s="764" t="e">
        <f t="shared" ref="AJ70:AJ103" si="49">AG70</f>
        <v>#DIV/0!</v>
      </c>
      <c r="AK70" s="924"/>
      <c r="AL70" s="955"/>
      <c r="AM70" s="947"/>
      <c r="AN70" s="947"/>
      <c r="AO70" s="947"/>
      <c r="AP70" s="947"/>
      <c r="AQ70" s="947"/>
      <c r="AR70" s="947"/>
      <c r="AS70" s="947"/>
      <c r="AT70" s="947"/>
      <c r="AU70" s="947"/>
      <c r="AV70" s="947"/>
      <c r="AW70" s="947"/>
      <c r="AX70" s="947"/>
      <c r="AY70" s="947"/>
      <c r="AZ70" s="947"/>
      <c r="BA70" s="947"/>
      <c r="BB70" s="947"/>
      <c r="BC70" s="947"/>
      <c r="BD70" s="947"/>
      <c r="BE70" s="947"/>
      <c r="BF70" s="947"/>
      <c r="BG70" s="947"/>
      <c r="BH70" s="947"/>
      <c r="BI70" s="947"/>
      <c r="BJ70" s="947"/>
      <c r="BK70" s="947"/>
      <c r="BL70" s="947"/>
      <c r="BM70" s="947"/>
      <c r="BN70" s="947"/>
      <c r="BO70" s="947"/>
      <c r="BP70" s="947"/>
      <c r="BQ70" s="947"/>
      <c r="BR70" s="947"/>
      <c r="BS70" s="947"/>
      <c r="BT70" s="947"/>
      <c r="BU70" s="947"/>
      <c r="BV70" s="947"/>
      <c r="BW70" s="947"/>
      <c r="BX70" s="947"/>
      <c r="BY70" s="947"/>
      <c r="BZ70" s="947"/>
      <c r="CA70" s="947"/>
      <c r="CB70" s="947"/>
      <c r="CC70" s="947"/>
      <c r="CD70" s="947"/>
      <c r="CE70" s="947"/>
      <c r="CF70" s="947"/>
      <c r="CG70" s="947"/>
      <c r="CH70" s="947"/>
      <c r="CI70" s="947"/>
      <c r="CJ70" s="947"/>
      <c r="CK70" s="947"/>
      <c r="CL70" s="947"/>
      <c r="CM70" s="947"/>
      <c r="CN70" s="947"/>
      <c r="CO70" s="947"/>
      <c r="CP70" s="947"/>
      <c r="CQ70" s="947"/>
      <c r="CR70" s="947"/>
      <c r="CS70" s="947"/>
      <c r="CT70" s="947"/>
      <c r="CU70" s="947"/>
      <c r="CV70" s="947"/>
      <c r="CW70" s="947"/>
      <c r="CX70" s="947"/>
      <c r="CY70" s="947"/>
      <c r="CZ70" s="947"/>
      <c r="DA70" s="947"/>
      <c r="DB70" s="947"/>
      <c r="DC70" s="947"/>
      <c r="DD70" s="947"/>
    </row>
    <row r="71" spans="1:108" ht="19.5" customHeight="1">
      <c r="B71" s="771"/>
      <c r="C71" s="739"/>
      <c r="D71" s="772"/>
      <c r="E71" s="769"/>
      <c r="F71" s="770" t="s">
        <v>150</v>
      </c>
      <c r="G71" s="760">
        <f t="shared" si="16"/>
        <v>0</v>
      </c>
      <c r="H71" s="763">
        <f t="shared" si="31"/>
        <v>0</v>
      </c>
      <c r="I71" s="760">
        <v>0</v>
      </c>
      <c r="J71" s="760">
        <v>0</v>
      </c>
      <c r="K71" s="760">
        <v>0</v>
      </c>
      <c r="L71" s="760">
        <f t="shared" si="17"/>
        <v>0</v>
      </c>
      <c r="M71" s="761" t="e">
        <f>L71*100/G70</f>
        <v>#DIV/0!</v>
      </c>
      <c r="N71" s="763">
        <v>0</v>
      </c>
      <c r="O71" s="760">
        <v>0</v>
      </c>
      <c r="P71" s="760">
        <v>0</v>
      </c>
      <c r="Q71" s="760">
        <v>0</v>
      </c>
      <c r="R71" s="760">
        <f t="shared" si="45"/>
        <v>0</v>
      </c>
      <c r="S71" s="761" t="e">
        <f>U71*100/G70</f>
        <v>#DIV/0!</v>
      </c>
      <c r="T71" s="763">
        <v>0</v>
      </c>
      <c r="U71" s="758">
        <f t="shared" ref="U71:U136" si="50">R71+L71</f>
        <v>0</v>
      </c>
      <c r="V71" s="760">
        <v>0</v>
      </c>
      <c r="W71" s="760">
        <v>0</v>
      </c>
      <c r="X71" s="760">
        <v>0</v>
      </c>
      <c r="Y71" s="760">
        <f t="shared" si="46"/>
        <v>0</v>
      </c>
      <c r="Z71" s="761" t="e">
        <f>AB71*100/G70</f>
        <v>#DIV/0!</v>
      </c>
      <c r="AA71" s="763">
        <v>0</v>
      </c>
      <c r="AB71" s="762">
        <f t="shared" ref="AB71:AB136" si="51">Y71+U71</f>
        <v>0</v>
      </c>
      <c r="AC71" s="760">
        <v>0</v>
      </c>
      <c r="AD71" s="760">
        <v>0</v>
      </c>
      <c r="AE71" s="760">
        <v>0</v>
      </c>
      <c r="AF71" s="760">
        <f t="shared" si="47"/>
        <v>0</v>
      </c>
      <c r="AG71" s="761" t="e">
        <f>AI71*100/G70</f>
        <v>#DIV/0!</v>
      </c>
      <c r="AH71" s="763">
        <v>0</v>
      </c>
      <c r="AI71" s="763">
        <f t="shared" si="48"/>
        <v>0</v>
      </c>
      <c r="AJ71" s="764" t="e">
        <f t="shared" si="49"/>
        <v>#DIV/0!</v>
      </c>
      <c r="AK71" s="924"/>
      <c r="AL71" s="955"/>
      <c r="AM71" s="947"/>
      <c r="AN71" s="947"/>
      <c r="AO71" s="947"/>
      <c r="AP71" s="947"/>
      <c r="AQ71" s="947"/>
      <c r="AR71" s="947"/>
      <c r="AS71" s="947"/>
      <c r="AT71" s="947"/>
      <c r="AU71" s="947"/>
      <c r="AV71" s="947"/>
      <c r="AW71" s="947"/>
      <c r="AX71" s="947"/>
      <c r="AY71" s="947"/>
      <c r="AZ71" s="947"/>
      <c r="BA71" s="947"/>
      <c r="BB71" s="947"/>
      <c r="BC71" s="947"/>
      <c r="BD71" s="947"/>
      <c r="BE71" s="947"/>
      <c r="BF71" s="947"/>
      <c r="BG71" s="947"/>
      <c r="BH71" s="947"/>
      <c r="BI71" s="947"/>
      <c r="BJ71" s="947"/>
      <c r="BK71" s="947"/>
      <c r="BL71" s="947"/>
      <c r="BM71" s="947"/>
      <c r="BN71" s="947"/>
      <c r="BO71" s="947"/>
      <c r="BP71" s="947"/>
      <c r="BQ71" s="947"/>
      <c r="BR71" s="947"/>
      <c r="BS71" s="947"/>
      <c r="BT71" s="947"/>
      <c r="BU71" s="947"/>
      <c r="BV71" s="947"/>
      <c r="BW71" s="947"/>
      <c r="BX71" s="947"/>
      <c r="BY71" s="947"/>
      <c r="BZ71" s="947"/>
      <c r="CA71" s="947"/>
      <c r="CB71" s="947"/>
      <c r="CC71" s="947"/>
      <c r="CD71" s="947"/>
      <c r="CE71" s="947"/>
      <c r="CF71" s="947"/>
      <c r="CG71" s="947"/>
      <c r="CH71" s="947"/>
      <c r="CI71" s="947"/>
      <c r="CJ71" s="947"/>
      <c r="CK71" s="947"/>
      <c r="CL71" s="947"/>
      <c r="CM71" s="947"/>
      <c r="CN71" s="947"/>
      <c r="CO71" s="947"/>
      <c r="CP71" s="947"/>
      <c r="CQ71" s="947"/>
      <c r="CR71" s="947"/>
      <c r="CS71" s="947"/>
      <c r="CT71" s="947"/>
      <c r="CU71" s="947"/>
      <c r="CV71" s="947"/>
      <c r="CW71" s="947"/>
      <c r="CX71" s="947"/>
      <c r="CY71" s="947"/>
      <c r="CZ71" s="947"/>
      <c r="DA71" s="947"/>
      <c r="DB71" s="947"/>
      <c r="DC71" s="947"/>
      <c r="DD71" s="947"/>
    </row>
    <row r="72" spans="1:108" ht="30" customHeight="1">
      <c r="B72" s="771">
        <v>4</v>
      </c>
      <c r="C72" s="739" t="s">
        <v>97</v>
      </c>
      <c r="D72" s="772" t="s">
        <v>0</v>
      </c>
      <c r="E72" s="769">
        <f>SUM(E74:E76)</f>
        <v>5300</v>
      </c>
      <c r="F72" s="770" t="s">
        <v>149</v>
      </c>
      <c r="G72" s="760">
        <f t="shared" si="16"/>
        <v>0</v>
      </c>
      <c r="H72" s="763">
        <f t="shared" si="31"/>
        <v>0</v>
      </c>
      <c r="I72" s="760">
        <v>0</v>
      </c>
      <c r="J72" s="760">
        <v>0</v>
      </c>
      <c r="K72" s="760">
        <v>0</v>
      </c>
      <c r="L72" s="760">
        <f t="shared" si="17"/>
        <v>0</v>
      </c>
      <c r="M72" s="761" t="e">
        <f>L72*100/G72</f>
        <v>#DIV/0!</v>
      </c>
      <c r="N72" s="763">
        <v>0</v>
      </c>
      <c r="O72" s="760">
        <v>0</v>
      </c>
      <c r="P72" s="760">
        <v>0</v>
      </c>
      <c r="Q72" s="760">
        <v>0</v>
      </c>
      <c r="R72" s="760">
        <f t="shared" si="45"/>
        <v>0</v>
      </c>
      <c r="S72" s="761" t="e">
        <f>U72*100/G72</f>
        <v>#DIV/0!</v>
      </c>
      <c r="T72" s="763">
        <v>0</v>
      </c>
      <c r="U72" s="758">
        <f t="shared" si="50"/>
        <v>0</v>
      </c>
      <c r="V72" s="760">
        <v>0</v>
      </c>
      <c r="W72" s="760">
        <v>0</v>
      </c>
      <c r="X72" s="760">
        <v>0</v>
      </c>
      <c r="Y72" s="760">
        <f t="shared" si="46"/>
        <v>0</v>
      </c>
      <c r="Z72" s="761" t="e">
        <f t="shared" ref="Z72:Z136" si="52">AB72*100/G72</f>
        <v>#DIV/0!</v>
      </c>
      <c r="AA72" s="763">
        <v>0</v>
      </c>
      <c r="AB72" s="762">
        <f t="shared" si="51"/>
        <v>0</v>
      </c>
      <c r="AC72" s="760">
        <v>0</v>
      </c>
      <c r="AD72" s="760">
        <v>0</v>
      </c>
      <c r="AE72" s="760">
        <v>0</v>
      </c>
      <c r="AF72" s="760">
        <f t="shared" si="47"/>
        <v>0</v>
      </c>
      <c r="AG72" s="761" t="e">
        <f>AI72*100/G72</f>
        <v>#DIV/0!</v>
      </c>
      <c r="AH72" s="763">
        <v>0</v>
      </c>
      <c r="AI72" s="763">
        <f t="shared" si="48"/>
        <v>0</v>
      </c>
      <c r="AJ72" s="764" t="e">
        <f t="shared" si="49"/>
        <v>#DIV/0!</v>
      </c>
      <c r="AK72" s="924"/>
      <c r="AL72" s="955"/>
      <c r="AM72" s="947"/>
      <c r="AN72" s="947"/>
      <c r="AO72" s="947"/>
      <c r="AP72" s="947"/>
      <c r="AQ72" s="947"/>
      <c r="AR72" s="947"/>
      <c r="AS72" s="947"/>
      <c r="AT72" s="947"/>
      <c r="AU72" s="947"/>
      <c r="AV72" s="947"/>
      <c r="AW72" s="947"/>
      <c r="AX72" s="947"/>
      <c r="AY72" s="947"/>
      <c r="AZ72" s="947"/>
      <c r="BA72" s="947"/>
      <c r="BB72" s="947"/>
      <c r="BC72" s="947"/>
      <c r="BD72" s="947"/>
      <c r="BE72" s="947"/>
      <c r="BF72" s="947"/>
      <c r="BG72" s="947"/>
      <c r="BH72" s="947"/>
      <c r="BI72" s="947"/>
      <c r="BJ72" s="947"/>
      <c r="BK72" s="947"/>
      <c r="BL72" s="947"/>
      <c r="BM72" s="947"/>
      <c r="BN72" s="947"/>
      <c r="BO72" s="947"/>
      <c r="BP72" s="947"/>
      <c r="BQ72" s="947"/>
      <c r="BR72" s="947"/>
      <c r="BS72" s="947"/>
      <c r="BT72" s="947"/>
      <c r="BU72" s="947"/>
      <c r="BV72" s="947"/>
      <c r="BW72" s="947"/>
      <c r="BX72" s="947"/>
      <c r="BY72" s="947"/>
      <c r="BZ72" s="947"/>
      <c r="CA72" s="947"/>
      <c r="CB72" s="947"/>
      <c r="CC72" s="947"/>
      <c r="CD72" s="947"/>
      <c r="CE72" s="947"/>
      <c r="CF72" s="947"/>
      <c r="CG72" s="947"/>
      <c r="CH72" s="947"/>
      <c r="CI72" s="947"/>
      <c r="CJ72" s="947"/>
      <c r="CK72" s="947"/>
      <c r="CL72" s="947"/>
      <c r="CM72" s="947"/>
      <c r="CN72" s="947"/>
      <c r="CO72" s="947"/>
      <c r="CP72" s="947"/>
      <c r="CQ72" s="947"/>
      <c r="CR72" s="947"/>
      <c r="CS72" s="947"/>
      <c r="CT72" s="947"/>
      <c r="CU72" s="947"/>
      <c r="CV72" s="947"/>
      <c r="CW72" s="947"/>
      <c r="CX72" s="947"/>
      <c r="CY72" s="947"/>
      <c r="CZ72" s="947"/>
      <c r="DA72" s="947"/>
      <c r="DB72" s="947"/>
      <c r="DC72" s="947"/>
      <c r="DD72" s="947"/>
    </row>
    <row r="73" spans="1:108" ht="18.75" customHeight="1">
      <c r="B73" s="780"/>
      <c r="C73" s="744"/>
      <c r="D73" s="772"/>
      <c r="E73" s="769"/>
      <c r="F73" s="770" t="s">
        <v>150</v>
      </c>
      <c r="G73" s="760">
        <f t="shared" ref="G73:G140" si="53">AI73</f>
        <v>0</v>
      </c>
      <c r="H73" s="763">
        <f t="shared" si="31"/>
        <v>0</v>
      </c>
      <c r="I73" s="760">
        <v>0</v>
      </c>
      <c r="J73" s="760">
        <v>0</v>
      </c>
      <c r="K73" s="760">
        <v>0</v>
      </c>
      <c r="L73" s="760">
        <f t="shared" ref="L73:L138" si="54">K73+J73+I73</f>
        <v>0</v>
      </c>
      <c r="M73" s="761" t="e">
        <f>L73*100/G72</f>
        <v>#DIV/0!</v>
      </c>
      <c r="N73" s="763">
        <v>0</v>
      </c>
      <c r="O73" s="760">
        <v>0</v>
      </c>
      <c r="P73" s="760">
        <v>0</v>
      </c>
      <c r="Q73" s="760">
        <v>0</v>
      </c>
      <c r="R73" s="760">
        <f t="shared" si="45"/>
        <v>0</v>
      </c>
      <c r="S73" s="761" t="e">
        <f>U73*100/G72</f>
        <v>#DIV/0!</v>
      </c>
      <c r="T73" s="763">
        <v>0</v>
      </c>
      <c r="U73" s="758">
        <f t="shared" si="50"/>
        <v>0</v>
      </c>
      <c r="V73" s="760">
        <v>0</v>
      </c>
      <c r="W73" s="760">
        <v>0</v>
      </c>
      <c r="X73" s="760">
        <v>0</v>
      </c>
      <c r="Y73" s="760">
        <f t="shared" si="46"/>
        <v>0</v>
      </c>
      <c r="Z73" s="761" t="e">
        <f>AB73*100/G72</f>
        <v>#DIV/0!</v>
      </c>
      <c r="AA73" s="763">
        <v>0</v>
      </c>
      <c r="AB73" s="762">
        <f t="shared" si="51"/>
        <v>0</v>
      </c>
      <c r="AC73" s="760">
        <v>0</v>
      </c>
      <c r="AD73" s="760">
        <v>0</v>
      </c>
      <c r="AE73" s="760">
        <v>0</v>
      </c>
      <c r="AF73" s="760">
        <f t="shared" si="47"/>
        <v>0</v>
      </c>
      <c r="AG73" s="761" t="e">
        <f>AI73*100/G72</f>
        <v>#DIV/0!</v>
      </c>
      <c r="AH73" s="763">
        <v>0</v>
      </c>
      <c r="AI73" s="763">
        <f t="shared" si="48"/>
        <v>0</v>
      </c>
      <c r="AJ73" s="764" t="e">
        <f t="shared" si="49"/>
        <v>#DIV/0!</v>
      </c>
      <c r="AK73" s="924"/>
      <c r="AL73" s="955"/>
      <c r="AM73" s="947"/>
      <c r="AN73" s="947"/>
      <c r="AO73" s="947"/>
      <c r="AP73" s="947"/>
      <c r="AQ73" s="947"/>
      <c r="AR73" s="947"/>
      <c r="AS73" s="947"/>
      <c r="AT73" s="947"/>
      <c r="AU73" s="947"/>
      <c r="AV73" s="947"/>
      <c r="AW73" s="947"/>
      <c r="AX73" s="947"/>
      <c r="AY73" s="947"/>
      <c r="AZ73" s="947"/>
      <c r="BA73" s="947"/>
      <c r="BB73" s="947"/>
      <c r="BC73" s="947"/>
      <c r="BD73" s="947"/>
      <c r="BE73" s="947"/>
      <c r="BF73" s="947"/>
      <c r="BG73" s="947"/>
      <c r="BH73" s="947"/>
      <c r="BI73" s="947"/>
      <c r="BJ73" s="947"/>
      <c r="BK73" s="947"/>
      <c r="BL73" s="947"/>
      <c r="BM73" s="947"/>
      <c r="BN73" s="947"/>
      <c r="BO73" s="947"/>
      <c r="BP73" s="947"/>
      <c r="BQ73" s="947"/>
      <c r="BR73" s="947"/>
      <c r="BS73" s="947"/>
      <c r="BT73" s="947"/>
      <c r="BU73" s="947"/>
      <c r="BV73" s="947"/>
      <c r="BW73" s="947"/>
      <c r="BX73" s="947"/>
      <c r="BY73" s="947"/>
      <c r="BZ73" s="947"/>
      <c r="CA73" s="947"/>
      <c r="CB73" s="947"/>
      <c r="CC73" s="947"/>
      <c r="CD73" s="947"/>
      <c r="CE73" s="947"/>
      <c r="CF73" s="947"/>
      <c r="CG73" s="947"/>
      <c r="CH73" s="947"/>
      <c r="CI73" s="947"/>
      <c r="CJ73" s="947"/>
      <c r="CK73" s="947"/>
      <c r="CL73" s="947"/>
      <c r="CM73" s="947"/>
      <c r="CN73" s="947"/>
      <c r="CO73" s="947"/>
      <c r="CP73" s="947"/>
      <c r="CQ73" s="947"/>
      <c r="CR73" s="947"/>
      <c r="CS73" s="947"/>
      <c r="CT73" s="947"/>
      <c r="CU73" s="947"/>
      <c r="CV73" s="947"/>
      <c r="CW73" s="947"/>
      <c r="CX73" s="947"/>
      <c r="CY73" s="947"/>
      <c r="CZ73" s="947"/>
      <c r="DA73" s="947"/>
      <c r="DB73" s="947"/>
      <c r="DC73" s="947"/>
      <c r="DD73" s="947"/>
    </row>
    <row r="74" spans="1:108" ht="30" customHeight="1">
      <c r="B74" s="780">
        <v>6</v>
      </c>
      <c r="C74" s="744" t="s">
        <v>317</v>
      </c>
      <c r="D74" s="811" t="s">
        <v>0</v>
      </c>
      <c r="E74" s="812">
        <v>4700</v>
      </c>
      <c r="F74" s="813" t="s">
        <v>149</v>
      </c>
      <c r="G74" s="814">
        <f t="shared" si="53"/>
        <v>0</v>
      </c>
      <c r="H74" s="815">
        <f t="shared" si="31"/>
        <v>0</v>
      </c>
      <c r="I74" s="814">
        <v>0</v>
      </c>
      <c r="J74" s="814">
        <v>0</v>
      </c>
      <c r="K74" s="814">
        <v>0</v>
      </c>
      <c r="L74" s="814">
        <f t="shared" si="54"/>
        <v>0</v>
      </c>
      <c r="M74" s="816" t="e">
        <f>L74*100/G74</f>
        <v>#DIV/0!</v>
      </c>
      <c r="N74" s="815">
        <v>0</v>
      </c>
      <c r="O74" s="814">
        <v>0</v>
      </c>
      <c r="P74" s="814">
        <v>0</v>
      </c>
      <c r="Q74" s="814">
        <v>0</v>
      </c>
      <c r="R74" s="814">
        <f t="shared" si="45"/>
        <v>0</v>
      </c>
      <c r="S74" s="816" t="e">
        <f>U74*100/G74</f>
        <v>#DIV/0!</v>
      </c>
      <c r="T74" s="815">
        <v>0</v>
      </c>
      <c r="U74" s="762">
        <f t="shared" si="50"/>
        <v>0</v>
      </c>
      <c r="V74" s="814">
        <v>0</v>
      </c>
      <c r="W74" s="814">
        <v>0</v>
      </c>
      <c r="X74" s="814">
        <v>0</v>
      </c>
      <c r="Y74" s="814">
        <f t="shared" si="46"/>
        <v>0</v>
      </c>
      <c r="Z74" s="816" t="e">
        <f t="shared" si="52"/>
        <v>#DIV/0!</v>
      </c>
      <c r="AA74" s="815">
        <v>0</v>
      </c>
      <c r="AB74" s="762">
        <f t="shared" si="51"/>
        <v>0</v>
      </c>
      <c r="AC74" s="814">
        <v>0</v>
      </c>
      <c r="AD74" s="814">
        <v>0</v>
      </c>
      <c r="AE74" s="814">
        <v>0</v>
      </c>
      <c r="AF74" s="814">
        <f t="shared" si="47"/>
        <v>0</v>
      </c>
      <c r="AG74" s="816" t="e">
        <f>AI74*100/G74</f>
        <v>#DIV/0!</v>
      </c>
      <c r="AH74" s="815">
        <v>0</v>
      </c>
      <c r="AI74" s="815">
        <f t="shared" si="48"/>
        <v>0</v>
      </c>
      <c r="AJ74" s="764" t="e">
        <f t="shared" si="49"/>
        <v>#DIV/0!</v>
      </c>
      <c r="AK74" s="921"/>
      <c r="AL74" s="955"/>
      <c r="AM74" s="947"/>
      <c r="AN74" s="947"/>
      <c r="AO74" s="947"/>
      <c r="AP74" s="947"/>
      <c r="AQ74" s="947"/>
      <c r="AR74" s="947"/>
      <c r="AS74" s="947"/>
      <c r="AT74" s="947"/>
      <c r="AU74" s="947"/>
      <c r="AV74" s="947"/>
      <c r="AW74" s="947"/>
      <c r="AX74" s="947"/>
      <c r="AY74" s="947"/>
      <c r="AZ74" s="947"/>
      <c r="BA74" s="947"/>
      <c r="BB74" s="947"/>
      <c r="BC74" s="947"/>
      <c r="BD74" s="947"/>
      <c r="BE74" s="947"/>
      <c r="BF74" s="947"/>
      <c r="BG74" s="947"/>
      <c r="BH74" s="947"/>
      <c r="BI74" s="947"/>
      <c r="BJ74" s="947"/>
      <c r="BK74" s="947"/>
      <c r="BL74" s="947"/>
      <c r="BM74" s="947"/>
      <c r="BN74" s="947"/>
      <c r="BO74" s="947"/>
      <c r="BP74" s="947"/>
      <c r="BQ74" s="947"/>
      <c r="BR74" s="947"/>
      <c r="BS74" s="947"/>
      <c r="BT74" s="947"/>
      <c r="BU74" s="947"/>
      <c r="BV74" s="947"/>
      <c r="BW74" s="947"/>
      <c r="BX74" s="947"/>
      <c r="BY74" s="947"/>
      <c r="BZ74" s="947"/>
      <c r="CA74" s="947"/>
      <c r="CB74" s="947"/>
      <c r="CC74" s="947"/>
      <c r="CD74" s="947"/>
      <c r="CE74" s="947"/>
      <c r="CF74" s="947"/>
      <c r="CG74" s="947"/>
      <c r="CH74" s="947"/>
      <c r="CI74" s="947"/>
      <c r="CJ74" s="947"/>
      <c r="CK74" s="947"/>
      <c r="CL74" s="947"/>
      <c r="CM74" s="947"/>
      <c r="CN74" s="947"/>
      <c r="CO74" s="947"/>
      <c r="CP74" s="947"/>
      <c r="CQ74" s="947"/>
      <c r="CR74" s="947"/>
      <c r="CS74" s="947"/>
      <c r="CT74" s="947"/>
      <c r="CU74" s="947"/>
      <c r="CV74" s="947"/>
      <c r="CW74" s="947"/>
      <c r="CX74" s="947"/>
      <c r="CY74" s="947"/>
      <c r="CZ74" s="947"/>
      <c r="DA74" s="947"/>
      <c r="DB74" s="947"/>
      <c r="DC74" s="947"/>
      <c r="DD74" s="947"/>
    </row>
    <row r="75" spans="1:108" s="809" customFormat="1" ht="20.25" customHeight="1">
      <c r="A75" s="817"/>
      <c r="B75" s="771"/>
      <c r="C75" s="739"/>
      <c r="D75" s="772"/>
      <c r="E75" s="769"/>
      <c r="F75" s="770" t="s">
        <v>150</v>
      </c>
      <c r="G75" s="760">
        <f t="shared" si="53"/>
        <v>0</v>
      </c>
      <c r="H75" s="763">
        <f t="shared" si="31"/>
        <v>0</v>
      </c>
      <c r="I75" s="760">
        <v>0</v>
      </c>
      <c r="J75" s="760">
        <v>0</v>
      </c>
      <c r="K75" s="760">
        <v>0</v>
      </c>
      <c r="L75" s="760">
        <f t="shared" si="54"/>
        <v>0</v>
      </c>
      <c r="M75" s="761" t="e">
        <f>L75*100/G74</f>
        <v>#DIV/0!</v>
      </c>
      <c r="N75" s="763">
        <v>0</v>
      </c>
      <c r="O75" s="760">
        <v>0</v>
      </c>
      <c r="P75" s="760">
        <v>0</v>
      </c>
      <c r="Q75" s="760">
        <v>0</v>
      </c>
      <c r="R75" s="760">
        <f t="shared" si="45"/>
        <v>0</v>
      </c>
      <c r="S75" s="761" t="e">
        <f>U75*100/G74</f>
        <v>#DIV/0!</v>
      </c>
      <c r="T75" s="763">
        <v>0</v>
      </c>
      <c r="U75" s="758">
        <f t="shared" si="50"/>
        <v>0</v>
      </c>
      <c r="V75" s="760">
        <v>0</v>
      </c>
      <c r="W75" s="760">
        <v>0</v>
      </c>
      <c r="X75" s="760">
        <v>0</v>
      </c>
      <c r="Y75" s="760">
        <f t="shared" si="46"/>
        <v>0</v>
      </c>
      <c r="Z75" s="761" t="e">
        <f>AB75*100/G74</f>
        <v>#DIV/0!</v>
      </c>
      <c r="AA75" s="763">
        <v>0</v>
      </c>
      <c r="AB75" s="758">
        <f t="shared" si="51"/>
        <v>0</v>
      </c>
      <c r="AC75" s="760">
        <v>0</v>
      </c>
      <c r="AD75" s="760">
        <v>0</v>
      </c>
      <c r="AE75" s="760">
        <v>0</v>
      </c>
      <c r="AF75" s="760">
        <f t="shared" si="47"/>
        <v>0</v>
      </c>
      <c r="AG75" s="761" t="e">
        <f>AI75*100/G74</f>
        <v>#DIV/0!</v>
      </c>
      <c r="AH75" s="763">
        <v>0</v>
      </c>
      <c r="AI75" s="763">
        <f t="shared" si="48"/>
        <v>0</v>
      </c>
      <c r="AJ75" s="807" t="e">
        <f t="shared" si="49"/>
        <v>#DIV/0!</v>
      </c>
      <c r="AK75" s="924"/>
      <c r="AL75" s="955"/>
      <c r="AM75" s="947"/>
      <c r="AN75" s="947"/>
      <c r="AO75" s="947"/>
      <c r="AP75" s="947"/>
      <c r="AQ75" s="947"/>
      <c r="AR75" s="947"/>
      <c r="AS75" s="947"/>
      <c r="AT75" s="947"/>
      <c r="AU75" s="947"/>
      <c r="AV75" s="947"/>
      <c r="AW75" s="947"/>
      <c r="AX75" s="947"/>
      <c r="AY75" s="947"/>
      <c r="AZ75" s="947"/>
      <c r="BA75" s="947"/>
      <c r="BB75" s="947"/>
      <c r="BC75" s="947"/>
      <c r="BD75" s="947"/>
      <c r="BE75" s="947"/>
      <c r="BF75" s="947"/>
      <c r="BG75" s="947"/>
      <c r="BH75" s="947"/>
      <c r="BI75" s="947"/>
      <c r="BJ75" s="947"/>
      <c r="BK75" s="947"/>
      <c r="BL75" s="947"/>
      <c r="BM75" s="947"/>
      <c r="BN75" s="947"/>
      <c r="BO75" s="947"/>
      <c r="BP75" s="947"/>
      <c r="BQ75" s="947"/>
      <c r="BR75" s="947"/>
      <c r="BS75" s="947"/>
      <c r="BT75" s="947"/>
      <c r="BU75" s="947"/>
      <c r="BV75" s="947"/>
      <c r="BW75" s="947"/>
      <c r="BX75" s="947"/>
      <c r="BY75" s="947"/>
      <c r="BZ75" s="947"/>
      <c r="CA75" s="947"/>
      <c r="CB75" s="947"/>
      <c r="CC75" s="947"/>
      <c r="CD75" s="947"/>
      <c r="CE75" s="947"/>
      <c r="CF75" s="947"/>
      <c r="CG75" s="947"/>
      <c r="CH75" s="947"/>
      <c r="CI75" s="947"/>
      <c r="CJ75" s="947"/>
      <c r="CK75" s="947"/>
      <c r="CL75" s="947"/>
      <c r="CM75" s="947"/>
      <c r="CN75" s="947"/>
      <c r="CO75" s="947"/>
      <c r="CP75" s="947"/>
      <c r="CQ75" s="947"/>
      <c r="CR75" s="947"/>
      <c r="CS75" s="947"/>
      <c r="CT75" s="947"/>
      <c r="CU75" s="947"/>
      <c r="CV75" s="947"/>
      <c r="CW75" s="947"/>
      <c r="CX75" s="947"/>
      <c r="CY75" s="947"/>
      <c r="CZ75" s="947"/>
      <c r="DA75" s="947"/>
      <c r="DB75" s="947"/>
      <c r="DC75" s="947"/>
      <c r="DD75" s="947"/>
    </row>
    <row r="76" spans="1:108" ht="30" customHeight="1">
      <c r="B76" s="781"/>
      <c r="C76" s="738" t="s">
        <v>17</v>
      </c>
      <c r="D76" s="787" t="s">
        <v>0</v>
      </c>
      <c r="E76" s="788">
        <v>600</v>
      </c>
      <c r="F76" s="786" t="s">
        <v>149</v>
      </c>
      <c r="G76" s="800">
        <f t="shared" si="53"/>
        <v>9247</v>
      </c>
      <c r="H76" s="801">
        <f t="shared" si="31"/>
        <v>385600</v>
      </c>
      <c r="I76" s="800">
        <f t="shared" ref="I76:K77" si="55">I78+I114</f>
        <v>397</v>
      </c>
      <c r="J76" s="800">
        <f t="shared" si="55"/>
        <v>510</v>
      </c>
      <c r="K76" s="800">
        <f t="shared" si="55"/>
        <v>2090</v>
      </c>
      <c r="L76" s="800">
        <f t="shared" si="54"/>
        <v>2997</v>
      </c>
      <c r="M76" s="802">
        <f>L76*100/G76</f>
        <v>32.410511517248835</v>
      </c>
      <c r="N76" s="801">
        <f t="shared" ref="N76:Q77" si="56">N78+N114</f>
        <v>112620</v>
      </c>
      <c r="O76" s="800">
        <f t="shared" si="56"/>
        <v>376</v>
      </c>
      <c r="P76" s="800">
        <f t="shared" si="56"/>
        <v>1600</v>
      </c>
      <c r="Q76" s="800">
        <f t="shared" si="56"/>
        <v>363</v>
      </c>
      <c r="R76" s="800">
        <f t="shared" si="45"/>
        <v>2339</v>
      </c>
      <c r="S76" s="802">
        <f>U76*100/G76</f>
        <v>57.705201687033636</v>
      </c>
      <c r="T76" s="801">
        <f>T78+T114</f>
        <v>159500</v>
      </c>
      <c r="U76" s="803">
        <f t="shared" si="50"/>
        <v>5336</v>
      </c>
      <c r="V76" s="800">
        <f t="shared" ref="V76:X77" si="57">V78+V114</f>
        <v>560</v>
      </c>
      <c r="W76" s="800">
        <f t="shared" si="57"/>
        <v>380</v>
      </c>
      <c r="X76" s="800">
        <f t="shared" si="57"/>
        <v>445</v>
      </c>
      <c r="Y76" s="800">
        <f t="shared" si="46"/>
        <v>1385</v>
      </c>
      <c r="Z76" s="802">
        <f t="shared" si="52"/>
        <v>72.683032334811287</v>
      </c>
      <c r="AA76" s="801">
        <f>AA78+AA114</f>
        <v>328900</v>
      </c>
      <c r="AB76" s="804">
        <f t="shared" si="51"/>
        <v>6721</v>
      </c>
      <c r="AC76" s="800">
        <f t="shared" ref="AC76:AE77" si="58">AC78+AC114</f>
        <v>343</v>
      </c>
      <c r="AD76" s="800">
        <f t="shared" si="58"/>
        <v>1853</v>
      </c>
      <c r="AE76" s="800">
        <f t="shared" si="58"/>
        <v>330</v>
      </c>
      <c r="AF76" s="800">
        <f t="shared" si="47"/>
        <v>2526</v>
      </c>
      <c r="AG76" s="802">
        <f>AI76*100/G76</f>
        <v>100</v>
      </c>
      <c r="AH76" s="801">
        <f>AH78+AH114</f>
        <v>385600</v>
      </c>
      <c r="AI76" s="801">
        <f t="shared" si="48"/>
        <v>9247</v>
      </c>
      <c r="AJ76" s="805">
        <f t="shared" si="49"/>
        <v>100</v>
      </c>
      <c r="AK76" s="926"/>
      <c r="AL76" s="955"/>
      <c r="AM76" s="947"/>
      <c r="AN76" s="947"/>
      <c r="AO76" s="947"/>
      <c r="AP76" s="947"/>
      <c r="AQ76" s="947"/>
      <c r="AR76" s="947"/>
      <c r="AS76" s="947"/>
      <c r="AT76" s="947"/>
      <c r="AU76" s="947"/>
      <c r="AV76" s="947"/>
      <c r="AW76" s="947"/>
      <c r="AX76" s="947"/>
      <c r="AY76" s="947"/>
      <c r="AZ76" s="947"/>
      <c r="BA76" s="947"/>
      <c r="BB76" s="947"/>
      <c r="BC76" s="947"/>
      <c r="BD76" s="947"/>
      <c r="BE76" s="947"/>
      <c r="BF76" s="947"/>
      <c r="BG76" s="947"/>
      <c r="BH76" s="947"/>
      <c r="BI76" s="947"/>
      <c r="BJ76" s="947"/>
      <c r="BK76" s="947"/>
      <c r="BL76" s="947"/>
      <c r="BM76" s="947"/>
      <c r="BN76" s="947"/>
      <c r="BO76" s="947"/>
      <c r="BP76" s="947"/>
      <c r="BQ76" s="947"/>
      <c r="BR76" s="947"/>
      <c r="BS76" s="947"/>
      <c r="BT76" s="947"/>
      <c r="BU76" s="947"/>
      <c r="BV76" s="947"/>
      <c r="BW76" s="947"/>
      <c r="BX76" s="947"/>
      <c r="BY76" s="947"/>
      <c r="BZ76" s="947"/>
      <c r="CA76" s="947"/>
      <c r="CB76" s="947"/>
      <c r="CC76" s="947"/>
      <c r="CD76" s="947"/>
      <c r="CE76" s="947"/>
      <c r="CF76" s="947"/>
      <c r="CG76" s="947"/>
      <c r="CH76" s="947"/>
      <c r="CI76" s="947"/>
      <c r="CJ76" s="947"/>
      <c r="CK76" s="947"/>
      <c r="CL76" s="947"/>
      <c r="CM76" s="947"/>
      <c r="CN76" s="947"/>
      <c r="CO76" s="947"/>
      <c r="CP76" s="947"/>
      <c r="CQ76" s="947"/>
      <c r="CR76" s="947"/>
      <c r="CS76" s="947"/>
      <c r="CT76" s="947"/>
      <c r="CU76" s="947"/>
      <c r="CV76" s="947"/>
      <c r="CW76" s="947"/>
      <c r="CX76" s="947"/>
      <c r="CY76" s="947"/>
      <c r="CZ76" s="947"/>
      <c r="DA76" s="947"/>
      <c r="DB76" s="947"/>
      <c r="DC76" s="947"/>
      <c r="DD76" s="947"/>
    </row>
    <row r="77" spans="1:108" ht="20.25" customHeight="1">
      <c r="B77" s="781"/>
      <c r="C77" s="746"/>
      <c r="D77" s="772"/>
      <c r="E77" s="769"/>
      <c r="F77" s="770" t="s">
        <v>150</v>
      </c>
      <c r="G77" s="760">
        <f t="shared" si="53"/>
        <v>9188</v>
      </c>
      <c r="H77" s="763">
        <f t="shared" si="31"/>
        <v>230680</v>
      </c>
      <c r="I77" s="760">
        <f t="shared" si="55"/>
        <v>349</v>
      </c>
      <c r="J77" s="760">
        <f t="shared" si="55"/>
        <v>945</v>
      </c>
      <c r="K77" s="760">
        <f t="shared" si="55"/>
        <v>988</v>
      </c>
      <c r="L77" s="760">
        <f t="shared" si="54"/>
        <v>2282</v>
      </c>
      <c r="M77" s="761">
        <f>L77*100/G76</f>
        <v>24.678274034822106</v>
      </c>
      <c r="N77" s="801">
        <f t="shared" si="56"/>
        <v>35700</v>
      </c>
      <c r="O77" s="760">
        <f t="shared" si="56"/>
        <v>1738</v>
      </c>
      <c r="P77" s="760">
        <f t="shared" si="56"/>
        <v>2687</v>
      </c>
      <c r="Q77" s="760">
        <f t="shared" si="56"/>
        <v>227</v>
      </c>
      <c r="R77" s="760">
        <f t="shared" si="45"/>
        <v>4652</v>
      </c>
      <c r="S77" s="761">
        <f>U77*100/G76</f>
        <v>74.986482102303455</v>
      </c>
      <c r="T77" s="801">
        <f>T79+T115</f>
        <v>129900</v>
      </c>
      <c r="U77" s="758">
        <f t="shared" si="50"/>
        <v>6934</v>
      </c>
      <c r="V77" s="760">
        <f t="shared" si="57"/>
        <v>423</v>
      </c>
      <c r="W77" s="760">
        <f t="shared" si="57"/>
        <v>283</v>
      </c>
      <c r="X77" s="760">
        <f t="shared" si="57"/>
        <v>1145</v>
      </c>
      <c r="Y77" s="760">
        <f t="shared" si="46"/>
        <v>1851</v>
      </c>
      <c r="Z77" s="761">
        <f>AB77*100/G76</f>
        <v>95.003785011355035</v>
      </c>
      <c r="AA77" s="801">
        <f>AA79+AA115</f>
        <v>230680</v>
      </c>
      <c r="AB77" s="762">
        <f t="shared" si="51"/>
        <v>8785</v>
      </c>
      <c r="AC77" s="760">
        <f t="shared" si="58"/>
        <v>199</v>
      </c>
      <c r="AD77" s="760">
        <f t="shared" si="58"/>
        <v>204</v>
      </c>
      <c r="AE77" s="760">
        <f t="shared" si="58"/>
        <v>0</v>
      </c>
      <c r="AF77" s="760">
        <f t="shared" si="47"/>
        <v>403</v>
      </c>
      <c r="AG77" s="761">
        <f>AI77*100/G76</f>
        <v>99.361955228722834</v>
      </c>
      <c r="AH77" s="801">
        <f>AH79+AH115</f>
        <v>230680</v>
      </c>
      <c r="AI77" s="763">
        <f t="shared" si="48"/>
        <v>9188</v>
      </c>
      <c r="AJ77" s="764">
        <f t="shared" si="49"/>
        <v>99.361955228722834</v>
      </c>
      <c r="AK77" s="924"/>
      <c r="AL77" s="955"/>
      <c r="AM77" s="947"/>
      <c r="AN77" s="947"/>
      <c r="AO77" s="947"/>
      <c r="AP77" s="947"/>
      <c r="AQ77" s="947"/>
      <c r="AR77" s="947"/>
      <c r="AS77" s="947"/>
      <c r="AT77" s="947"/>
      <c r="AU77" s="947"/>
      <c r="AV77" s="947"/>
      <c r="AW77" s="947"/>
      <c r="AX77" s="947"/>
      <c r="AY77" s="947"/>
      <c r="AZ77" s="947"/>
      <c r="BA77" s="947"/>
      <c r="BB77" s="947"/>
      <c r="BC77" s="947"/>
      <c r="BD77" s="947"/>
      <c r="BE77" s="947"/>
      <c r="BF77" s="947"/>
      <c r="BG77" s="947"/>
      <c r="BH77" s="947"/>
      <c r="BI77" s="947"/>
      <c r="BJ77" s="947"/>
      <c r="BK77" s="947"/>
      <c r="BL77" s="947"/>
      <c r="BM77" s="947"/>
      <c r="BN77" s="947"/>
      <c r="BO77" s="947"/>
      <c r="BP77" s="947"/>
      <c r="BQ77" s="947"/>
      <c r="BR77" s="947"/>
      <c r="BS77" s="947"/>
      <c r="BT77" s="947"/>
      <c r="BU77" s="947"/>
      <c r="BV77" s="947"/>
      <c r="BW77" s="947"/>
      <c r="BX77" s="947"/>
      <c r="BY77" s="947"/>
      <c r="BZ77" s="947"/>
      <c r="CA77" s="947"/>
      <c r="CB77" s="947"/>
      <c r="CC77" s="947"/>
      <c r="CD77" s="947"/>
      <c r="CE77" s="947"/>
      <c r="CF77" s="947"/>
      <c r="CG77" s="947"/>
      <c r="CH77" s="947"/>
      <c r="CI77" s="947"/>
      <c r="CJ77" s="947"/>
      <c r="CK77" s="947"/>
      <c r="CL77" s="947"/>
      <c r="CM77" s="947"/>
      <c r="CN77" s="947"/>
      <c r="CO77" s="947"/>
      <c r="CP77" s="947"/>
      <c r="CQ77" s="947"/>
      <c r="CR77" s="947"/>
      <c r="CS77" s="947"/>
      <c r="CT77" s="947"/>
      <c r="CU77" s="947"/>
      <c r="CV77" s="947"/>
      <c r="CW77" s="947"/>
      <c r="CX77" s="947"/>
      <c r="CY77" s="947"/>
      <c r="CZ77" s="947"/>
      <c r="DA77" s="947"/>
      <c r="DB77" s="947"/>
      <c r="DC77" s="947"/>
      <c r="DD77" s="947"/>
    </row>
    <row r="78" spans="1:108" ht="30" customHeight="1">
      <c r="B78" s="771"/>
      <c r="C78" s="739" t="s">
        <v>292</v>
      </c>
      <c r="D78" s="772" t="s">
        <v>0</v>
      </c>
      <c r="E78" s="769">
        <v>45</v>
      </c>
      <c r="F78" s="770" t="s">
        <v>149</v>
      </c>
      <c r="G78" s="760">
        <f t="shared" si="53"/>
        <v>6247</v>
      </c>
      <c r="H78" s="763">
        <f t="shared" si="31"/>
        <v>347000</v>
      </c>
      <c r="I78" s="760">
        <f t="shared" ref="I78:K79" si="59">I80</f>
        <v>147</v>
      </c>
      <c r="J78" s="760">
        <f t="shared" si="59"/>
        <v>260</v>
      </c>
      <c r="K78" s="760">
        <f t="shared" si="59"/>
        <v>1840</v>
      </c>
      <c r="L78" s="760">
        <f t="shared" si="54"/>
        <v>2247</v>
      </c>
      <c r="M78" s="761">
        <f>L78*100/G78</f>
        <v>35.96926524731871</v>
      </c>
      <c r="N78" s="763">
        <f>N80</f>
        <v>100500</v>
      </c>
      <c r="O78" s="760">
        <f t="shared" ref="O78:Q79" si="60">O80</f>
        <v>126</v>
      </c>
      <c r="P78" s="760">
        <f t="shared" si="60"/>
        <v>1350</v>
      </c>
      <c r="Q78" s="760">
        <f t="shared" si="60"/>
        <v>113</v>
      </c>
      <c r="R78" s="760">
        <f t="shared" si="45"/>
        <v>1589</v>
      </c>
      <c r="S78" s="761">
        <f>U78*100/G78</f>
        <v>61.405474627821356</v>
      </c>
      <c r="T78" s="763">
        <f>T80</f>
        <v>130500</v>
      </c>
      <c r="U78" s="758">
        <f t="shared" si="50"/>
        <v>3836</v>
      </c>
      <c r="V78" s="760">
        <f t="shared" ref="V78:X79" si="61">V80</f>
        <v>310</v>
      </c>
      <c r="W78" s="760">
        <f t="shared" si="61"/>
        <v>130</v>
      </c>
      <c r="X78" s="760">
        <f t="shared" si="61"/>
        <v>195</v>
      </c>
      <c r="Y78" s="760">
        <f t="shared" si="46"/>
        <v>635</v>
      </c>
      <c r="Z78" s="761">
        <f t="shared" si="52"/>
        <v>71.570353769809515</v>
      </c>
      <c r="AA78" s="763">
        <f>AA80</f>
        <v>319300</v>
      </c>
      <c r="AB78" s="762">
        <f t="shared" si="51"/>
        <v>4471</v>
      </c>
      <c r="AC78" s="760">
        <f t="shared" ref="AC78:AE79" si="62">AC80</f>
        <v>93</v>
      </c>
      <c r="AD78" s="760">
        <f t="shared" si="62"/>
        <v>1603</v>
      </c>
      <c r="AE78" s="760">
        <f t="shared" si="62"/>
        <v>80</v>
      </c>
      <c r="AF78" s="760">
        <f t="shared" si="47"/>
        <v>1776</v>
      </c>
      <c r="AG78" s="761">
        <f>AI78*100/G78</f>
        <v>100</v>
      </c>
      <c r="AH78" s="763">
        <f>AH80</f>
        <v>347000</v>
      </c>
      <c r="AI78" s="763">
        <f t="shared" si="48"/>
        <v>6247</v>
      </c>
      <c r="AJ78" s="764">
        <f t="shared" si="49"/>
        <v>100</v>
      </c>
      <c r="AK78" s="924"/>
      <c r="AL78" s="955"/>
      <c r="AM78" s="947"/>
      <c r="AN78" s="947"/>
      <c r="AO78" s="947"/>
      <c r="AP78" s="947"/>
      <c r="AQ78" s="947"/>
      <c r="AR78" s="947"/>
      <c r="AS78" s="947"/>
      <c r="AT78" s="947"/>
      <c r="AU78" s="947"/>
      <c r="AV78" s="947"/>
      <c r="AW78" s="947"/>
      <c r="AX78" s="947"/>
      <c r="AY78" s="947"/>
      <c r="AZ78" s="947"/>
      <c r="BA78" s="947"/>
      <c r="BB78" s="947"/>
      <c r="BC78" s="947"/>
      <c r="BD78" s="947"/>
      <c r="BE78" s="947"/>
      <c r="BF78" s="947"/>
      <c r="BG78" s="947"/>
      <c r="BH78" s="947"/>
      <c r="BI78" s="947"/>
      <c r="BJ78" s="947"/>
      <c r="BK78" s="947"/>
      <c r="BL78" s="947"/>
      <c r="BM78" s="947"/>
      <c r="BN78" s="947"/>
      <c r="BO78" s="947"/>
      <c r="BP78" s="947"/>
      <c r="BQ78" s="947"/>
      <c r="BR78" s="947"/>
      <c r="BS78" s="947"/>
      <c r="BT78" s="947"/>
      <c r="BU78" s="947"/>
      <c r="BV78" s="947"/>
      <c r="BW78" s="947"/>
      <c r="BX78" s="947"/>
      <c r="BY78" s="947"/>
      <c r="BZ78" s="947"/>
      <c r="CA78" s="947"/>
      <c r="CB78" s="947"/>
      <c r="CC78" s="947"/>
      <c r="CD78" s="947"/>
      <c r="CE78" s="947"/>
      <c r="CF78" s="947"/>
      <c r="CG78" s="947"/>
      <c r="CH78" s="947"/>
      <c r="CI78" s="947"/>
      <c r="CJ78" s="947"/>
      <c r="CK78" s="947"/>
      <c r="CL78" s="947"/>
      <c r="CM78" s="947"/>
      <c r="CN78" s="947"/>
      <c r="CO78" s="947"/>
      <c r="CP78" s="947"/>
      <c r="CQ78" s="947"/>
      <c r="CR78" s="947"/>
      <c r="CS78" s="947"/>
      <c r="CT78" s="947"/>
      <c r="CU78" s="947"/>
      <c r="CV78" s="947"/>
      <c r="CW78" s="947"/>
      <c r="CX78" s="947"/>
      <c r="CY78" s="947"/>
      <c r="CZ78" s="947"/>
      <c r="DA78" s="947"/>
      <c r="DB78" s="947"/>
      <c r="DC78" s="947"/>
      <c r="DD78" s="947"/>
    </row>
    <row r="79" spans="1:108" ht="19.5" customHeight="1">
      <c r="B79" s="771"/>
      <c r="C79" s="739"/>
      <c r="D79" s="772"/>
      <c r="E79" s="769"/>
      <c r="F79" s="770" t="s">
        <v>150</v>
      </c>
      <c r="G79" s="760">
        <f t="shared" si="53"/>
        <v>6908</v>
      </c>
      <c r="H79" s="763">
        <f t="shared" si="31"/>
        <v>196400</v>
      </c>
      <c r="I79" s="760">
        <f t="shared" si="59"/>
        <v>149</v>
      </c>
      <c r="J79" s="760">
        <f t="shared" si="59"/>
        <v>738</v>
      </c>
      <c r="K79" s="760">
        <f t="shared" si="59"/>
        <v>781</v>
      </c>
      <c r="L79" s="760">
        <f t="shared" si="54"/>
        <v>1668</v>
      </c>
      <c r="M79" s="761">
        <f>L79*100/G78</f>
        <v>26.700816391868095</v>
      </c>
      <c r="N79" s="763">
        <f>N81</f>
        <v>35700</v>
      </c>
      <c r="O79" s="760">
        <f t="shared" si="60"/>
        <v>1532</v>
      </c>
      <c r="P79" s="760">
        <f t="shared" si="60"/>
        <v>2487</v>
      </c>
      <c r="Q79" s="760">
        <f t="shared" si="60"/>
        <v>20</v>
      </c>
      <c r="R79" s="760">
        <f t="shared" si="45"/>
        <v>4039</v>
      </c>
      <c r="S79" s="761">
        <f>U79*100/G78</f>
        <v>91.355850808388027</v>
      </c>
      <c r="T79" s="763">
        <f>T81</f>
        <v>100900</v>
      </c>
      <c r="U79" s="758">
        <f t="shared" si="50"/>
        <v>5707</v>
      </c>
      <c r="V79" s="760">
        <f t="shared" si="61"/>
        <v>220</v>
      </c>
      <c r="W79" s="760">
        <f t="shared" si="61"/>
        <v>35</v>
      </c>
      <c r="X79" s="760">
        <f t="shared" si="61"/>
        <v>946</v>
      </c>
      <c r="Y79" s="760">
        <f t="shared" si="46"/>
        <v>1201</v>
      </c>
      <c r="Z79" s="761">
        <f>AB79*100/G78</f>
        <v>110.58107891788059</v>
      </c>
      <c r="AA79" s="763">
        <f>AA81</f>
        <v>196400</v>
      </c>
      <c r="AB79" s="762">
        <f t="shared" si="51"/>
        <v>6908</v>
      </c>
      <c r="AC79" s="760">
        <f t="shared" si="62"/>
        <v>0</v>
      </c>
      <c r="AD79" s="760">
        <f t="shared" si="62"/>
        <v>0</v>
      </c>
      <c r="AE79" s="760">
        <f t="shared" si="62"/>
        <v>0</v>
      </c>
      <c r="AF79" s="760">
        <f t="shared" si="47"/>
        <v>0</v>
      </c>
      <c r="AG79" s="761">
        <f>AI79*100/G78</f>
        <v>110.58107891788059</v>
      </c>
      <c r="AH79" s="763">
        <f>AH81</f>
        <v>196400</v>
      </c>
      <c r="AI79" s="763">
        <f t="shared" si="48"/>
        <v>6908</v>
      </c>
      <c r="AJ79" s="764">
        <f t="shared" si="49"/>
        <v>110.58107891788059</v>
      </c>
      <c r="AK79" s="924"/>
      <c r="AL79" s="955"/>
      <c r="AM79" s="947"/>
      <c r="AN79" s="947"/>
      <c r="AO79" s="947"/>
      <c r="AP79" s="947"/>
      <c r="AQ79" s="947"/>
      <c r="AR79" s="947"/>
      <c r="AS79" s="947"/>
      <c r="AT79" s="947"/>
      <c r="AU79" s="947"/>
      <c r="AV79" s="947"/>
      <c r="AW79" s="947"/>
      <c r="AX79" s="947"/>
      <c r="AY79" s="947"/>
      <c r="AZ79" s="947"/>
      <c r="BA79" s="947"/>
      <c r="BB79" s="947"/>
      <c r="BC79" s="947"/>
      <c r="BD79" s="947"/>
      <c r="BE79" s="947"/>
      <c r="BF79" s="947"/>
      <c r="BG79" s="947"/>
      <c r="BH79" s="947"/>
      <c r="BI79" s="947"/>
      <c r="BJ79" s="947"/>
      <c r="BK79" s="947"/>
      <c r="BL79" s="947"/>
      <c r="BM79" s="947"/>
      <c r="BN79" s="947"/>
      <c r="BO79" s="947"/>
      <c r="BP79" s="947"/>
      <c r="BQ79" s="947"/>
      <c r="BR79" s="947"/>
      <c r="BS79" s="947"/>
      <c r="BT79" s="947"/>
      <c r="BU79" s="947"/>
      <c r="BV79" s="947"/>
      <c r="BW79" s="947"/>
      <c r="BX79" s="947"/>
      <c r="BY79" s="947"/>
      <c r="BZ79" s="947"/>
      <c r="CA79" s="947"/>
      <c r="CB79" s="947"/>
      <c r="CC79" s="947"/>
      <c r="CD79" s="947"/>
      <c r="CE79" s="947"/>
      <c r="CF79" s="947"/>
      <c r="CG79" s="947"/>
      <c r="CH79" s="947"/>
      <c r="CI79" s="947"/>
      <c r="CJ79" s="947"/>
      <c r="CK79" s="947"/>
      <c r="CL79" s="947"/>
      <c r="CM79" s="947"/>
      <c r="CN79" s="947"/>
      <c r="CO79" s="947"/>
      <c r="CP79" s="947"/>
      <c r="CQ79" s="947"/>
      <c r="CR79" s="947"/>
      <c r="CS79" s="947"/>
      <c r="CT79" s="947"/>
      <c r="CU79" s="947"/>
      <c r="CV79" s="947"/>
      <c r="CW79" s="947"/>
      <c r="CX79" s="947"/>
      <c r="CY79" s="947"/>
      <c r="CZ79" s="947"/>
      <c r="DA79" s="947"/>
      <c r="DB79" s="947"/>
      <c r="DC79" s="947"/>
      <c r="DD79" s="947"/>
    </row>
    <row r="80" spans="1:108" s="750" customFormat="1" ht="30" customHeight="1">
      <c r="B80" s="771"/>
      <c r="C80" s="737" t="s">
        <v>76</v>
      </c>
      <c r="D80" s="773" t="s">
        <v>8</v>
      </c>
      <c r="E80" s="774"/>
      <c r="F80" s="775" t="s">
        <v>149</v>
      </c>
      <c r="G80" s="760">
        <f t="shared" si="53"/>
        <v>6247</v>
      </c>
      <c r="H80" s="763">
        <f t="shared" si="31"/>
        <v>347000</v>
      </c>
      <c r="I80" s="760">
        <f>I82+I92+I100</f>
        <v>147</v>
      </c>
      <c r="J80" s="760">
        <f t="shared" ref="I80:K81" si="63">J82+J92+J100</f>
        <v>260</v>
      </c>
      <c r="K80" s="760">
        <f t="shared" si="63"/>
        <v>1840</v>
      </c>
      <c r="L80" s="760">
        <f t="shared" si="54"/>
        <v>2247</v>
      </c>
      <c r="M80" s="761">
        <f>L80*100/G80</f>
        <v>35.96926524731871</v>
      </c>
      <c r="N80" s="763">
        <f>N82+N92+N100</f>
        <v>100500</v>
      </c>
      <c r="O80" s="760">
        <f t="shared" ref="O80:Q81" si="64">O82+O92+O100</f>
        <v>126</v>
      </c>
      <c r="P80" s="760">
        <f t="shared" si="64"/>
        <v>1350</v>
      </c>
      <c r="Q80" s="760">
        <f t="shared" si="64"/>
        <v>113</v>
      </c>
      <c r="R80" s="760">
        <f t="shared" si="45"/>
        <v>1589</v>
      </c>
      <c r="S80" s="761">
        <f>U80*100/G80</f>
        <v>61.405474627821356</v>
      </c>
      <c r="T80" s="763">
        <f>T82+T92+T100</f>
        <v>130500</v>
      </c>
      <c r="U80" s="758">
        <f t="shared" si="50"/>
        <v>3836</v>
      </c>
      <c r="V80" s="760">
        <f t="shared" ref="V80:X81" si="65">V82+V92+V100</f>
        <v>310</v>
      </c>
      <c r="W80" s="760">
        <f t="shared" si="65"/>
        <v>130</v>
      </c>
      <c r="X80" s="760">
        <f t="shared" si="65"/>
        <v>195</v>
      </c>
      <c r="Y80" s="760">
        <f t="shared" si="46"/>
        <v>635</v>
      </c>
      <c r="Z80" s="761">
        <f t="shared" si="52"/>
        <v>71.570353769809515</v>
      </c>
      <c r="AA80" s="763">
        <f>AA82+AA92+AA100</f>
        <v>319300</v>
      </c>
      <c r="AB80" s="762">
        <f t="shared" si="51"/>
        <v>4471</v>
      </c>
      <c r="AC80" s="760">
        <f t="shared" ref="AC80:AE81" si="66">AC82+AC92+AC100</f>
        <v>93</v>
      </c>
      <c r="AD80" s="760">
        <f t="shared" si="66"/>
        <v>1603</v>
      </c>
      <c r="AE80" s="760">
        <f t="shared" si="66"/>
        <v>80</v>
      </c>
      <c r="AF80" s="760">
        <f t="shared" si="47"/>
        <v>1776</v>
      </c>
      <c r="AG80" s="761">
        <f>AI80*100/G80</f>
        <v>100</v>
      </c>
      <c r="AH80" s="763">
        <f>AH82+AH92+AH100</f>
        <v>347000</v>
      </c>
      <c r="AI80" s="763">
        <f t="shared" si="48"/>
        <v>6247</v>
      </c>
      <c r="AJ80" s="764">
        <f t="shared" si="49"/>
        <v>100</v>
      </c>
      <c r="AK80" s="925"/>
      <c r="AL80" s="956"/>
      <c r="AM80" s="948"/>
      <c r="AN80" s="948"/>
      <c r="AO80" s="948"/>
      <c r="AP80" s="948"/>
      <c r="AQ80" s="948"/>
      <c r="AR80" s="948"/>
      <c r="AS80" s="948"/>
      <c r="AT80" s="948"/>
      <c r="AU80" s="948"/>
      <c r="AV80" s="948"/>
      <c r="AW80" s="948"/>
      <c r="AX80" s="948"/>
      <c r="AY80" s="948"/>
      <c r="AZ80" s="948"/>
      <c r="BA80" s="948"/>
      <c r="BB80" s="948"/>
      <c r="BC80" s="948"/>
      <c r="BD80" s="948"/>
      <c r="BE80" s="948"/>
      <c r="BF80" s="948"/>
      <c r="BG80" s="948"/>
      <c r="BH80" s="948"/>
      <c r="BI80" s="948"/>
      <c r="BJ80" s="948"/>
      <c r="BK80" s="948"/>
      <c r="BL80" s="948"/>
      <c r="BM80" s="948"/>
      <c r="BN80" s="948"/>
      <c r="BO80" s="948"/>
      <c r="BP80" s="948"/>
      <c r="BQ80" s="948"/>
      <c r="BR80" s="948"/>
      <c r="BS80" s="948"/>
      <c r="BT80" s="948"/>
      <c r="BU80" s="948"/>
      <c r="BV80" s="948"/>
      <c r="BW80" s="948"/>
      <c r="BX80" s="948"/>
      <c r="BY80" s="948"/>
      <c r="BZ80" s="948"/>
      <c r="CA80" s="948"/>
      <c r="CB80" s="948"/>
      <c r="CC80" s="948"/>
      <c r="CD80" s="948"/>
      <c r="CE80" s="948"/>
      <c r="CF80" s="948"/>
      <c r="CG80" s="948"/>
      <c r="CH80" s="948"/>
      <c r="CI80" s="948"/>
      <c r="CJ80" s="948"/>
      <c r="CK80" s="948"/>
      <c r="CL80" s="948"/>
      <c r="CM80" s="948"/>
      <c r="CN80" s="948"/>
      <c r="CO80" s="948"/>
      <c r="CP80" s="948"/>
      <c r="CQ80" s="948"/>
      <c r="CR80" s="948"/>
      <c r="CS80" s="948"/>
      <c r="CT80" s="948"/>
      <c r="CU80" s="948"/>
      <c r="CV80" s="948"/>
      <c r="CW80" s="948"/>
      <c r="CX80" s="948"/>
      <c r="CY80" s="948"/>
      <c r="CZ80" s="948"/>
      <c r="DA80" s="948"/>
      <c r="DB80" s="948"/>
      <c r="DC80" s="948"/>
      <c r="DD80" s="948"/>
    </row>
    <row r="81" spans="1:108" s="750" customFormat="1" ht="17.25" customHeight="1">
      <c r="B81" s="771"/>
      <c r="C81" s="743"/>
      <c r="D81" s="773"/>
      <c r="E81" s="774"/>
      <c r="F81" s="775" t="s">
        <v>150</v>
      </c>
      <c r="G81" s="760">
        <f t="shared" si="53"/>
        <v>6908</v>
      </c>
      <c r="H81" s="763">
        <f t="shared" si="31"/>
        <v>196400</v>
      </c>
      <c r="I81" s="760">
        <f t="shared" si="63"/>
        <v>149</v>
      </c>
      <c r="J81" s="760">
        <f t="shared" si="63"/>
        <v>738</v>
      </c>
      <c r="K81" s="760">
        <f t="shared" si="63"/>
        <v>781</v>
      </c>
      <c r="L81" s="760">
        <f t="shared" si="54"/>
        <v>1668</v>
      </c>
      <c r="M81" s="761">
        <f>L81*100/G80</f>
        <v>26.700816391868095</v>
      </c>
      <c r="N81" s="763">
        <f>N83+N93+N101</f>
        <v>35700</v>
      </c>
      <c r="O81" s="760">
        <f t="shared" si="64"/>
        <v>1532</v>
      </c>
      <c r="P81" s="760">
        <f t="shared" si="64"/>
        <v>2487</v>
      </c>
      <c r="Q81" s="760">
        <f t="shared" si="64"/>
        <v>20</v>
      </c>
      <c r="R81" s="760">
        <f t="shared" si="45"/>
        <v>4039</v>
      </c>
      <c r="S81" s="761">
        <f>U81*100/G80</f>
        <v>91.355850808388027</v>
      </c>
      <c r="T81" s="763">
        <f>T83+T93+T101</f>
        <v>100900</v>
      </c>
      <c r="U81" s="758">
        <f t="shared" si="50"/>
        <v>5707</v>
      </c>
      <c r="V81" s="760">
        <f t="shared" si="65"/>
        <v>220</v>
      </c>
      <c r="W81" s="760">
        <f t="shared" si="65"/>
        <v>35</v>
      </c>
      <c r="X81" s="760">
        <f t="shared" si="65"/>
        <v>946</v>
      </c>
      <c r="Y81" s="760">
        <f t="shared" si="46"/>
        <v>1201</v>
      </c>
      <c r="Z81" s="761">
        <f>AB81*100/G80</f>
        <v>110.58107891788059</v>
      </c>
      <c r="AA81" s="763">
        <f>AA83+AA93+AA101</f>
        <v>196400</v>
      </c>
      <c r="AB81" s="762">
        <f t="shared" si="51"/>
        <v>6908</v>
      </c>
      <c r="AC81" s="760">
        <f t="shared" si="66"/>
        <v>0</v>
      </c>
      <c r="AD81" s="760">
        <f t="shared" si="66"/>
        <v>0</v>
      </c>
      <c r="AE81" s="760">
        <f t="shared" si="66"/>
        <v>0</v>
      </c>
      <c r="AF81" s="760">
        <f t="shared" si="47"/>
        <v>0</v>
      </c>
      <c r="AG81" s="761">
        <f>AI81*100/G80</f>
        <v>110.58107891788059</v>
      </c>
      <c r="AH81" s="763">
        <f>AH83+AH93+AH101</f>
        <v>196400</v>
      </c>
      <c r="AI81" s="763">
        <f t="shared" si="48"/>
        <v>6908</v>
      </c>
      <c r="AJ81" s="764">
        <f t="shared" si="49"/>
        <v>110.58107891788059</v>
      </c>
      <c r="AK81" s="925"/>
      <c r="AL81" s="956"/>
      <c r="AM81" s="948"/>
      <c r="AN81" s="948"/>
      <c r="AO81" s="948"/>
      <c r="AP81" s="948"/>
      <c r="AQ81" s="948"/>
      <c r="AR81" s="948"/>
      <c r="AS81" s="948"/>
      <c r="AT81" s="948"/>
      <c r="AU81" s="948"/>
      <c r="AV81" s="948"/>
      <c r="AW81" s="948"/>
      <c r="AX81" s="948"/>
      <c r="AY81" s="948"/>
      <c r="AZ81" s="948"/>
      <c r="BA81" s="948"/>
      <c r="BB81" s="948"/>
      <c r="BC81" s="948"/>
      <c r="BD81" s="948"/>
      <c r="BE81" s="948"/>
      <c r="BF81" s="948"/>
      <c r="BG81" s="948"/>
      <c r="BH81" s="948"/>
      <c r="BI81" s="948"/>
      <c r="BJ81" s="948"/>
      <c r="BK81" s="948"/>
      <c r="BL81" s="948"/>
      <c r="BM81" s="948"/>
      <c r="BN81" s="948"/>
      <c r="BO81" s="948"/>
      <c r="BP81" s="948"/>
      <c r="BQ81" s="948"/>
      <c r="BR81" s="948"/>
      <c r="BS81" s="948"/>
      <c r="BT81" s="948"/>
      <c r="BU81" s="948"/>
      <c r="BV81" s="948"/>
      <c r="BW81" s="948"/>
      <c r="BX81" s="948"/>
      <c r="BY81" s="948"/>
      <c r="BZ81" s="948"/>
      <c r="CA81" s="948"/>
      <c r="CB81" s="948"/>
      <c r="CC81" s="948"/>
      <c r="CD81" s="948"/>
      <c r="CE81" s="948"/>
      <c r="CF81" s="948"/>
      <c r="CG81" s="948"/>
      <c r="CH81" s="948"/>
      <c r="CI81" s="948"/>
      <c r="CJ81" s="948"/>
      <c r="CK81" s="948"/>
      <c r="CL81" s="948"/>
      <c r="CM81" s="948"/>
      <c r="CN81" s="948"/>
      <c r="CO81" s="948"/>
      <c r="CP81" s="948"/>
      <c r="CQ81" s="948"/>
      <c r="CR81" s="948"/>
      <c r="CS81" s="948"/>
      <c r="CT81" s="948"/>
      <c r="CU81" s="948"/>
      <c r="CV81" s="948"/>
      <c r="CW81" s="948"/>
      <c r="CX81" s="948"/>
      <c r="CY81" s="948"/>
      <c r="CZ81" s="948"/>
      <c r="DA81" s="948"/>
      <c r="DB81" s="948"/>
      <c r="DC81" s="948"/>
      <c r="DD81" s="948"/>
    </row>
    <row r="82" spans="1:108" s="750" customFormat="1" ht="30" customHeight="1">
      <c r="B82" s="771">
        <v>1</v>
      </c>
      <c r="C82" s="737" t="s">
        <v>323</v>
      </c>
      <c r="D82" s="773" t="s">
        <v>8</v>
      </c>
      <c r="E82" s="774"/>
      <c r="F82" s="775" t="s">
        <v>149</v>
      </c>
      <c r="G82" s="760">
        <f t="shared" si="53"/>
        <v>4615</v>
      </c>
      <c r="H82" s="763">
        <f t="shared" ref="H82:H149" si="67">AH82</f>
        <v>227000</v>
      </c>
      <c r="I82" s="760">
        <f>I84+I86+I88+I90</f>
        <v>0</v>
      </c>
      <c r="J82" s="760">
        <f>J84+J86+J88+J90</f>
        <v>100</v>
      </c>
      <c r="K82" s="760">
        <f>K84+K86+K88+K90</f>
        <v>1700</v>
      </c>
      <c r="L82" s="760">
        <f t="shared" si="54"/>
        <v>1800</v>
      </c>
      <c r="M82" s="761">
        <f>L82*100/G82</f>
        <v>39.003250270855908</v>
      </c>
      <c r="N82" s="763">
        <f>N84+N86+N88</f>
        <v>65500</v>
      </c>
      <c r="O82" s="760">
        <f>O84+O86+O88+O90</f>
        <v>0</v>
      </c>
      <c r="P82" s="760">
        <f>P84+P86+P88+P90</f>
        <v>1250</v>
      </c>
      <c r="Q82" s="760">
        <f>Q84+Q86+Q88+Q90</f>
        <v>0</v>
      </c>
      <c r="R82" s="760">
        <f t="shared" si="45"/>
        <v>1250</v>
      </c>
      <c r="S82" s="761">
        <f>U82*100/G82</f>
        <v>66.088840736728059</v>
      </c>
      <c r="T82" s="763">
        <f>T84+T86+T88</f>
        <v>80500</v>
      </c>
      <c r="U82" s="758">
        <f t="shared" si="50"/>
        <v>3050</v>
      </c>
      <c r="V82" s="760">
        <f>V84+V86+V88+V90</f>
        <v>0</v>
      </c>
      <c r="W82" s="760">
        <f>W84+W86+W88+W90</f>
        <v>0</v>
      </c>
      <c r="X82" s="760">
        <f>X84+X86+X88+X90</f>
        <v>65</v>
      </c>
      <c r="Y82" s="760">
        <f t="shared" si="46"/>
        <v>65</v>
      </c>
      <c r="Z82" s="761">
        <f t="shared" si="52"/>
        <v>67.497291440953418</v>
      </c>
      <c r="AA82" s="763">
        <f>AA84+AA86+AA88</f>
        <v>199300</v>
      </c>
      <c r="AB82" s="762">
        <f t="shared" si="51"/>
        <v>3115</v>
      </c>
      <c r="AC82" s="760">
        <f>AC84+AC86+AC88+AC90</f>
        <v>0</v>
      </c>
      <c r="AD82" s="760">
        <f>AD84+AD86+AD88+AD90</f>
        <v>1500</v>
      </c>
      <c r="AE82" s="760">
        <f>AE84+AE86+AE88+AE90</f>
        <v>0</v>
      </c>
      <c r="AF82" s="760">
        <f t="shared" si="47"/>
        <v>1500</v>
      </c>
      <c r="AG82" s="761">
        <f>AI82*100/G82</f>
        <v>100</v>
      </c>
      <c r="AH82" s="763">
        <f>AH84+AH86+AH88</f>
        <v>227000</v>
      </c>
      <c r="AI82" s="763">
        <f t="shared" si="48"/>
        <v>4615</v>
      </c>
      <c r="AJ82" s="764">
        <f t="shared" si="49"/>
        <v>100</v>
      </c>
      <c r="AK82" s="925"/>
      <c r="AL82" s="956"/>
      <c r="AM82" s="948"/>
      <c r="AN82" s="948"/>
      <c r="AO82" s="948"/>
      <c r="AP82" s="948"/>
      <c r="AQ82" s="948"/>
      <c r="AR82" s="948"/>
      <c r="AS82" s="948"/>
      <c r="AT82" s="948"/>
      <c r="AU82" s="948"/>
      <c r="AV82" s="948"/>
      <c r="AW82" s="948"/>
      <c r="AX82" s="948"/>
      <c r="AY82" s="948"/>
      <c r="AZ82" s="948"/>
      <c r="BA82" s="948"/>
      <c r="BB82" s="948"/>
      <c r="BC82" s="948"/>
      <c r="BD82" s="948"/>
      <c r="BE82" s="948"/>
      <c r="BF82" s="948"/>
      <c r="BG82" s="948"/>
      <c r="BH82" s="948"/>
      <c r="BI82" s="948"/>
      <c r="BJ82" s="948"/>
      <c r="BK82" s="948"/>
      <c r="BL82" s="948"/>
      <c r="BM82" s="948"/>
      <c r="BN82" s="948"/>
      <c r="BO82" s="948"/>
      <c r="BP82" s="948"/>
      <c r="BQ82" s="948"/>
      <c r="BR82" s="948"/>
      <c r="BS82" s="948"/>
      <c r="BT82" s="948"/>
      <c r="BU82" s="948"/>
      <c r="BV82" s="948"/>
      <c r="BW82" s="948"/>
      <c r="BX82" s="948"/>
      <c r="BY82" s="948"/>
      <c r="BZ82" s="948"/>
      <c r="CA82" s="948"/>
      <c r="CB82" s="948"/>
      <c r="CC82" s="948"/>
      <c r="CD82" s="948"/>
      <c r="CE82" s="948"/>
      <c r="CF82" s="948"/>
      <c r="CG82" s="948"/>
      <c r="CH82" s="948"/>
      <c r="CI82" s="948"/>
      <c r="CJ82" s="948"/>
      <c r="CK82" s="948"/>
      <c r="CL82" s="948"/>
      <c r="CM82" s="948"/>
      <c r="CN82" s="948"/>
      <c r="CO82" s="948"/>
      <c r="CP82" s="948"/>
      <c r="CQ82" s="948"/>
      <c r="CR82" s="948"/>
      <c r="CS82" s="948"/>
      <c r="CT82" s="948"/>
      <c r="CU82" s="948"/>
      <c r="CV82" s="948"/>
      <c r="CW82" s="948"/>
      <c r="CX82" s="948"/>
      <c r="CY82" s="948"/>
      <c r="CZ82" s="948"/>
      <c r="DA82" s="948"/>
      <c r="DB82" s="948"/>
      <c r="DC82" s="948"/>
      <c r="DD82" s="948"/>
    </row>
    <row r="83" spans="1:108" s="750" customFormat="1" ht="18" customHeight="1">
      <c r="B83" s="771"/>
      <c r="C83" s="743"/>
      <c r="D83" s="773"/>
      <c r="E83" s="774"/>
      <c r="F83" s="775" t="s">
        <v>150</v>
      </c>
      <c r="G83" s="760">
        <f t="shared" si="53"/>
        <v>4647</v>
      </c>
      <c r="H83" s="763">
        <f t="shared" si="67"/>
        <v>196400</v>
      </c>
      <c r="I83" s="760">
        <f>I85+I87+I89</f>
        <v>0</v>
      </c>
      <c r="J83" s="760">
        <f>J85+J87+J89</f>
        <v>436</v>
      </c>
      <c r="K83" s="760">
        <f>K85+K87+K89</f>
        <v>134</v>
      </c>
      <c r="L83" s="760">
        <f t="shared" si="54"/>
        <v>570</v>
      </c>
      <c r="M83" s="761">
        <f>L83*100/G82</f>
        <v>12.351029252437703</v>
      </c>
      <c r="N83" s="763">
        <f>N85+N87+N89</f>
        <v>35700</v>
      </c>
      <c r="O83" s="760">
        <f>O85+O87+O89</f>
        <v>686</v>
      </c>
      <c r="P83" s="760">
        <f>P85+P87+P89</f>
        <v>2475</v>
      </c>
      <c r="Q83" s="760">
        <f>Q85+Q87+Q89</f>
        <v>0</v>
      </c>
      <c r="R83" s="760">
        <f t="shared" si="45"/>
        <v>3161</v>
      </c>
      <c r="S83" s="761">
        <f>U83*100/G82</f>
        <v>80.845070422535215</v>
      </c>
      <c r="T83" s="763">
        <f>T85+T87+T89</f>
        <v>100900</v>
      </c>
      <c r="U83" s="758">
        <f t="shared" si="50"/>
        <v>3731</v>
      </c>
      <c r="V83" s="760">
        <f>V85+V87+V89</f>
        <v>0</v>
      </c>
      <c r="W83" s="760">
        <f>W85+W87+W89</f>
        <v>0</v>
      </c>
      <c r="X83" s="760">
        <f>X85+X87+X89</f>
        <v>916</v>
      </c>
      <c r="Y83" s="760">
        <f t="shared" si="46"/>
        <v>916</v>
      </c>
      <c r="Z83" s="761">
        <f>AB83*100/G82</f>
        <v>100.69339111592633</v>
      </c>
      <c r="AA83" s="763">
        <f>AA85+AA87+AA89</f>
        <v>196400</v>
      </c>
      <c r="AB83" s="762">
        <f t="shared" si="51"/>
        <v>4647</v>
      </c>
      <c r="AC83" s="760">
        <f>AC85+AC87+AC89</f>
        <v>0</v>
      </c>
      <c r="AD83" s="760">
        <f>AD85+AD87+AD89</f>
        <v>0</v>
      </c>
      <c r="AE83" s="760">
        <f>AE85+AE87+AE89</f>
        <v>0</v>
      </c>
      <c r="AF83" s="760">
        <f t="shared" si="47"/>
        <v>0</v>
      </c>
      <c r="AG83" s="761">
        <f>AI83*100/G82</f>
        <v>100.69339111592633</v>
      </c>
      <c r="AH83" s="763">
        <f>AH85+AH87+AH89</f>
        <v>196400</v>
      </c>
      <c r="AI83" s="763">
        <f t="shared" si="48"/>
        <v>4647</v>
      </c>
      <c r="AJ83" s="764">
        <f t="shared" si="49"/>
        <v>100.69339111592633</v>
      </c>
      <c r="AK83" s="925"/>
      <c r="AL83" s="956"/>
      <c r="AM83" s="948"/>
      <c r="AN83" s="948"/>
      <c r="AO83" s="948"/>
      <c r="AP83" s="948"/>
      <c r="AQ83" s="948"/>
      <c r="AR83" s="948"/>
      <c r="AS83" s="948"/>
      <c r="AT83" s="948"/>
      <c r="AU83" s="948"/>
      <c r="AV83" s="948"/>
      <c r="AW83" s="948"/>
      <c r="AX83" s="948"/>
      <c r="AY83" s="948"/>
      <c r="AZ83" s="948"/>
      <c r="BA83" s="948"/>
      <c r="BB83" s="948"/>
      <c r="BC83" s="948"/>
      <c r="BD83" s="948"/>
      <c r="BE83" s="948"/>
      <c r="BF83" s="948"/>
      <c r="BG83" s="948"/>
      <c r="BH83" s="948"/>
      <c r="BI83" s="948"/>
      <c r="BJ83" s="948"/>
      <c r="BK83" s="948"/>
      <c r="BL83" s="948"/>
      <c r="BM83" s="948"/>
      <c r="BN83" s="948"/>
      <c r="BO83" s="948"/>
      <c r="BP83" s="948"/>
      <c r="BQ83" s="948"/>
      <c r="BR83" s="948"/>
      <c r="BS83" s="948"/>
      <c r="BT83" s="948"/>
      <c r="BU83" s="948"/>
      <c r="BV83" s="948"/>
      <c r="BW83" s="948"/>
      <c r="BX83" s="948"/>
      <c r="BY83" s="948"/>
      <c r="BZ83" s="948"/>
      <c r="CA83" s="948"/>
      <c r="CB83" s="948"/>
      <c r="CC83" s="948"/>
      <c r="CD83" s="948"/>
      <c r="CE83" s="948"/>
      <c r="CF83" s="948"/>
      <c r="CG83" s="948"/>
      <c r="CH83" s="948"/>
      <c r="CI83" s="948"/>
      <c r="CJ83" s="948"/>
      <c r="CK83" s="948"/>
      <c r="CL83" s="948"/>
      <c r="CM83" s="948"/>
      <c r="CN83" s="948"/>
      <c r="CO83" s="948"/>
      <c r="CP83" s="948"/>
      <c r="CQ83" s="948"/>
      <c r="CR83" s="948"/>
      <c r="CS83" s="948"/>
      <c r="CT83" s="948"/>
      <c r="CU83" s="948"/>
      <c r="CV83" s="948"/>
      <c r="CW83" s="948"/>
      <c r="CX83" s="948"/>
      <c r="CY83" s="948"/>
      <c r="CZ83" s="948"/>
      <c r="DA83" s="948"/>
      <c r="DB83" s="948"/>
      <c r="DC83" s="948"/>
      <c r="DD83" s="948"/>
    </row>
    <row r="84" spans="1:108" s="750" customFormat="1" ht="30" customHeight="1">
      <c r="B84" s="771"/>
      <c r="C84" s="747" t="s">
        <v>325</v>
      </c>
      <c r="D84" s="773" t="s">
        <v>8</v>
      </c>
      <c r="E84" s="774"/>
      <c r="F84" s="775" t="s">
        <v>149</v>
      </c>
      <c r="G84" s="760">
        <f t="shared" si="53"/>
        <v>4350</v>
      </c>
      <c r="H84" s="763">
        <f t="shared" si="67"/>
        <v>59600</v>
      </c>
      <c r="I84" s="760">
        <f>[2]แผนงาน2562!$I$84</f>
        <v>0</v>
      </c>
      <c r="J84" s="760">
        <f>[2]แผนงาน2562!$J$84</f>
        <v>0</v>
      </c>
      <c r="K84" s="760">
        <f>[2]แผนงาน2562!$K$84</f>
        <v>1600</v>
      </c>
      <c r="L84" s="760">
        <f t="shared" si="54"/>
        <v>1600</v>
      </c>
      <c r="M84" s="761">
        <f>L84*100/G84</f>
        <v>36.781609195402297</v>
      </c>
      <c r="N84" s="763">
        <f>แผนเงิน2562!L85</f>
        <v>16900</v>
      </c>
      <c r="O84" s="760">
        <f>[2]แผนงาน2562!$N$84</f>
        <v>0</v>
      </c>
      <c r="P84" s="760">
        <f>[2]แผนงาน2562!$O$84</f>
        <v>1250</v>
      </c>
      <c r="Q84" s="760">
        <f>[2]แผนงาน2562!$P$84</f>
        <v>0</v>
      </c>
      <c r="R84" s="760">
        <f t="shared" si="45"/>
        <v>1250</v>
      </c>
      <c r="S84" s="761">
        <f>U84*100/G84</f>
        <v>65.517241379310349</v>
      </c>
      <c r="T84" s="763">
        <f>แผนเงิน2562!Q85</f>
        <v>31900</v>
      </c>
      <c r="U84" s="758">
        <f t="shared" si="50"/>
        <v>2850</v>
      </c>
      <c r="V84" s="760">
        <f>[2]แผนงาน2562!$T$84</f>
        <v>0</v>
      </c>
      <c r="W84" s="760">
        <f>[2]แผนงาน2562!$U$84</f>
        <v>0</v>
      </c>
      <c r="X84" s="760">
        <f>[2]แผนงาน2562!$V$84</f>
        <v>0</v>
      </c>
      <c r="Y84" s="760">
        <f t="shared" si="46"/>
        <v>0</v>
      </c>
      <c r="Z84" s="761">
        <f t="shared" si="52"/>
        <v>65.517241379310349</v>
      </c>
      <c r="AA84" s="763">
        <f>แผนเงิน2562!V85</f>
        <v>31900</v>
      </c>
      <c r="AB84" s="762">
        <f t="shared" si="51"/>
        <v>2850</v>
      </c>
      <c r="AC84" s="760">
        <f>[2]แผนงาน2562!$Z$84</f>
        <v>0</v>
      </c>
      <c r="AD84" s="760">
        <f>[2]แผนงาน2562!$AA$84</f>
        <v>1500</v>
      </c>
      <c r="AE84" s="760">
        <f>[2]แผนงาน2562!$AB$84</f>
        <v>0</v>
      </c>
      <c r="AF84" s="760">
        <f t="shared" si="47"/>
        <v>1500</v>
      </c>
      <c r="AG84" s="761">
        <f>AI84*100/G84</f>
        <v>100</v>
      </c>
      <c r="AH84" s="763">
        <f>แผนเงิน2562!AA85</f>
        <v>59600</v>
      </c>
      <c r="AI84" s="763">
        <f t="shared" si="48"/>
        <v>4350</v>
      </c>
      <c r="AJ84" s="764">
        <f t="shared" si="49"/>
        <v>100</v>
      </c>
      <c r="AK84" s="925"/>
      <c r="AL84" s="956"/>
      <c r="AM84" s="948"/>
      <c r="AN84" s="948"/>
      <c r="AO84" s="948"/>
      <c r="AP84" s="948"/>
      <c r="AQ84" s="948"/>
      <c r="AR84" s="948"/>
      <c r="AS84" s="948"/>
      <c r="AT84" s="948"/>
      <c r="AU84" s="948"/>
      <c r="AV84" s="948"/>
      <c r="AW84" s="948"/>
      <c r="AX84" s="948"/>
      <c r="AY84" s="948"/>
      <c r="AZ84" s="948"/>
      <c r="BA84" s="948"/>
      <c r="BB84" s="948"/>
      <c r="BC84" s="948"/>
      <c r="BD84" s="948"/>
      <c r="BE84" s="948"/>
      <c r="BF84" s="948"/>
      <c r="BG84" s="948"/>
      <c r="BH84" s="948"/>
      <c r="BI84" s="948"/>
      <c r="BJ84" s="948"/>
      <c r="BK84" s="948"/>
      <c r="BL84" s="948"/>
      <c r="BM84" s="948"/>
      <c r="BN84" s="948"/>
      <c r="BO84" s="948"/>
      <c r="BP84" s="948"/>
      <c r="BQ84" s="948"/>
      <c r="BR84" s="948"/>
      <c r="BS84" s="948"/>
      <c r="BT84" s="948"/>
      <c r="BU84" s="948"/>
      <c r="BV84" s="948"/>
      <c r="BW84" s="948"/>
      <c r="BX84" s="948"/>
      <c r="BY84" s="948"/>
      <c r="BZ84" s="948"/>
      <c r="CA84" s="948"/>
      <c r="CB84" s="948"/>
      <c r="CC84" s="948"/>
      <c r="CD84" s="948"/>
      <c r="CE84" s="948"/>
      <c r="CF84" s="948"/>
      <c r="CG84" s="948"/>
      <c r="CH84" s="948"/>
      <c r="CI84" s="948"/>
      <c r="CJ84" s="948"/>
      <c r="CK84" s="948"/>
      <c r="CL84" s="948"/>
      <c r="CM84" s="948"/>
      <c r="CN84" s="948"/>
      <c r="CO84" s="948"/>
      <c r="CP84" s="948"/>
      <c r="CQ84" s="948"/>
      <c r="CR84" s="948"/>
      <c r="CS84" s="948"/>
      <c r="CT84" s="948"/>
      <c r="CU84" s="948"/>
      <c r="CV84" s="948"/>
      <c r="CW84" s="948"/>
      <c r="CX84" s="948"/>
      <c r="CY84" s="948"/>
      <c r="CZ84" s="948"/>
      <c r="DA84" s="948"/>
      <c r="DB84" s="948"/>
      <c r="DC84" s="948"/>
      <c r="DD84" s="948"/>
    </row>
    <row r="85" spans="1:108" s="750" customFormat="1" ht="18.75" customHeight="1">
      <c r="B85" s="771"/>
      <c r="C85" s="743"/>
      <c r="D85" s="773"/>
      <c r="E85" s="774"/>
      <c r="F85" s="775" t="s">
        <v>150</v>
      </c>
      <c r="G85" s="760">
        <f t="shared" si="53"/>
        <v>4368</v>
      </c>
      <c r="H85" s="763">
        <f>AH85</f>
        <v>59600</v>
      </c>
      <c r="I85" s="760">
        <f>[2]แผนงาน2562!$I$85</f>
        <v>0</v>
      </c>
      <c r="J85" s="760">
        <f>[2]แผนงาน2562!$J$85</f>
        <v>357</v>
      </c>
      <c r="K85" s="760">
        <f>[2]แผนงาน2562!$K$85</f>
        <v>0</v>
      </c>
      <c r="L85" s="760">
        <f t="shared" si="54"/>
        <v>357</v>
      </c>
      <c r="M85" s="761">
        <f>L85*100/G84</f>
        <v>8.2068965517241388</v>
      </c>
      <c r="N85" s="763">
        <v>0</v>
      </c>
      <c r="O85" s="760">
        <f>[2]แผนงาน2562!$N$85</f>
        <v>686</v>
      </c>
      <c r="P85" s="760">
        <f>[2]แผนงาน2562!$O$85</f>
        <v>2475</v>
      </c>
      <c r="Q85" s="760">
        <f>[2]แผนงาน2562!$P$85</f>
        <v>0</v>
      </c>
      <c r="R85" s="760">
        <f t="shared" si="45"/>
        <v>3161</v>
      </c>
      <c r="S85" s="761">
        <f>U85*100/G84</f>
        <v>80.8735632183908</v>
      </c>
      <c r="T85" s="763">
        <v>31900</v>
      </c>
      <c r="U85" s="758">
        <f t="shared" si="50"/>
        <v>3518</v>
      </c>
      <c r="V85" s="760">
        <f>[2]แผนงาน2562!$T$85</f>
        <v>0</v>
      </c>
      <c r="W85" s="760">
        <f>[2]แผนงาน2562!$U$85</f>
        <v>0</v>
      </c>
      <c r="X85" s="760">
        <f>[2]แผนงาน2562!$V$85</f>
        <v>850</v>
      </c>
      <c r="Y85" s="760">
        <f t="shared" si="46"/>
        <v>850</v>
      </c>
      <c r="Z85" s="761">
        <f>AB85*100/G84</f>
        <v>100.41379310344827</v>
      </c>
      <c r="AA85" s="763">
        <v>59600</v>
      </c>
      <c r="AB85" s="762">
        <f t="shared" si="51"/>
        <v>4368</v>
      </c>
      <c r="AC85" s="760">
        <f>[2]แผนงาน2562!$Z$85</f>
        <v>0</v>
      </c>
      <c r="AD85" s="760">
        <f>[2]แผนงาน2562!$AA$85</f>
        <v>0</v>
      </c>
      <c r="AE85" s="760">
        <f>[2]แผนงาน2562!$AB$85</f>
        <v>0</v>
      </c>
      <c r="AF85" s="760">
        <f t="shared" si="47"/>
        <v>0</v>
      </c>
      <c r="AG85" s="761">
        <f>AI85*100/G84</f>
        <v>100.41379310344827</v>
      </c>
      <c r="AH85" s="763">
        <f>AA85</f>
        <v>59600</v>
      </c>
      <c r="AI85" s="763">
        <f t="shared" si="48"/>
        <v>4368</v>
      </c>
      <c r="AJ85" s="764">
        <f t="shared" si="49"/>
        <v>100.41379310344827</v>
      </c>
      <c r="AK85" s="925"/>
      <c r="AL85" s="956"/>
      <c r="AM85" s="948"/>
      <c r="AN85" s="948"/>
      <c r="AO85" s="948"/>
      <c r="AP85" s="948"/>
      <c r="AQ85" s="948"/>
      <c r="AR85" s="948"/>
      <c r="AS85" s="948"/>
      <c r="AT85" s="948"/>
      <c r="AU85" s="948"/>
      <c r="AV85" s="948"/>
      <c r="AW85" s="948"/>
      <c r="AX85" s="948"/>
      <c r="AY85" s="948"/>
      <c r="AZ85" s="948"/>
      <c r="BA85" s="948"/>
      <c r="BB85" s="948"/>
      <c r="BC85" s="948"/>
      <c r="BD85" s="948"/>
      <c r="BE85" s="948"/>
      <c r="BF85" s="948"/>
      <c r="BG85" s="948"/>
      <c r="BH85" s="948"/>
      <c r="BI85" s="948"/>
      <c r="BJ85" s="948"/>
      <c r="BK85" s="948"/>
      <c r="BL85" s="948"/>
      <c r="BM85" s="948"/>
      <c r="BN85" s="948"/>
      <c r="BO85" s="948"/>
      <c r="BP85" s="948"/>
      <c r="BQ85" s="948"/>
      <c r="BR85" s="948"/>
      <c r="BS85" s="948"/>
      <c r="BT85" s="948"/>
      <c r="BU85" s="948"/>
      <c r="BV85" s="948"/>
      <c r="BW85" s="948"/>
      <c r="BX85" s="948"/>
      <c r="BY85" s="948"/>
      <c r="BZ85" s="948"/>
      <c r="CA85" s="948"/>
      <c r="CB85" s="948"/>
      <c r="CC85" s="948"/>
      <c r="CD85" s="948"/>
      <c r="CE85" s="948"/>
      <c r="CF85" s="948"/>
      <c r="CG85" s="948"/>
      <c r="CH85" s="948"/>
      <c r="CI85" s="948"/>
      <c r="CJ85" s="948"/>
      <c r="CK85" s="948"/>
      <c r="CL85" s="948"/>
      <c r="CM85" s="948"/>
      <c r="CN85" s="948"/>
      <c r="CO85" s="948"/>
      <c r="CP85" s="948"/>
      <c r="CQ85" s="948"/>
      <c r="CR85" s="948"/>
      <c r="CS85" s="948"/>
      <c r="CT85" s="948"/>
      <c r="CU85" s="948"/>
      <c r="CV85" s="948"/>
      <c r="CW85" s="948"/>
      <c r="CX85" s="948"/>
      <c r="CY85" s="948"/>
      <c r="CZ85" s="948"/>
      <c r="DA85" s="948"/>
      <c r="DB85" s="948"/>
      <c r="DC85" s="948"/>
      <c r="DD85" s="948"/>
    </row>
    <row r="86" spans="1:108" s="777" customFormat="1" ht="30" customHeight="1">
      <c r="B86" s="771"/>
      <c r="C86" s="737" t="s">
        <v>326</v>
      </c>
      <c r="D86" s="771" t="s">
        <v>2</v>
      </c>
      <c r="E86" s="778"/>
      <c r="F86" s="775" t="s">
        <v>149</v>
      </c>
      <c r="G86" s="760">
        <f t="shared" si="53"/>
        <v>200</v>
      </c>
      <c r="H86" s="763">
        <f t="shared" si="67"/>
        <v>18000</v>
      </c>
      <c r="I86" s="760">
        <f>[2]แผนงาน2562!$I$86</f>
        <v>0</v>
      </c>
      <c r="J86" s="760">
        <f>[2]แผนงาน2562!$J$86</f>
        <v>100</v>
      </c>
      <c r="K86" s="760">
        <f>[2]แผนงาน2562!$K$86</f>
        <v>100</v>
      </c>
      <c r="L86" s="760">
        <f t="shared" si="54"/>
        <v>200</v>
      </c>
      <c r="M86" s="761">
        <f>L86*100/G86</f>
        <v>100</v>
      </c>
      <c r="N86" s="763">
        <f>แผนเงิน2562!L87</f>
        <v>18000</v>
      </c>
      <c r="O86" s="760">
        <f>[2]แผนงาน2562!$N$86</f>
        <v>0</v>
      </c>
      <c r="P86" s="760">
        <f>[2]แผนงาน2562!$O$86</f>
        <v>0</v>
      </c>
      <c r="Q86" s="760">
        <f>[2]แผนงาน2562!$P$86</f>
        <v>0</v>
      </c>
      <c r="R86" s="760">
        <f t="shared" si="45"/>
        <v>0</v>
      </c>
      <c r="S86" s="761">
        <f>U86*100/G86</f>
        <v>100</v>
      </c>
      <c r="T86" s="763">
        <f>แผนเงิน2562!Q87</f>
        <v>18000</v>
      </c>
      <c r="U86" s="758">
        <f t="shared" si="50"/>
        <v>200</v>
      </c>
      <c r="V86" s="760">
        <f>[2]แผนงาน2562!$T$86</f>
        <v>0</v>
      </c>
      <c r="W86" s="760">
        <f>[2]แผนงาน2562!$U$86</f>
        <v>0</v>
      </c>
      <c r="X86" s="760">
        <f>[2]แผนงาน2562!$V$86</f>
        <v>0</v>
      </c>
      <c r="Y86" s="760">
        <f t="shared" si="46"/>
        <v>0</v>
      </c>
      <c r="Z86" s="761">
        <f t="shared" si="52"/>
        <v>100</v>
      </c>
      <c r="AA86" s="763">
        <f>แผนเงิน2562!V87</f>
        <v>18000</v>
      </c>
      <c r="AB86" s="762">
        <f t="shared" si="51"/>
        <v>200</v>
      </c>
      <c r="AC86" s="760">
        <f>[2]แผนงาน2562!$Z$86</f>
        <v>0</v>
      </c>
      <c r="AD86" s="760">
        <f>[2]แผนงาน2562!$AA$86</f>
        <v>0</v>
      </c>
      <c r="AE86" s="760">
        <f>[2]แผนงาน2562!$AB$86</f>
        <v>0</v>
      </c>
      <c r="AF86" s="760">
        <f t="shared" si="47"/>
        <v>0</v>
      </c>
      <c r="AG86" s="761">
        <f>AI86*100/G86</f>
        <v>100</v>
      </c>
      <c r="AH86" s="763">
        <f>แผนเงิน2562!AA87</f>
        <v>18000</v>
      </c>
      <c r="AI86" s="763">
        <f t="shared" si="48"/>
        <v>200</v>
      </c>
      <c r="AJ86" s="764">
        <f t="shared" si="49"/>
        <v>100</v>
      </c>
      <c r="AK86" s="927"/>
      <c r="AL86" s="957"/>
      <c r="AM86" s="949"/>
      <c r="AN86" s="949"/>
      <c r="AO86" s="949"/>
      <c r="AP86" s="949"/>
      <c r="AQ86" s="949"/>
      <c r="AR86" s="949"/>
      <c r="AS86" s="949"/>
      <c r="AT86" s="949"/>
      <c r="AU86" s="949"/>
      <c r="AV86" s="949"/>
      <c r="AW86" s="949"/>
      <c r="AX86" s="949"/>
      <c r="AY86" s="949"/>
      <c r="AZ86" s="949"/>
      <c r="BA86" s="949"/>
      <c r="BB86" s="949"/>
      <c r="BC86" s="949"/>
      <c r="BD86" s="949"/>
      <c r="BE86" s="949"/>
      <c r="BF86" s="949"/>
      <c r="BG86" s="949"/>
      <c r="BH86" s="949"/>
      <c r="BI86" s="949"/>
      <c r="BJ86" s="949"/>
      <c r="BK86" s="949"/>
      <c r="BL86" s="949"/>
      <c r="BM86" s="949"/>
      <c r="BN86" s="949"/>
      <c r="BO86" s="949"/>
      <c r="BP86" s="949"/>
      <c r="BQ86" s="949"/>
      <c r="BR86" s="949"/>
      <c r="BS86" s="949"/>
      <c r="BT86" s="949"/>
      <c r="BU86" s="949"/>
      <c r="BV86" s="949"/>
      <c r="BW86" s="949"/>
      <c r="BX86" s="949"/>
      <c r="BY86" s="949"/>
      <c r="BZ86" s="949"/>
      <c r="CA86" s="949"/>
      <c r="CB86" s="949"/>
      <c r="CC86" s="949"/>
      <c r="CD86" s="949"/>
      <c r="CE86" s="949"/>
      <c r="CF86" s="949"/>
      <c r="CG86" s="949"/>
      <c r="CH86" s="949"/>
      <c r="CI86" s="949"/>
      <c r="CJ86" s="949"/>
      <c r="CK86" s="949"/>
      <c r="CL86" s="949"/>
      <c r="CM86" s="949"/>
      <c r="CN86" s="949"/>
      <c r="CO86" s="949"/>
      <c r="CP86" s="949"/>
      <c r="CQ86" s="949"/>
      <c r="CR86" s="949"/>
      <c r="CS86" s="949"/>
      <c r="CT86" s="949"/>
      <c r="CU86" s="949"/>
      <c r="CV86" s="949"/>
      <c r="CW86" s="949"/>
      <c r="CX86" s="949"/>
      <c r="CY86" s="949"/>
      <c r="CZ86" s="949"/>
      <c r="DA86" s="949"/>
      <c r="DB86" s="949"/>
      <c r="DC86" s="949"/>
      <c r="DD86" s="949"/>
    </row>
    <row r="87" spans="1:108" s="750" customFormat="1" ht="18" customHeight="1">
      <c r="B87" s="771"/>
      <c r="C87" s="743"/>
      <c r="D87" s="773"/>
      <c r="E87" s="774"/>
      <c r="F87" s="775" t="s">
        <v>150</v>
      </c>
      <c r="G87" s="760">
        <f t="shared" si="53"/>
        <v>213</v>
      </c>
      <c r="H87" s="763">
        <v>18000</v>
      </c>
      <c r="I87" s="760">
        <f>[2]แผนงาน2562!$I$87</f>
        <v>0</v>
      </c>
      <c r="J87" s="760">
        <f>[2]แผนงาน2562!$J$87</f>
        <v>79</v>
      </c>
      <c r="K87" s="760">
        <f>[2]แผนงาน2562!$K$87</f>
        <v>134</v>
      </c>
      <c r="L87" s="760">
        <f t="shared" si="54"/>
        <v>213</v>
      </c>
      <c r="M87" s="761">
        <f>L87*100/G86</f>
        <v>106.5</v>
      </c>
      <c r="N87" s="763">
        <v>15300</v>
      </c>
      <c r="O87" s="760">
        <f>[2]แผนงาน2562!$N$87</f>
        <v>0</v>
      </c>
      <c r="P87" s="760">
        <f>[2]แผนงาน2562!$O$87</f>
        <v>0</v>
      </c>
      <c r="Q87" s="760">
        <f>[2]แผนงาน2562!$P$87</f>
        <v>0</v>
      </c>
      <c r="R87" s="760">
        <f t="shared" si="45"/>
        <v>0</v>
      </c>
      <c r="S87" s="761">
        <f>U87*100/G86</f>
        <v>106.5</v>
      </c>
      <c r="T87" s="763">
        <v>18000</v>
      </c>
      <c r="U87" s="758">
        <f t="shared" si="50"/>
        <v>213</v>
      </c>
      <c r="V87" s="760">
        <f>[2]แผนงาน2562!$T$87</f>
        <v>0</v>
      </c>
      <c r="W87" s="760">
        <f>[2]แผนงาน2562!$U$87</f>
        <v>0</v>
      </c>
      <c r="X87" s="760">
        <f>[2]แผนงาน2562!$V$87</f>
        <v>0</v>
      </c>
      <c r="Y87" s="760">
        <f t="shared" si="46"/>
        <v>0</v>
      </c>
      <c r="Z87" s="761">
        <f>AB87*100/G86</f>
        <v>106.5</v>
      </c>
      <c r="AA87" s="763">
        <f>T87</f>
        <v>18000</v>
      </c>
      <c r="AB87" s="762">
        <f t="shared" si="51"/>
        <v>213</v>
      </c>
      <c r="AC87" s="760">
        <f>[2]แผนงาน2562!$Z$87</f>
        <v>0</v>
      </c>
      <c r="AD87" s="760">
        <f>[2]แผนงาน2562!$AA$87</f>
        <v>0</v>
      </c>
      <c r="AE87" s="760">
        <f>[2]แผนงาน2562!$AB$87</f>
        <v>0</v>
      </c>
      <c r="AF87" s="760">
        <f t="shared" si="47"/>
        <v>0</v>
      </c>
      <c r="AG87" s="761">
        <f>AI87*100/G86</f>
        <v>106.5</v>
      </c>
      <c r="AH87" s="763">
        <f>AA87</f>
        <v>18000</v>
      </c>
      <c r="AI87" s="763">
        <f t="shared" si="48"/>
        <v>213</v>
      </c>
      <c r="AJ87" s="764">
        <f t="shared" si="49"/>
        <v>106.5</v>
      </c>
      <c r="AK87" s="925"/>
      <c r="AL87" s="956"/>
      <c r="AM87" s="948"/>
      <c r="AN87" s="948"/>
      <c r="AO87" s="948"/>
      <c r="AP87" s="948"/>
      <c r="AQ87" s="948"/>
      <c r="AR87" s="948"/>
      <c r="AS87" s="948"/>
      <c r="AT87" s="948"/>
      <c r="AU87" s="948"/>
      <c r="AV87" s="948"/>
      <c r="AW87" s="948"/>
      <c r="AX87" s="948"/>
      <c r="AY87" s="948"/>
      <c r="AZ87" s="948"/>
      <c r="BA87" s="948"/>
      <c r="BB87" s="948"/>
      <c r="BC87" s="948"/>
      <c r="BD87" s="948"/>
      <c r="BE87" s="948"/>
      <c r="BF87" s="948"/>
      <c r="BG87" s="948"/>
      <c r="BH87" s="948"/>
      <c r="BI87" s="948"/>
      <c r="BJ87" s="948"/>
      <c r="BK87" s="948"/>
      <c r="BL87" s="948"/>
      <c r="BM87" s="948"/>
      <c r="BN87" s="948"/>
      <c r="BO87" s="948"/>
      <c r="BP87" s="948"/>
      <c r="BQ87" s="948"/>
      <c r="BR87" s="948"/>
      <c r="BS87" s="948"/>
      <c r="BT87" s="948"/>
      <c r="BU87" s="948"/>
      <c r="BV87" s="948"/>
      <c r="BW87" s="948"/>
      <c r="BX87" s="948"/>
      <c r="BY87" s="948"/>
      <c r="BZ87" s="948"/>
      <c r="CA87" s="948"/>
      <c r="CB87" s="948"/>
      <c r="CC87" s="948"/>
      <c r="CD87" s="948"/>
      <c r="CE87" s="948"/>
      <c r="CF87" s="948"/>
      <c r="CG87" s="948"/>
      <c r="CH87" s="948"/>
      <c r="CI87" s="948"/>
      <c r="CJ87" s="948"/>
      <c r="CK87" s="948"/>
      <c r="CL87" s="948"/>
      <c r="CM87" s="948"/>
      <c r="CN87" s="948"/>
      <c r="CO87" s="948"/>
      <c r="CP87" s="948"/>
      <c r="CQ87" s="948"/>
      <c r="CR87" s="948"/>
      <c r="CS87" s="948"/>
      <c r="CT87" s="948"/>
      <c r="CU87" s="948"/>
      <c r="CV87" s="948"/>
      <c r="CW87" s="948"/>
      <c r="CX87" s="948"/>
      <c r="CY87" s="948"/>
      <c r="CZ87" s="948"/>
      <c r="DA87" s="948"/>
      <c r="DB87" s="948"/>
      <c r="DC87" s="948"/>
      <c r="DD87" s="948"/>
    </row>
    <row r="88" spans="1:108" s="777" customFormat="1" ht="30" customHeight="1">
      <c r="B88" s="771"/>
      <c r="C88" s="737" t="s">
        <v>327</v>
      </c>
      <c r="D88" s="771" t="s">
        <v>5</v>
      </c>
      <c r="E88" s="778"/>
      <c r="F88" s="775" t="s">
        <v>149</v>
      </c>
      <c r="G88" s="760">
        <f t="shared" si="53"/>
        <v>65</v>
      </c>
      <c r="H88" s="763">
        <f>AH88</f>
        <v>149400</v>
      </c>
      <c r="I88" s="760">
        <f>[2]แผนงาน2562!$I$88</f>
        <v>0</v>
      </c>
      <c r="J88" s="760">
        <f>[2]แผนงาน2562!$J$88</f>
        <v>0</v>
      </c>
      <c r="K88" s="760">
        <f>[2]แผนงาน2562!$K$88</f>
        <v>0</v>
      </c>
      <c r="L88" s="760">
        <f t="shared" si="54"/>
        <v>0</v>
      </c>
      <c r="M88" s="761">
        <f>L88*100/G88</f>
        <v>0</v>
      </c>
      <c r="N88" s="763">
        <v>30600</v>
      </c>
      <c r="O88" s="760">
        <f>[2]แผนงาน2562!$N$88</f>
        <v>0</v>
      </c>
      <c r="P88" s="760">
        <f>[2]แผนงาน2562!$O$88</f>
        <v>0</v>
      </c>
      <c r="Q88" s="760">
        <f>[2]แผนงาน2562!$P$88</f>
        <v>0</v>
      </c>
      <c r="R88" s="760">
        <f t="shared" si="45"/>
        <v>0</v>
      </c>
      <c r="S88" s="761">
        <f>U88*100/G88</f>
        <v>0</v>
      </c>
      <c r="T88" s="763">
        <v>30600</v>
      </c>
      <c r="U88" s="758">
        <f t="shared" si="50"/>
        <v>0</v>
      </c>
      <c r="V88" s="760">
        <f>[2]แผนงาน2562!$T$88</f>
        <v>0</v>
      </c>
      <c r="W88" s="760">
        <f>[2]แผนงาน2562!$U$88</f>
        <v>0</v>
      </c>
      <c r="X88" s="760">
        <f>[2]แผนงาน2562!$V$88</f>
        <v>65</v>
      </c>
      <c r="Y88" s="760">
        <f t="shared" si="46"/>
        <v>65</v>
      </c>
      <c r="Z88" s="761">
        <f t="shared" si="52"/>
        <v>100</v>
      </c>
      <c r="AA88" s="763">
        <v>149400</v>
      </c>
      <c r="AB88" s="762">
        <f t="shared" si="51"/>
        <v>65</v>
      </c>
      <c r="AC88" s="760">
        <f>[2]แผนงาน2562!$Z$88</f>
        <v>0</v>
      </c>
      <c r="AD88" s="760">
        <f>[2]แผนงาน2562!$AA$88</f>
        <v>0</v>
      </c>
      <c r="AE88" s="760">
        <f>[2]แผนงาน2562!$AB$88</f>
        <v>0</v>
      </c>
      <c r="AF88" s="760">
        <f t="shared" si="47"/>
        <v>0</v>
      </c>
      <c r="AG88" s="761">
        <f>AI88*100/G88</f>
        <v>100</v>
      </c>
      <c r="AH88" s="763">
        <f>AA88</f>
        <v>149400</v>
      </c>
      <c r="AI88" s="763">
        <f t="shared" si="48"/>
        <v>65</v>
      </c>
      <c r="AJ88" s="764">
        <f t="shared" si="49"/>
        <v>100</v>
      </c>
      <c r="AK88" s="927"/>
      <c r="AL88" s="957"/>
      <c r="AM88" s="949"/>
      <c r="AN88" s="949"/>
      <c r="AO88" s="949"/>
      <c r="AP88" s="949"/>
      <c r="AQ88" s="949"/>
      <c r="AR88" s="949"/>
      <c r="AS88" s="949"/>
      <c r="AT88" s="949"/>
      <c r="AU88" s="949"/>
      <c r="AV88" s="949"/>
      <c r="AW88" s="949"/>
      <c r="AX88" s="949"/>
      <c r="AY88" s="949"/>
      <c r="AZ88" s="949"/>
      <c r="BA88" s="949"/>
      <c r="BB88" s="949"/>
      <c r="BC88" s="949"/>
      <c r="BD88" s="949"/>
      <c r="BE88" s="949"/>
      <c r="BF88" s="949"/>
      <c r="BG88" s="949"/>
      <c r="BH88" s="949"/>
      <c r="BI88" s="949"/>
      <c r="BJ88" s="949"/>
      <c r="BK88" s="949"/>
      <c r="BL88" s="949"/>
      <c r="BM88" s="949"/>
      <c r="BN88" s="949"/>
      <c r="BO88" s="949"/>
      <c r="BP88" s="949"/>
      <c r="BQ88" s="949"/>
      <c r="BR88" s="949"/>
      <c r="BS88" s="949"/>
      <c r="BT88" s="949"/>
      <c r="BU88" s="949"/>
      <c r="BV88" s="949"/>
      <c r="BW88" s="949"/>
      <c r="BX88" s="949"/>
      <c r="BY88" s="949"/>
      <c r="BZ88" s="949"/>
      <c r="CA88" s="949"/>
      <c r="CB88" s="949"/>
      <c r="CC88" s="949"/>
      <c r="CD88" s="949"/>
      <c r="CE88" s="949"/>
      <c r="CF88" s="949"/>
      <c r="CG88" s="949"/>
      <c r="CH88" s="949"/>
      <c r="CI88" s="949"/>
      <c r="CJ88" s="949"/>
      <c r="CK88" s="949"/>
      <c r="CL88" s="949"/>
      <c r="CM88" s="949"/>
      <c r="CN88" s="949"/>
      <c r="CO88" s="949"/>
      <c r="CP88" s="949"/>
      <c r="CQ88" s="949"/>
      <c r="CR88" s="949"/>
      <c r="CS88" s="949"/>
      <c r="CT88" s="949"/>
      <c r="CU88" s="949"/>
      <c r="CV88" s="949"/>
      <c r="CW88" s="949"/>
      <c r="CX88" s="949"/>
      <c r="CY88" s="949"/>
      <c r="CZ88" s="949"/>
      <c r="DA88" s="949"/>
      <c r="DB88" s="949"/>
      <c r="DC88" s="949"/>
      <c r="DD88" s="949"/>
    </row>
    <row r="89" spans="1:108" s="750" customFormat="1" ht="18.75" customHeight="1">
      <c r="B89" s="771"/>
      <c r="C89" s="743"/>
      <c r="D89" s="773"/>
      <c r="E89" s="774"/>
      <c r="F89" s="775" t="s">
        <v>150</v>
      </c>
      <c r="G89" s="760">
        <f t="shared" si="53"/>
        <v>66</v>
      </c>
      <c r="H89" s="763">
        <f>AH89</f>
        <v>118800</v>
      </c>
      <c r="I89" s="760">
        <f>[2]แผนงาน2562!$I$89</f>
        <v>0</v>
      </c>
      <c r="J89" s="760">
        <f>[2]แผนงาน2562!$J$89</f>
        <v>0</v>
      </c>
      <c r="K89" s="760">
        <f>[2]แผนงาน2562!$K$89</f>
        <v>0</v>
      </c>
      <c r="L89" s="760">
        <f t="shared" si="54"/>
        <v>0</v>
      </c>
      <c r="M89" s="761">
        <f>L89*100/G88</f>
        <v>0</v>
      </c>
      <c r="N89" s="763">
        <v>20400</v>
      </c>
      <c r="O89" s="760">
        <f>[2]แผนงาน2562!$N$89</f>
        <v>0</v>
      </c>
      <c r="P89" s="760">
        <f>[2]แผนงาน2562!$O$89</f>
        <v>0</v>
      </c>
      <c r="Q89" s="760">
        <f>[2]แผนงาน2562!$P$89</f>
        <v>0</v>
      </c>
      <c r="R89" s="760">
        <f t="shared" si="45"/>
        <v>0</v>
      </c>
      <c r="S89" s="761">
        <f>U89*100/G88</f>
        <v>0</v>
      </c>
      <c r="T89" s="763">
        <v>51000</v>
      </c>
      <c r="U89" s="758">
        <f t="shared" si="50"/>
        <v>0</v>
      </c>
      <c r="V89" s="760">
        <f>[2]แผนงาน2562!$T$89</f>
        <v>0</v>
      </c>
      <c r="W89" s="760">
        <f>[2]แผนงาน2562!$U$89</f>
        <v>0</v>
      </c>
      <c r="X89" s="760">
        <f>[2]แผนงาน2562!$V$89</f>
        <v>66</v>
      </c>
      <c r="Y89" s="760">
        <f t="shared" si="46"/>
        <v>66</v>
      </c>
      <c r="Z89" s="761">
        <f>AB89*100/G87</f>
        <v>30.985915492957748</v>
      </c>
      <c r="AA89" s="763">
        <f>108600+10200</f>
        <v>118800</v>
      </c>
      <c r="AB89" s="762">
        <f t="shared" si="51"/>
        <v>66</v>
      </c>
      <c r="AC89" s="760">
        <f>[2]แผนงาน2562!$Z$89</f>
        <v>0</v>
      </c>
      <c r="AD89" s="760">
        <f>[2]แผนงาน2562!$AA$89</f>
        <v>0</v>
      </c>
      <c r="AE89" s="760">
        <f>[2]แผนงาน2562!$AB$89</f>
        <v>0</v>
      </c>
      <c r="AF89" s="760">
        <f t="shared" si="47"/>
        <v>0</v>
      </c>
      <c r="AG89" s="761">
        <f>AI89*100/G88</f>
        <v>101.53846153846153</v>
      </c>
      <c r="AH89" s="763">
        <f>AA89</f>
        <v>118800</v>
      </c>
      <c r="AI89" s="763">
        <f t="shared" si="48"/>
        <v>66</v>
      </c>
      <c r="AJ89" s="764">
        <f t="shared" si="49"/>
        <v>101.53846153846153</v>
      </c>
      <c r="AK89" s="925"/>
      <c r="AL89" s="956"/>
      <c r="AM89" s="948"/>
      <c r="AN89" s="948"/>
      <c r="AO89" s="948"/>
      <c r="AP89" s="948"/>
      <c r="AQ89" s="948"/>
      <c r="AR89" s="948"/>
      <c r="AS89" s="948"/>
      <c r="AT89" s="948"/>
      <c r="AU89" s="948"/>
      <c r="AV89" s="948"/>
      <c r="AW89" s="948"/>
      <c r="AX89" s="948"/>
      <c r="AY89" s="948"/>
      <c r="AZ89" s="948"/>
      <c r="BA89" s="948"/>
      <c r="BB89" s="948"/>
      <c r="BC89" s="948"/>
      <c r="BD89" s="948"/>
      <c r="BE89" s="948"/>
      <c r="BF89" s="948"/>
      <c r="BG89" s="948"/>
      <c r="BH89" s="948"/>
      <c r="BI89" s="948"/>
      <c r="BJ89" s="948"/>
      <c r="BK89" s="948"/>
      <c r="BL89" s="948"/>
      <c r="BM89" s="948"/>
      <c r="BN89" s="948"/>
      <c r="BO89" s="948"/>
      <c r="BP89" s="948"/>
      <c r="BQ89" s="948"/>
      <c r="BR89" s="948"/>
      <c r="BS89" s="948"/>
      <c r="BT89" s="948"/>
      <c r="BU89" s="948"/>
      <c r="BV89" s="948"/>
      <c r="BW89" s="948"/>
      <c r="BX89" s="948"/>
      <c r="BY89" s="948"/>
      <c r="BZ89" s="948"/>
      <c r="CA89" s="948"/>
      <c r="CB89" s="948"/>
      <c r="CC89" s="948"/>
      <c r="CD89" s="948"/>
      <c r="CE89" s="948"/>
      <c r="CF89" s="948"/>
      <c r="CG89" s="948"/>
      <c r="CH89" s="948"/>
      <c r="CI89" s="948"/>
      <c r="CJ89" s="948"/>
      <c r="CK89" s="948"/>
      <c r="CL89" s="948"/>
      <c r="CM89" s="948"/>
      <c r="CN89" s="948"/>
      <c r="CO89" s="948"/>
      <c r="CP89" s="948"/>
      <c r="CQ89" s="948"/>
      <c r="CR89" s="948"/>
      <c r="CS89" s="948"/>
      <c r="CT89" s="948"/>
      <c r="CU89" s="948"/>
      <c r="CV89" s="948"/>
      <c r="CW89" s="948"/>
      <c r="CX89" s="948"/>
      <c r="CY89" s="948"/>
      <c r="CZ89" s="948"/>
      <c r="DA89" s="948"/>
      <c r="DB89" s="948"/>
      <c r="DC89" s="948"/>
      <c r="DD89" s="948"/>
    </row>
    <row r="90" spans="1:108" s="777" customFormat="1" ht="30" customHeight="1">
      <c r="B90" s="771"/>
      <c r="C90" s="737" t="s">
        <v>328</v>
      </c>
      <c r="D90" s="771" t="s">
        <v>0</v>
      </c>
      <c r="E90" s="778"/>
      <c r="F90" s="775" t="s">
        <v>149</v>
      </c>
      <c r="G90" s="760">
        <f t="shared" si="53"/>
        <v>0</v>
      </c>
      <c r="H90" s="763">
        <f t="shared" si="67"/>
        <v>0</v>
      </c>
      <c r="I90" s="760">
        <f>[2]แผนงาน2562!$I$90</f>
        <v>0</v>
      </c>
      <c r="J90" s="760">
        <f>[2]แผนงาน2562!$J$90</f>
        <v>0</v>
      </c>
      <c r="K90" s="760">
        <f>[2]แผนงาน2562!$K$90</f>
        <v>0</v>
      </c>
      <c r="L90" s="760">
        <f t="shared" si="54"/>
        <v>0</v>
      </c>
      <c r="M90" s="761" t="e">
        <f>L90*100/G90</f>
        <v>#DIV/0!</v>
      </c>
      <c r="N90" s="763">
        <v>0</v>
      </c>
      <c r="O90" s="760">
        <f>[2]แผนงาน2562!$N$90</f>
        <v>0</v>
      </c>
      <c r="P90" s="760">
        <f>[2]แผนงาน2562!$O$90</f>
        <v>0</v>
      </c>
      <c r="Q90" s="760">
        <f>[2]แผนงาน2562!$P$90</f>
        <v>0</v>
      </c>
      <c r="R90" s="760">
        <f t="shared" si="45"/>
        <v>0</v>
      </c>
      <c r="S90" s="761" t="e">
        <f>U90*100/G90</f>
        <v>#DIV/0!</v>
      </c>
      <c r="T90" s="763">
        <v>0</v>
      </c>
      <c r="U90" s="758">
        <f t="shared" si="50"/>
        <v>0</v>
      </c>
      <c r="V90" s="760">
        <f>[2]แผนงาน2562!$T$90</f>
        <v>0</v>
      </c>
      <c r="W90" s="760">
        <f>[2]แผนงาน2562!$U$90</f>
        <v>0</v>
      </c>
      <c r="X90" s="760">
        <f>[2]แผนงาน2562!$V$90</f>
        <v>0</v>
      </c>
      <c r="Y90" s="760">
        <f t="shared" si="46"/>
        <v>0</v>
      </c>
      <c r="Z90" s="761" t="e">
        <f t="shared" si="52"/>
        <v>#DIV/0!</v>
      </c>
      <c r="AA90" s="763">
        <v>0</v>
      </c>
      <c r="AB90" s="762">
        <f t="shared" si="51"/>
        <v>0</v>
      </c>
      <c r="AC90" s="760">
        <f>[2]แผนงาน2562!$Z$90</f>
        <v>0</v>
      </c>
      <c r="AD90" s="760">
        <f>[2]แผนงาน2562!$AA$90</f>
        <v>0</v>
      </c>
      <c r="AE90" s="760">
        <f>[2]แผนงาน2562!$AB$90</f>
        <v>0</v>
      </c>
      <c r="AF90" s="760">
        <f t="shared" si="47"/>
        <v>0</v>
      </c>
      <c r="AG90" s="761" t="e">
        <f>AI90*100/G90</f>
        <v>#DIV/0!</v>
      </c>
      <c r="AH90" s="763">
        <v>0</v>
      </c>
      <c r="AI90" s="763">
        <f t="shared" si="48"/>
        <v>0</v>
      </c>
      <c r="AJ90" s="764" t="e">
        <f t="shared" si="49"/>
        <v>#DIV/0!</v>
      </c>
      <c r="AK90" s="927"/>
      <c r="AL90" s="957"/>
      <c r="AM90" s="949"/>
      <c r="AN90" s="949"/>
      <c r="AO90" s="949"/>
      <c r="AP90" s="949"/>
      <c r="AQ90" s="949"/>
      <c r="AR90" s="949"/>
      <c r="AS90" s="949"/>
      <c r="AT90" s="949"/>
      <c r="AU90" s="949"/>
      <c r="AV90" s="949"/>
      <c r="AW90" s="949"/>
      <c r="AX90" s="949"/>
      <c r="AY90" s="949"/>
      <c r="AZ90" s="949"/>
      <c r="BA90" s="949"/>
      <c r="BB90" s="949"/>
      <c r="BC90" s="949"/>
      <c r="BD90" s="949"/>
      <c r="BE90" s="949"/>
      <c r="BF90" s="949"/>
      <c r="BG90" s="949"/>
      <c r="BH90" s="949"/>
      <c r="BI90" s="949"/>
      <c r="BJ90" s="949"/>
      <c r="BK90" s="949"/>
      <c r="BL90" s="949"/>
      <c r="BM90" s="949"/>
      <c r="BN90" s="949"/>
      <c r="BO90" s="949"/>
      <c r="BP90" s="949"/>
      <c r="BQ90" s="949"/>
      <c r="BR90" s="949"/>
      <c r="BS90" s="949"/>
      <c r="BT90" s="949"/>
      <c r="BU90" s="949"/>
      <c r="BV90" s="949"/>
      <c r="BW90" s="949"/>
      <c r="BX90" s="949"/>
      <c r="BY90" s="949"/>
      <c r="BZ90" s="949"/>
      <c r="CA90" s="949"/>
      <c r="CB90" s="949"/>
      <c r="CC90" s="949"/>
      <c r="CD90" s="949"/>
      <c r="CE90" s="949"/>
      <c r="CF90" s="949"/>
      <c r="CG90" s="949"/>
      <c r="CH90" s="949"/>
      <c r="CI90" s="949"/>
      <c r="CJ90" s="949"/>
      <c r="CK90" s="949"/>
      <c r="CL90" s="949"/>
      <c r="CM90" s="949"/>
      <c r="CN90" s="949"/>
      <c r="CO90" s="949"/>
      <c r="CP90" s="949"/>
      <c r="CQ90" s="949"/>
      <c r="CR90" s="949"/>
      <c r="CS90" s="949"/>
      <c r="CT90" s="949"/>
      <c r="CU90" s="949"/>
      <c r="CV90" s="949"/>
      <c r="CW90" s="949"/>
      <c r="CX90" s="949"/>
      <c r="CY90" s="949"/>
      <c r="CZ90" s="949"/>
      <c r="DA90" s="949"/>
      <c r="DB90" s="949"/>
      <c r="DC90" s="949"/>
      <c r="DD90" s="949"/>
    </row>
    <row r="91" spans="1:108" s="750" customFormat="1" ht="19.5" customHeight="1">
      <c r="B91" s="771"/>
      <c r="C91" s="737"/>
      <c r="D91" s="773"/>
      <c r="E91" s="774"/>
      <c r="F91" s="775" t="s">
        <v>150</v>
      </c>
      <c r="G91" s="760">
        <f t="shared" si="53"/>
        <v>0</v>
      </c>
      <c r="H91" s="763">
        <f t="shared" si="67"/>
        <v>0</v>
      </c>
      <c r="I91" s="760">
        <f>[2]แผนงาน2562!$I$91</f>
        <v>0</v>
      </c>
      <c r="J91" s="760">
        <f>[2]แผนงาน2562!$J$91</f>
        <v>0</v>
      </c>
      <c r="K91" s="760">
        <f>[2]แผนงาน2562!$K$91</f>
        <v>0</v>
      </c>
      <c r="L91" s="760">
        <f t="shared" si="54"/>
        <v>0</v>
      </c>
      <c r="M91" s="761" t="e">
        <f>L91*100/G90</f>
        <v>#DIV/0!</v>
      </c>
      <c r="N91" s="763">
        <v>0</v>
      </c>
      <c r="O91" s="760">
        <f>[2]แผนงาน2562!$N$91</f>
        <v>0</v>
      </c>
      <c r="P91" s="760">
        <f>[2]แผนงาน2562!$O$91</f>
        <v>0</v>
      </c>
      <c r="Q91" s="760">
        <f>[2]แผนงาน2562!$P$91</f>
        <v>0</v>
      </c>
      <c r="R91" s="760">
        <f t="shared" si="45"/>
        <v>0</v>
      </c>
      <c r="S91" s="761" t="e">
        <f>U91*100/G90</f>
        <v>#DIV/0!</v>
      </c>
      <c r="T91" s="763">
        <v>0</v>
      </c>
      <c r="U91" s="758">
        <f t="shared" si="50"/>
        <v>0</v>
      </c>
      <c r="V91" s="760">
        <f>[2]แผนงาน2562!$T$91</f>
        <v>0</v>
      </c>
      <c r="W91" s="760">
        <f>[2]แผนงาน2562!$U$91</f>
        <v>0</v>
      </c>
      <c r="X91" s="760">
        <f>[2]แผนงาน2562!$V$91</f>
        <v>0</v>
      </c>
      <c r="Y91" s="760">
        <f t="shared" si="46"/>
        <v>0</v>
      </c>
      <c r="Z91" s="761" t="e">
        <f>AB91*100/G90</f>
        <v>#DIV/0!</v>
      </c>
      <c r="AA91" s="763">
        <v>0</v>
      </c>
      <c r="AB91" s="762">
        <f t="shared" si="51"/>
        <v>0</v>
      </c>
      <c r="AC91" s="760">
        <f>[2]แผนงาน2562!$Z$91</f>
        <v>0</v>
      </c>
      <c r="AD91" s="760">
        <f>[2]แผนงาน2562!$AA$91</f>
        <v>0</v>
      </c>
      <c r="AE91" s="760">
        <f>[2]แผนงาน2562!$AB$91</f>
        <v>0</v>
      </c>
      <c r="AF91" s="760">
        <f t="shared" si="47"/>
        <v>0</v>
      </c>
      <c r="AG91" s="761" t="e">
        <f>AI91*100/G90</f>
        <v>#DIV/0!</v>
      </c>
      <c r="AH91" s="763">
        <v>0</v>
      </c>
      <c r="AI91" s="763">
        <f t="shared" si="48"/>
        <v>0</v>
      </c>
      <c r="AJ91" s="764" t="e">
        <f t="shared" si="49"/>
        <v>#DIV/0!</v>
      </c>
      <c r="AK91" s="925"/>
      <c r="AL91" s="956"/>
      <c r="AM91" s="948"/>
      <c r="AN91" s="948"/>
      <c r="AO91" s="948"/>
      <c r="AP91" s="948"/>
      <c r="AQ91" s="948"/>
      <c r="AR91" s="948"/>
      <c r="AS91" s="948"/>
      <c r="AT91" s="948"/>
      <c r="AU91" s="948"/>
      <c r="AV91" s="948"/>
      <c r="AW91" s="948"/>
      <c r="AX91" s="948"/>
      <c r="AY91" s="948"/>
      <c r="AZ91" s="948"/>
      <c r="BA91" s="948"/>
      <c r="BB91" s="948"/>
      <c r="BC91" s="948"/>
      <c r="BD91" s="948"/>
      <c r="BE91" s="948"/>
      <c r="BF91" s="948"/>
      <c r="BG91" s="948"/>
      <c r="BH91" s="948"/>
      <c r="BI91" s="948"/>
      <c r="BJ91" s="948"/>
      <c r="BK91" s="948"/>
      <c r="BL91" s="948"/>
      <c r="BM91" s="948"/>
      <c r="BN91" s="948"/>
      <c r="BO91" s="948"/>
      <c r="BP91" s="948"/>
      <c r="BQ91" s="948"/>
      <c r="BR91" s="948"/>
      <c r="BS91" s="948"/>
      <c r="BT91" s="948"/>
      <c r="BU91" s="948"/>
      <c r="BV91" s="948"/>
      <c r="BW91" s="948"/>
      <c r="BX91" s="948"/>
      <c r="BY91" s="948"/>
      <c r="BZ91" s="948"/>
      <c r="CA91" s="948"/>
      <c r="CB91" s="948"/>
      <c r="CC91" s="948"/>
      <c r="CD91" s="948"/>
      <c r="CE91" s="948"/>
      <c r="CF91" s="948"/>
      <c r="CG91" s="948"/>
      <c r="CH91" s="948"/>
      <c r="CI91" s="948"/>
      <c r="CJ91" s="948"/>
      <c r="CK91" s="948"/>
      <c r="CL91" s="948"/>
      <c r="CM91" s="948"/>
      <c r="CN91" s="948"/>
      <c r="CO91" s="948"/>
      <c r="CP91" s="948"/>
      <c r="CQ91" s="948"/>
      <c r="CR91" s="948"/>
      <c r="CS91" s="948"/>
      <c r="CT91" s="948"/>
      <c r="CU91" s="948"/>
      <c r="CV91" s="948"/>
      <c r="CW91" s="948"/>
      <c r="CX91" s="948"/>
      <c r="CY91" s="948"/>
      <c r="CZ91" s="948"/>
      <c r="DA91" s="948"/>
      <c r="DB91" s="948"/>
      <c r="DC91" s="948"/>
      <c r="DD91" s="948"/>
    </row>
    <row r="92" spans="1:108" s="777" customFormat="1" ht="30" customHeight="1">
      <c r="B92" s="780">
        <v>2</v>
      </c>
      <c r="C92" s="828" t="s">
        <v>329</v>
      </c>
      <c r="D92" s="780"/>
      <c r="E92" s="834"/>
      <c r="F92" s="831" t="s">
        <v>149</v>
      </c>
      <c r="G92" s="814">
        <f t="shared" si="53"/>
        <v>1560</v>
      </c>
      <c r="H92" s="815">
        <v>0</v>
      </c>
      <c r="I92" s="814">
        <f t="shared" ref="I92:K93" si="68">I94+I96+I98</f>
        <v>147</v>
      </c>
      <c r="J92" s="814">
        <f t="shared" si="68"/>
        <v>140</v>
      </c>
      <c r="K92" s="814">
        <f t="shared" si="68"/>
        <v>140</v>
      </c>
      <c r="L92" s="814">
        <f t="shared" si="54"/>
        <v>427</v>
      </c>
      <c r="M92" s="816">
        <f>L92*100/G92</f>
        <v>27.371794871794872</v>
      </c>
      <c r="N92" s="815">
        <v>0</v>
      </c>
      <c r="O92" s="814">
        <f t="shared" ref="O92:Q93" si="69">O94+O96+O98</f>
        <v>114</v>
      </c>
      <c r="P92" s="814">
        <f t="shared" si="69"/>
        <v>100</v>
      </c>
      <c r="Q92" s="814">
        <f t="shared" si="69"/>
        <v>113</v>
      </c>
      <c r="R92" s="814">
        <f t="shared" si="45"/>
        <v>327</v>
      </c>
      <c r="S92" s="816">
        <f>U92*100/G92</f>
        <v>48.333333333333336</v>
      </c>
      <c r="T92" s="815">
        <v>0</v>
      </c>
      <c r="U92" s="762">
        <f t="shared" si="50"/>
        <v>754</v>
      </c>
      <c r="V92" s="814">
        <f t="shared" ref="V92:X93" si="70">V94+V96+V98</f>
        <v>310</v>
      </c>
      <c r="W92" s="814">
        <f t="shared" si="70"/>
        <v>110</v>
      </c>
      <c r="X92" s="814">
        <f t="shared" si="70"/>
        <v>110</v>
      </c>
      <c r="Y92" s="814">
        <f t="shared" si="46"/>
        <v>530</v>
      </c>
      <c r="Z92" s="816">
        <f>AB92*100/G92</f>
        <v>82.307692307692307</v>
      </c>
      <c r="AA92" s="815">
        <v>0</v>
      </c>
      <c r="AB92" s="762">
        <f t="shared" si="51"/>
        <v>1284</v>
      </c>
      <c r="AC92" s="814">
        <f t="shared" ref="AC92:AE93" si="71">AC94+AC96+AC98</f>
        <v>93</v>
      </c>
      <c r="AD92" s="814">
        <f t="shared" si="71"/>
        <v>103</v>
      </c>
      <c r="AE92" s="814">
        <f t="shared" si="71"/>
        <v>80</v>
      </c>
      <c r="AF92" s="814">
        <f t="shared" si="47"/>
        <v>276</v>
      </c>
      <c r="AG92" s="816">
        <f>AI92*100/G92</f>
        <v>100</v>
      </c>
      <c r="AH92" s="815">
        <v>0</v>
      </c>
      <c r="AI92" s="815">
        <f t="shared" si="48"/>
        <v>1560</v>
      </c>
      <c r="AJ92" s="764">
        <f t="shared" si="49"/>
        <v>100</v>
      </c>
      <c r="AK92" s="930"/>
      <c r="AL92" s="957"/>
      <c r="AM92" s="949"/>
      <c r="AN92" s="949"/>
      <c r="AO92" s="949"/>
      <c r="AP92" s="949"/>
      <c r="AQ92" s="949"/>
      <c r="AR92" s="949"/>
      <c r="AS92" s="949"/>
      <c r="AT92" s="949"/>
      <c r="AU92" s="949"/>
      <c r="AV92" s="949"/>
      <c r="AW92" s="949"/>
      <c r="AX92" s="949"/>
      <c r="AY92" s="949"/>
      <c r="AZ92" s="949"/>
      <c r="BA92" s="949"/>
      <c r="BB92" s="949"/>
      <c r="BC92" s="949"/>
      <c r="BD92" s="949"/>
      <c r="BE92" s="949"/>
      <c r="BF92" s="949"/>
      <c r="BG92" s="949"/>
      <c r="BH92" s="949"/>
      <c r="BI92" s="949"/>
      <c r="BJ92" s="949"/>
      <c r="BK92" s="949"/>
      <c r="BL92" s="949"/>
      <c r="BM92" s="949"/>
      <c r="BN92" s="949"/>
      <c r="BO92" s="949"/>
      <c r="BP92" s="949"/>
      <c r="BQ92" s="949"/>
      <c r="BR92" s="949"/>
      <c r="BS92" s="949"/>
      <c r="BT92" s="949"/>
      <c r="BU92" s="949"/>
      <c r="BV92" s="949"/>
      <c r="BW92" s="949"/>
      <c r="BX92" s="949"/>
      <c r="BY92" s="949"/>
      <c r="BZ92" s="949"/>
      <c r="CA92" s="949"/>
      <c r="CB92" s="949"/>
      <c r="CC92" s="949"/>
      <c r="CD92" s="949"/>
      <c r="CE92" s="949"/>
      <c r="CF92" s="949"/>
      <c r="CG92" s="949"/>
      <c r="CH92" s="949"/>
      <c r="CI92" s="949"/>
      <c r="CJ92" s="949"/>
      <c r="CK92" s="949"/>
      <c r="CL92" s="949"/>
      <c r="CM92" s="949"/>
      <c r="CN92" s="949"/>
      <c r="CO92" s="949"/>
      <c r="CP92" s="949"/>
      <c r="CQ92" s="949"/>
      <c r="CR92" s="949"/>
      <c r="CS92" s="949"/>
      <c r="CT92" s="949"/>
      <c r="CU92" s="949"/>
      <c r="CV92" s="949"/>
      <c r="CW92" s="949"/>
      <c r="CX92" s="949"/>
      <c r="CY92" s="949"/>
      <c r="CZ92" s="949"/>
      <c r="DA92" s="949"/>
      <c r="DB92" s="949"/>
      <c r="DC92" s="949"/>
      <c r="DD92" s="949"/>
    </row>
    <row r="93" spans="1:108" s="835" customFormat="1" ht="18.75" customHeight="1">
      <c r="A93" s="817"/>
      <c r="B93" s="771"/>
      <c r="C93" s="737"/>
      <c r="D93" s="773"/>
      <c r="E93" s="774"/>
      <c r="F93" s="775" t="s">
        <v>150</v>
      </c>
      <c r="G93" s="760">
        <f t="shared" si="53"/>
        <v>2189</v>
      </c>
      <c r="H93" s="763">
        <f t="shared" si="67"/>
        <v>0</v>
      </c>
      <c r="I93" s="760">
        <f t="shared" si="68"/>
        <v>149</v>
      </c>
      <c r="J93" s="760">
        <f t="shared" si="68"/>
        <v>302</v>
      </c>
      <c r="K93" s="760">
        <f t="shared" si="68"/>
        <v>627</v>
      </c>
      <c r="L93" s="760">
        <f t="shared" si="54"/>
        <v>1078</v>
      </c>
      <c r="M93" s="761">
        <f>L93*100/G92</f>
        <v>69.102564102564102</v>
      </c>
      <c r="N93" s="763">
        <v>0</v>
      </c>
      <c r="O93" s="760">
        <f t="shared" si="69"/>
        <v>846</v>
      </c>
      <c r="P93" s="760">
        <f t="shared" si="69"/>
        <v>0</v>
      </c>
      <c r="Q93" s="760">
        <f t="shared" si="69"/>
        <v>0</v>
      </c>
      <c r="R93" s="760">
        <f t="shared" si="45"/>
        <v>846</v>
      </c>
      <c r="S93" s="761">
        <f>U93*100/G92</f>
        <v>123.33333333333333</v>
      </c>
      <c r="T93" s="763">
        <v>0</v>
      </c>
      <c r="U93" s="758">
        <f t="shared" si="50"/>
        <v>1924</v>
      </c>
      <c r="V93" s="760">
        <f t="shared" si="70"/>
        <v>200</v>
      </c>
      <c r="W93" s="760">
        <f t="shared" si="70"/>
        <v>35</v>
      </c>
      <c r="X93" s="760">
        <f t="shared" si="70"/>
        <v>30</v>
      </c>
      <c r="Y93" s="760">
        <f t="shared" si="46"/>
        <v>265</v>
      </c>
      <c r="Z93" s="761">
        <f>AB93*100/G92</f>
        <v>140.32051282051282</v>
      </c>
      <c r="AA93" s="763">
        <v>0</v>
      </c>
      <c r="AB93" s="758">
        <f t="shared" si="51"/>
        <v>2189</v>
      </c>
      <c r="AC93" s="760">
        <f t="shared" si="71"/>
        <v>0</v>
      </c>
      <c r="AD93" s="760">
        <f t="shared" si="71"/>
        <v>0</v>
      </c>
      <c r="AE93" s="760">
        <f t="shared" si="71"/>
        <v>0</v>
      </c>
      <c r="AF93" s="760">
        <f t="shared" si="47"/>
        <v>0</v>
      </c>
      <c r="AG93" s="761">
        <f>AI93*100/G92</f>
        <v>140.32051282051282</v>
      </c>
      <c r="AH93" s="763">
        <v>0</v>
      </c>
      <c r="AI93" s="763">
        <f t="shared" si="48"/>
        <v>2189</v>
      </c>
      <c r="AJ93" s="807">
        <f t="shared" si="49"/>
        <v>140.32051282051282</v>
      </c>
      <c r="AK93" s="810"/>
      <c r="AL93" s="956"/>
      <c r="AM93" s="948"/>
      <c r="AN93" s="948"/>
      <c r="AO93" s="948"/>
      <c r="AP93" s="948"/>
      <c r="AQ93" s="948"/>
      <c r="AR93" s="948"/>
      <c r="AS93" s="948"/>
      <c r="AT93" s="948"/>
      <c r="AU93" s="948"/>
      <c r="AV93" s="948"/>
      <c r="AW93" s="948"/>
      <c r="AX93" s="948"/>
      <c r="AY93" s="948"/>
      <c r="AZ93" s="948"/>
      <c r="BA93" s="948"/>
      <c r="BB93" s="948"/>
      <c r="BC93" s="948"/>
      <c r="BD93" s="948"/>
      <c r="BE93" s="948"/>
      <c r="BF93" s="948"/>
      <c r="BG93" s="948"/>
      <c r="BH93" s="948"/>
      <c r="BI93" s="948"/>
      <c r="BJ93" s="948"/>
      <c r="BK93" s="948"/>
      <c r="BL93" s="948"/>
      <c r="BM93" s="948"/>
      <c r="BN93" s="948"/>
      <c r="BO93" s="948"/>
      <c r="BP93" s="948"/>
      <c r="BQ93" s="948"/>
      <c r="BR93" s="948"/>
      <c r="BS93" s="948"/>
      <c r="BT93" s="948"/>
      <c r="BU93" s="948"/>
      <c r="BV93" s="948"/>
      <c r="BW93" s="948"/>
      <c r="BX93" s="948"/>
      <c r="BY93" s="948"/>
      <c r="BZ93" s="948"/>
      <c r="CA93" s="948"/>
      <c r="CB93" s="948"/>
      <c r="CC93" s="948"/>
      <c r="CD93" s="948"/>
      <c r="CE93" s="948"/>
      <c r="CF93" s="948"/>
      <c r="CG93" s="948"/>
      <c r="CH93" s="948"/>
      <c r="CI93" s="948"/>
      <c r="CJ93" s="948"/>
      <c r="CK93" s="948"/>
      <c r="CL93" s="948"/>
      <c r="CM93" s="948"/>
      <c r="CN93" s="948"/>
      <c r="CO93" s="948"/>
      <c r="CP93" s="948"/>
      <c r="CQ93" s="948"/>
      <c r="CR93" s="948"/>
      <c r="CS93" s="948"/>
      <c r="CT93" s="948"/>
      <c r="CU93" s="948"/>
      <c r="CV93" s="948"/>
      <c r="CW93" s="948"/>
      <c r="CX93" s="948"/>
      <c r="CY93" s="948"/>
      <c r="CZ93" s="948"/>
      <c r="DA93" s="948"/>
      <c r="DB93" s="948"/>
      <c r="DC93" s="948"/>
      <c r="DD93" s="948"/>
    </row>
    <row r="94" spans="1:108" s="777" customFormat="1" ht="30" customHeight="1">
      <c r="B94" s="781"/>
      <c r="C94" s="748" t="s">
        <v>330</v>
      </c>
      <c r="D94" s="781"/>
      <c r="E94" s="782"/>
      <c r="F94" s="783" t="s">
        <v>149</v>
      </c>
      <c r="G94" s="800">
        <f t="shared" si="53"/>
        <v>1200</v>
      </c>
      <c r="H94" s="801">
        <f t="shared" si="67"/>
        <v>0</v>
      </c>
      <c r="I94" s="800">
        <f>[2]แผนงาน2562!$I$94</f>
        <v>130</v>
      </c>
      <c r="J94" s="800">
        <f>[2]แผนงาน2562!$J$94</f>
        <v>120</v>
      </c>
      <c r="K94" s="800">
        <f>[2]แผนงาน2562!$K$94</f>
        <v>120</v>
      </c>
      <c r="L94" s="800">
        <f t="shared" si="54"/>
        <v>370</v>
      </c>
      <c r="M94" s="802">
        <f>L94*100/G94</f>
        <v>30.833333333333332</v>
      </c>
      <c r="N94" s="801">
        <f>แผนเงิน2562!L95</f>
        <v>0</v>
      </c>
      <c r="O94" s="800">
        <f>[2]แผนงาน2562!$N$94</f>
        <v>100</v>
      </c>
      <c r="P94" s="800">
        <f>[2]แผนงาน2562!$O$94</f>
        <v>90</v>
      </c>
      <c r="Q94" s="800">
        <f>[2]แผนงาน2562!$P$94</f>
        <v>100</v>
      </c>
      <c r="R94" s="800">
        <f t="shared" si="45"/>
        <v>290</v>
      </c>
      <c r="S94" s="802">
        <f>U94*100/G94</f>
        <v>55</v>
      </c>
      <c r="T94" s="801">
        <f>แผนเงิน2562!Q95</f>
        <v>0</v>
      </c>
      <c r="U94" s="803">
        <f t="shared" si="50"/>
        <v>660</v>
      </c>
      <c r="V94" s="800">
        <f>[2]แผนงาน2562!$T$94</f>
        <v>100</v>
      </c>
      <c r="W94" s="800">
        <f>[2]แผนงาน2562!$U$94</f>
        <v>100</v>
      </c>
      <c r="X94" s="800">
        <f>[2]แผนงาน2562!$V$94</f>
        <v>100</v>
      </c>
      <c r="Y94" s="800">
        <f t="shared" si="46"/>
        <v>300</v>
      </c>
      <c r="Z94" s="802">
        <f t="shared" si="52"/>
        <v>80</v>
      </c>
      <c r="AA94" s="801">
        <f>แผนเงิน2562!V95</f>
        <v>0</v>
      </c>
      <c r="AB94" s="804">
        <f t="shared" si="51"/>
        <v>960</v>
      </c>
      <c r="AC94" s="800">
        <f>[2]แผนงาน2562!$Z$94</f>
        <v>80</v>
      </c>
      <c r="AD94" s="800">
        <f>[2]แผนงาน2562!$AA$94</f>
        <v>80</v>
      </c>
      <c r="AE94" s="800">
        <f>[2]แผนงาน2562!$AB$94</f>
        <v>80</v>
      </c>
      <c r="AF94" s="800">
        <f t="shared" si="47"/>
        <v>240</v>
      </c>
      <c r="AG94" s="802">
        <f>AI94*100/G94</f>
        <v>100</v>
      </c>
      <c r="AH94" s="801">
        <f>แผนเงิน2562!AA95</f>
        <v>0</v>
      </c>
      <c r="AI94" s="801">
        <f t="shared" si="48"/>
        <v>1200</v>
      </c>
      <c r="AJ94" s="805">
        <f t="shared" si="49"/>
        <v>100</v>
      </c>
      <c r="AK94" s="929"/>
      <c r="AL94" s="957"/>
      <c r="AM94" s="949"/>
      <c r="AN94" s="949"/>
      <c r="AO94" s="949"/>
      <c r="AP94" s="949"/>
      <c r="AQ94" s="949"/>
      <c r="AR94" s="949"/>
      <c r="AS94" s="949"/>
      <c r="AT94" s="949"/>
      <c r="AU94" s="949"/>
      <c r="AV94" s="949"/>
      <c r="AW94" s="949"/>
      <c r="AX94" s="949"/>
      <c r="AY94" s="949"/>
      <c r="AZ94" s="949"/>
      <c r="BA94" s="949"/>
      <c r="BB94" s="949"/>
      <c r="BC94" s="949"/>
      <c r="BD94" s="949"/>
      <c r="BE94" s="949"/>
      <c r="BF94" s="949"/>
      <c r="BG94" s="949"/>
      <c r="BH94" s="949"/>
      <c r="BI94" s="949"/>
      <c r="BJ94" s="949"/>
      <c r="BK94" s="949"/>
      <c r="BL94" s="949"/>
      <c r="BM94" s="949"/>
      <c r="BN94" s="949"/>
      <c r="BO94" s="949"/>
      <c r="BP94" s="949"/>
      <c r="BQ94" s="949"/>
      <c r="BR94" s="949"/>
      <c r="BS94" s="949"/>
      <c r="BT94" s="949"/>
      <c r="BU94" s="949"/>
      <c r="BV94" s="949"/>
      <c r="BW94" s="949"/>
      <c r="BX94" s="949"/>
      <c r="BY94" s="949"/>
      <c r="BZ94" s="949"/>
      <c r="CA94" s="949"/>
      <c r="CB94" s="949"/>
      <c r="CC94" s="949"/>
      <c r="CD94" s="949"/>
      <c r="CE94" s="949"/>
      <c r="CF94" s="949"/>
      <c r="CG94" s="949"/>
      <c r="CH94" s="949"/>
      <c r="CI94" s="949"/>
      <c r="CJ94" s="949"/>
      <c r="CK94" s="949"/>
      <c r="CL94" s="949"/>
      <c r="CM94" s="949"/>
      <c r="CN94" s="949"/>
      <c r="CO94" s="949"/>
      <c r="CP94" s="949"/>
      <c r="CQ94" s="949"/>
      <c r="CR94" s="949"/>
      <c r="CS94" s="949"/>
      <c r="CT94" s="949"/>
      <c r="CU94" s="949"/>
      <c r="CV94" s="949"/>
      <c r="CW94" s="949"/>
      <c r="CX94" s="949"/>
      <c r="CY94" s="949"/>
      <c r="CZ94" s="949"/>
      <c r="DA94" s="949"/>
      <c r="DB94" s="949"/>
      <c r="DC94" s="949"/>
      <c r="DD94" s="949"/>
    </row>
    <row r="95" spans="1:108" s="750" customFormat="1" ht="19.5" customHeight="1">
      <c r="B95" s="771"/>
      <c r="C95" s="743"/>
      <c r="D95" s="773"/>
      <c r="E95" s="774"/>
      <c r="F95" s="775" t="s">
        <v>150</v>
      </c>
      <c r="G95" s="760">
        <f t="shared" si="53"/>
        <v>1829</v>
      </c>
      <c r="H95" s="763">
        <f t="shared" si="67"/>
        <v>0</v>
      </c>
      <c r="I95" s="760">
        <f>[2]แผนงาน2562!$I$95</f>
        <v>130</v>
      </c>
      <c r="J95" s="760">
        <f>[2]แผนงาน2562!$J$95</f>
        <v>279</v>
      </c>
      <c r="K95" s="760">
        <f>[2]แผนงาน2562!$K$95</f>
        <v>604</v>
      </c>
      <c r="L95" s="760">
        <f t="shared" si="54"/>
        <v>1013</v>
      </c>
      <c r="M95" s="761">
        <f>L95*100/G94</f>
        <v>84.416666666666671</v>
      </c>
      <c r="N95" s="763">
        <v>0</v>
      </c>
      <c r="O95" s="760">
        <f>[2]แผนงาน2562!$N$95</f>
        <v>816</v>
      </c>
      <c r="P95" s="760">
        <f>[2]แผนงาน2562!$O$95</f>
        <v>0</v>
      </c>
      <c r="Q95" s="760">
        <f>[2]แผนงาน2562!$P$95</f>
        <v>0</v>
      </c>
      <c r="R95" s="760">
        <f t="shared" si="45"/>
        <v>816</v>
      </c>
      <c r="S95" s="761">
        <f>U95*100/G94</f>
        <v>152.41666666666666</v>
      </c>
      <c r="T95" s="763">
        <v>0</v>
      </c>
      <c r="U95" s="758">
        <f t="shared" si="50"/>
        <v>1829</v>
      </c>
      <c r="V95" s="760">
        <f>[2]แผนงาน2562!$T$95</f>
        <v>0</v>
      </c>
      <c r="W95" s="760">
        <f>[2]แผนงาน2562!$U$95</f>
        <v>0</v>
      </c>
      <c r="X95" s="760">
        <f>[2]แผนงาน2562!$V$95</f>
        <v>0</v>
      </c>
      <c r="Y95" s="760">
        <f t="shared" si="46"/>
        <v>0</v>
      </c>
      <c r="Z95" s="761">
        <f>AB95*100/G94</f>
        <v>152.41666666666666</v>
      </c>
      <c r="AA95" s="763">
        <v>0</v>
      </c>
      <c r="AB95" s="762">
        <f t="shared" si="51"/>
        <v>1829</v>
      </c>
      <c r="AC95" s="760">
        <f>[2]แผนงาน2562!$Z$95</f>
        <v>0</v>
      </c>
      <c r="AD95" s="760">
        <f>[2]แผนงาน2562!$AA$95</f>
        <v>0</v>
      </c>
      <c r="AE95" s="760">
        <f>[2]แผนงาน2562!$AB$95</f>
        <v>0</v>
      </c>
      <c r="AF95" s="760">
        <f t="shared" si="47"/>
        <v>0</v>
      </c>
      <c r="AG95" s="761">
        <f>AI95*100/G94</f>
        <v>152.41666666666666</v>
      </c>
      <c r="AH95" s="763">
        <v>0</v>
      </c>
      <c r="AI95" s="763">
        <f t="shared" si="48"/>
        <v>1829</v>
      </c>
      <c r="AJ95" s="764">
        <f t="shared" si="49"/>
        <v>152.41666666666666</v>
      </c>
      <c r="AK95" s="925"/>
      <c r="AL95" s="956"/>
      <c r="AM95" s="948"/>
      <c r="AN95" s="948"/>
      <c r="AO95" s="948"/>
      <c r="AP95" s="948"/>
      <c r="AQ95" s="948"/>
      <c r="AR95" s="948"/>
      <c r="AS95" s="948"/>
      <c r="AT95" s="948"/>
      <c r="AU95" s="948"/>
      <c r="AV95" s="948"/>
      <c r="AW95" s="948"/>
      <c r="AX95" s="948"/>
      <c r="AY95" s="948"/>
      <c r="AZ95" s="948"/>
      <c r="BA95" s="948"/>
      <c r="BB95" s="948"/>
      <c r="BC95" s="948"/>
      <c r="BD95" s="948"/>
      <c r="BE95" s="948"/>
      <c r="BF95" s="948"/>
      <c r="BG95" s="948"/>
      <c r="BH95" s="948"/>
      <c r="BI95" s="948"/>
      <c r="BJ95" s="948"/>
      <c r="BK95" s="948"/>
      <c r="BL95" s="948"/>
      <c r="BM95" s="948"/>
      <c r="BN95" s="948"/>
      <c r="BO95" s="948"/>
      <c r="BP95" s="948"/>
      <c r="BQ95" s="948"/>
      <c r="BR95" s="948"/>
      <c r="BS95" s="948"/>
      <c r="BT95" s="948"/>
      <c r="BU95" s="948"/>
      <c r="BV95" s="948"/>
      <c r="BW95" s="948"/>
      <c r="BX95" s="948"/>
      <c r="BY95" s="948"/>
      <c r="BZ95" s="948"/>
      <c r="CA95" s="948"/>
      <c r="CB95" s="948"/>
      <c r="CC95" s="948"/>
      <c r="CD95" s="948"/>
      <c r="CE95" s="948"/>
      <c r="CF95" s="948"/>
      <c r="CG95" s="948"/>
      <c r="CH95" s="948"/>
      <c r="CI95" s="948"/>
      <c r="CJ95" s="948"/>
      <c r="CK95" s="948"/>
      <c r="CL95" s="948"/>
      <c r="CM95" s="948"/>
      <c r="CN95" s="948"/>
      <c r="CO95" s="948"/>
      <c r="CP95" s="948"/>
      <c r="CQ95" s="948"/>
      <c r="CR95" s="948"/>
      <c r="CS95" s="948"/>
      <c r="CT95" s="948"/>
      <c r="CU95" s="948"/>
      <c r="CV95" s="948"/>
      <c r="CW95" s="948"/>
      <c r="CX95" s="948"/>
      <c r="CY95" s="948"/>
      <c r="CZ95" s="948"/>
      <c r="DA95" s="948"/>
      <c r="DB95" s="948"/>
      <c r="DC95" s="948"/>
      <c r="DD95" s="948"/>
    </row>
    <row r="96" spans="1:108" s="777" customFormat="1" ht="30" customHeight="1">
      <c r="B96" s="781"/>
      <c r="C96" s="748" t="s">
        <v>331</v>
      </c>
      <c r="D96" s="781" t="s">
        <v>0</v>
      </c>
      <c r="E96" s="782"/>
      <c r="F96" s="783" t="s">
        <v>149</v>
      </c>
      <c r="G96" s="760">
        <f t="shared" si="53"/>
        <v>160</v>
      </c>
      <c r="H96" s="763">
        <f t="shared" si="67"/>
        <v>22500</v>
      </c>
      <c r="I96" s="760">
        <f>[2]แผนงาน2562!$I$96</f>
        <v>17</v>
      </c>
      <c r="J96" s="760">
        <f>[2]แผนงาน2562!$J$96</f>
        <v>20</v>
      </c>
      <c r="K96" s="760">
        <f>[2]แผนงาน2562!$K$96</f>
        <v>20</v>
      </c>
      <c r="L96" s="760">
        <f t="shared" si="54"/>
        <v>57</v>
      </c>
      <c r="M96" s="761">
        <f>L96*100/G96</f>
        <v>35.625</v>
      </c>
      <c r="N96" s="763">
        <f>แผนเงิน2562!L97</f>
        <v>13500</v>
      </c>
      <c r="O96" s="760">
        <f>[2]แผนงาน2562!$N$96</f>
        <v>14</v>
      </c>
      <c r="P96" s="760">
        <f>[2]แผนงาน2562!$O$96</f>
        <v>10</v>
      </c>
      <c r="Q96" s="760">
        <f>[2]แผนงาน2562!$P$96</f>
        <v>13</v>
      </c>
      <c r="R96" s="760">
        <f t="shared" si="45"/>
        <v>37</v>
      </c>
      <c r="S96" s="761">
        <f>U96*100/G96</f>
        <v>58.75</v>
      </c>
      <c r="T96" s="763">
        <f>แผนเงิน2562!Q97</f>
        <v>13500</v>
      </c>
      <c r="U96" s="758">
        <f t="shared" si="50"/>
        <v>94</v>
      </c>
      <c r="V96" s="760">
        <f>[2]แผนงาน2562!$T$96</f>
        <v>10</v>
      </c>
      <c r="W96" s="760">
        <f>[2]แผนงาน2562!$U$96</f>
        <v>10</v>
      </c>
      <c r="X96" s="760">
        <f>[2]แผนงาน2562!$V$96</f>
        <v>10</v>
      </c>
      <c r="Y96" s="760">
        <f t="shared" si="46"/>
        <v>30</v>
      </c>
      <c r="Z96" s="761">
        <f t="shared" si="52"/>
        <v>77.5</v>
      </c>
      <c r="AA96" s="763">
        <f>แผนเงิน2562!V97</f>
        <v>22500</v>
      </c>
      <c r="AB96" s="762">
        <f t="shared" si="51"/>
        <v>124</v>
      </c>
      <c r="AC96" s="760">
        <f>[2]แผนงาน2562!$Z$96</f>
        <v>13</v>
      </c>
      <c r="AD96" s="760">
        <f>[2]แผนงาน2562!$AA$96</f>
        <v>23</v>
      </c>
      <c r="AE96" s="760">
        <f>[2]แผนงาน2562!$AB$96</f>
        <v>0</v>
      </c>
      <c r="AF96" s="760">
        <f t="shared" si="47"/>
        <v>36</v>
      </c>
      <c r="AG96" s="761">
        <f>AI96*100/G96</f>
        <v>100</v>
      </c>
      <c r="AH96" s="763">
        <f>แผนเงิน2562!AA97</f>
        <v>22500</v>
      </c>
      <c r="AI96" s="763">
        <f t="shared" si="48"/>
        <v>160</v>
      </c>
      <c r="AJ96" s="764">
        <f t="shared" si="49"/>
        <v>100</v>
      </c>
      <c r="AK96" s="929"/>
      <c r="AL96" s="957"/>
      <c r="AM96" s="949"/>
      <c r="AN96" s="949"/>
      <c r="AO96" s="949"/>
      <c r="AP96" s="949"/>
      <c r="AQ96" s="949"/>
      <c r="AR96" s="949"/>
      <c r="AS96" s="949"/>
      <c r="AT96" s="949"/>
      <c r="AU96" s="949"/>
      <c r="AV96" s="949"/>
      <c r="AW96" s="949"/>
      <c r="AX96" s="949"/>
      <c r="AY96" s="949"/>
      <c r="AZ96" s="949"/>
      <c r="BA96" s="949"/>
      <c r="BB96" s="949"/>
      <c r="BC96" s="949"/>
      <c r="BD96" s="949"/>
      <c r="BE96" s="949"/>
      <c r="BF96" s="949"/>
      <c r="BG96" s="949"/>
      <c r="BH96" s="949"/>
      <c r="BI96" s="949"/>
      <c r="BJ96" s="949"/>
      <c r="BK96" s="949"/>
      <c r="BL96" s="949"/>
      <c r="BM96" s="949"/>
      <c r="BN96" s="949"/>
      <c r="BO96" s="949"/>
      <c r="BP96" s="949"/>
      <c r="BQ96" s="949"/>
      <c r="BR96" s="949"/>
      <c r="BS96" s="949"/>
      <c r="BT96" s="949"/>
      <c r="BU96" s="949"/>
      <c r="BV96" s="949"/>
      <c r="BW96" s="949"/>
      <c r="BX96" s="949"/>
      <c r="BY96" s="949"/>
      <c r="BZ96" s="949"/>
      <c r="CA96" s="949"/>
      <c r="CB96" s="949"/>
      <c r="CC96" s="949"/>
      <c r="CD96" s="949"/>
      <c r="CE96" s="949"/>
      <c r="CF96" s="949"/>
      <c r="CG96" s="949"/>
      <c r="CH96" s="949"/>
      <c r="CI96" s="949"/>
      <c r="CJ96" s="949"/>
      <c r="CK96" s="949"/>
      <c r="CL96" s="949"/>
      <c r="CM96" s="949"/>
      <c r="CN96" s="949"/>
      <c r="CO96" s="949"/>
      <c r="CP96" s="949"/>
      <c r="CQ96" s="949"/>
      <c r="CR96" s="949"/>
      <c r="CS96" s="949"/>
      <c r="CT96" s="949"/>
      <c r="CU96" s="949"/>
      <c r="CV96" s="949"/>
      <c r="CW96" s="949"/>
      <c r="CX96" s="949"/>
      <c r="CY96" s="949"/>
      <c r="CZ96" s="949"/>
      <c r="DA96" s="949"/>
      <c r="DB96" s="949"/>
      <c r="DC96" s="949"/>
      <c r="DD96" s="949"/>
    </row>
    <row r="97" spans="2:108" s="750" customFormat="1" ht="21.75" customHeight="1">
      <c r="B97" s="771"/>
      <c r="C97" s="743"/>
      <c r="D97" s="784"/>
      <c r="E97" s="785"/>
      <c r="F97" s="783" t="s">
        <v>150</v>
      </c>
      <c r="G97" s="760">
        <f t="shared" si="53"/>
        <v>160</v>
      </c>
      <c r="H97" s="763">
        <f>AH97</f>
        <v>22500</v>
      </c>
      <c r="I97" s="760">
        <f>[2]แผนงาน2562!$I$97</f>
        <v>19</v>
      </c>
      <c r="J97" s="760">
        <f>[2]แผนงาน2562!$J$97</f>
        <v>23</v>
      </c>
      <c r="K97" s="760">
        <f>[2]แผนงาน2562!$K$97</f>
        <v>23</v>
      </c>
      <c r="L97" s="760">
        <f t="shared" si="54"/>
        <v>65</v>
      </c>
      <c r="M97" s="761">
        <f>L97*100/G96</f>
        <v>40.625</v>
      </c>
      <c r="N97" s="763">
        <v>0</v>
      </c>
      <c r="O97" s="760">
        <f>[2]แผนงาน2562!$N$97</f>
        <v>30</v>
      </c>
      <c r="P97" s="760">
        <f>[2]แผนงาน2562!$O$97</f>
        <v>0</v>
      </c>
      <c r="Q97" s="760">
        <f>[2]แผนงาน2562!$P$97</f>
        <v>0</v>
      </c>
      <c r="R97" s="760">
        <f t="shared" si="45"/>
        <v>30</v>
      </c>
      <c r="S97" s="761">
        <f>U97*100/G96</f>
        <v>59.375</v>
      </c>
      <c r="T97" s="763">
        <v>13500</v>
      </c>
      <c r="U97" s="758">
        <f t="shared" si="50"/>
        <v>95</v>
      </c>
      <c r="V97" s="760">
        <f>[2]แผนงาน2562!$T$97</f>
        <v>0</v>
      </c>
      <c r="W97" s="760">
        <f>[2]แผนงาน2562!$U$97</f>
        <v>35</v>
      </c>
      <c r="X97" s="760">
        <f>[2]แผนงาน2562!$V$97</f>
        <v>30</v>
      </c>
      <c r="Y97" s="760">
        <f t="shared" si="46"/>
        <v>65</v>
      </c>
      <c r="Z97" s="761">
        <f>AB97*100/G96</f>
        <v>100</v>
      </c>
      <c r="AA97" s="763">
        <v>22500</v>
      </c>
      <c r="AB97" s="762">
        <f t="shared" si="51"/>
        <v>160</v>
      </c>
      <c r="AC97" s="760">
        <f>[2]แผนงาน2562!$Z$97</f>
        <v>0</v>
      </c>
      <c r="AD97" s="760">
        <f>[2]แผนงาน2562!$AA$97</f>
        <v>0</v>
      </c>
      <c r="AE97" s="760">
        <f>[2]แผนงาน2562!$AB$97</f>
        <v>0</v>
      </c>
      <c r="AF97" s="760">
        <f t="shared" si="47"/>
        <v>0</v>
      </c>
      <c r="AG97" s="761">
        <f>AI97*100/G96</f>
        <v>100</v>
      </c>
      <c r="AH97" s="763">
        <f>AA97</f>
        <v>22500</v>
      </c>
      <c r="AI97" s="763">
        <f t="shared" si="48"/>
        <v>160</v>
      </c>
      <c r="AJ97" s="764">
        <f t="shared" si="49"/>
        <v>100</v>
      </c>
      <c r="AK97" s="931"/>
      <c r="AL97" s="956"/>
      <c r="AM97" s="948"/>
      <c r="AN97" s="948"/>
      <c r="AO97" s="948"/>
      <c r="AP97" s="948"/>
      <c r="AQ97" s="948"/>
      <c r="AR97" s="948"/>
      <c r="AS97" s="948"/>
      <c r="AT97" s="948"/>
      <c r="AU97" s="948"/>
      <c r="AV97" s="948"/>
      <c r="AW97" s="948"/>
      <c r="AX97" s="948"/>
      <c r="AY97" s="948"/>
      <c r="AZ97" s="948"/>
      <c r="BA97" s="948"/>
      <c r="BB97" s="948"/>
      <c r="BC97" s="948"/>
      <c r="BD97" s="948"/>
      <c r="BE97" s="948"/>
      <c r="BF97" s="948"/>
      <c r="BG97" s="948"/>
      <c r="BH97" s="948"/>
      <c r="BI97" s="948"/>
      <c r="BJ97" s="948"/>
      <c r="BK97" s="948"/>
      <c r="BL97" s="948"/>
      <c r="BM97" s="948"/>
      <c r="BN97" s="948"/>
      <c r="BO97" s="948"/>
      <c r="BP97" s="948"/>
      <c r="BQ97" s="948"/>
      <c r="BR97" s="948"/>
      <c r="BS97" s="948"/>
      <c r="BT97" s="948"/>
      <c r="BU97" s="948"/>
      <c r="BV97" s="948"/>
      <c r="BW97" s="948"/>
      <c r="BX97" s="948"/>
      <c r="BY97" s="948"/>
      <c r="BZ97" s="948"/>
      <c r="CA97" s="948"/>
      <c r="CB97" s="948"/>
      <c r="CC97" s="948"/>
      <c r="CD97" s="948"/>
      <c r="CE97" s="948"/>
      <c r="CF97" s="948"/>
      <c r="CG97" s="948"/>
      <c r="CH97" s="948"/>
      <c r="CI97" s="948"/>
      <c r="CJ97" s="948"/>
      <c r="CK97" s="948"/>
      <c r="CL97" s="948"/>
      <c r="CM97" s="948"/>
      <c r="CN97" s="948"/>
      <c r="CO97" s="948"/>
      <c r="CP97" s="948"/>
      <c r="CQ97" s="948"/>
      <c r="CR97" s="948"/>
      <c r="CS97" s="948"/>
      <c r="CT97" s="948"/>
      <c r="CU97" s="948"/>
      <c r="CV97" s="948"/>
      <c r="CW97" s="948"/>
      <c r="CX97" s="948"/>
      <c r="CY97" s="948"/>
      <c r="CZ97" s="948"/>
      <c r="DA97" s="948"/>
      <c r="DB97" s="948"/>
      <c r="DC97" s="948"/>
      <c r="DD97" s="948"/>
    </row>
    <row r="98" spans="2:108" s="777" customFormat="1" ht="30" customHeight="1">
      <c r="B98" s="771"/>
      <c r="C98" s="737" t="s">
        <v>332</v>
      </c>
      <c r="D98" s="781" t="s">
        <v>0</v>
      </c>
      <c r="E98" s="782"/>
      <c r="F98" s="783" t="s">
        <v>149</v>
      </c>
      <c r="G98" s="760">
        <f t="shared" si="53"/>
        <v>200</v>
      </c>
      <c r="H98" s="763">
        <f t="shared" si="67"/>
        <v>17000</v>
      </c>
      <c r="I98" s="760">
        <f>[2]แผนงาน2562!$I$98</f>
        <v>0</v>
      </c>
      <c r="J98" s="760">
        <f>[2]แผนงาน2562!$J$98</f>
        <v>0</v>
      </c>
      <c r="K98" s="760">
        <f>[2]แผนงาน2562!$K$98</f>
        <v>0</v>
      </c>
      <c r="L98" s="760">
        <f t="shared" si="54"/>
        <v>0</v>
      </c>
      <c r="M98" s="761">
        <f>L98*100/G98</f>
        <v>0</v>
      </c>
      <c r="N98" s="763">
        <f>แผนเงิน2562!L99</f>
        <v>0</v>
      </c>
      <c r="O98" s="760">
        <f>[2]แผนงาน2562!$N$98</f>
        <v>0</v>
      </c>
      <c r="P98" s="760">
        <f>[2]แผนงาน2562!$O$98</f>
        <v>0</v>
      </c>
      <c r="Q98" s="760">
        <f>[2]แผนงาน2562!$P$98</f>
        <v>0</v>
      </c>
      <c r="R98" s="760">
        <f t="shared" si="45"/>
        <v>0</v>
      </c>
      <c r="S98" s="761">
        <f>U98*100/G98</f>
        <v>0</v>
      </c>
      <c r="T98" s="763">
        <f>แผนเงิน2562!Q99</f>
        <v>0</v>
      </c>
      <c r="U98" s="758">
        <f t="shared" si="50"/>
        <v>0</v>
      </c>
      <c r="V98" s="760">
        <f>[2]แผนงาน2562!$T$98</f>
        <v>200</v>
      </c>
      <c r="W98" s="760">
        <f>[2]แผนงาน2562!$U$98</f>
        <v>0</v>
      </c>
      <c r="X98" s="760">
        <f>[2]แผนงาน2562!$V$98</f>
        <v>0</v>
      </c>
      <c r="Y98" s="760">
        <f t="shared" si="46"/>
        <v>200</v>
      </c>
      <c r="Z98" s="761">
        <f t="shared" si="52"/>
        <v>100</v>
      </c>
      <c r="AA98" s="763">
        <f>แผนเงิน2562!V99</f>
        <v>17000</v>
      </c>
      <c r="AB98" s="762">
        <f t="shared" si="51"/>
        <v>200</v>
      </c>
      <c r="AC98" s="760">
        <f>[2]แผนงาน2562!$Z$98</f>
        <v>0</v>
      </c>
      <c r="AD98" s="760">
        <f>[2]แผนงาน2562!$AA$98</f>
        <v>0</v>
      </c>
      <c r="AE98" s="760">
        <f>[2]แผนงาน2562!$AB$98</f>
        <v>0</v>
      </c>
      <c r="AF98" s="760">
        <f t="shared" si="47"/>
        <v>0</v>
      </c>
      <c r="AG98" s="761">
        <f>AI98*100/G98</f>
        <v>100</v>
      </c>
      <c r="AH98" s="763">
        <f>แผนเงิน2562!AA99</f>
        <v>17000</v>
      </c>
      <c r="AI98" s="763">
        <f t="shared" si="48"/>
        <v>200</v>
      </c>
      <c r="AJ98" s="764">
        <f t="shared" si="49"/>
        <v>100</v>
      </c>
      <c r="AK98" s="929"/>
      <c r="AL98" s="957"/>
      <c r="AM98" s="949"/>
      <c r="AN98" s="949"/>
      <c r="AO98" s="949"/>
      <c r="AP98" s="949"/>
      <c r="AQ98" s="949"/>
      <c r="AR98" s="949"/>
      <c r="AS98" s="949"/>
      <c r="AT98" s="949"/>
      <c r="AU98" s="949"/>
      <c r="AV98" s="949"/>
      <c r="AW98" s="949"/>
      <c r="AX98" s="949"/>
      <c r="AY98" s="949"/>
      <c r="AZ98" s="949"/>
      <c r="BA98" s="949"/>
      <c r="BB98" s="949"/>
      <c r="BC98" s="949"/>
      <c r="BD98" s="949"/>
      <c r="BE98" s="949"/>
      <c r="BF98" s="949"/>
      <c r="BG98" s="949"/>
      <c r="BH98" s="949"/>
      <c r="BI98" s="949"/>
      <c r="BJ98" s="949"/>
      <c r="BK98" s="949"/>
      <c r="BL98" s="949"/>
      <c r="BM98" s="949"/>
      <c r="BN98" s="949"/>
      <c r="BO98" s="949"/>
      <c r="BP98" s="949"/>
      <c r="BQ98" s="949"/>
      <c r="BR98" s="949"/>
      <c r="BS98" s="949"/>
      <c r="BT98" s="949"/>
      <c r="BU98" s="949"/>
      <c r="BV98" s="949"/>
      <c r="BW98" s="949"/>
      <c r="BX98" s="949"/>
      <c r="BY98" s="949"/>
      <c r="BZ98" s="949"/>
      <c r="CA98" s="949"/>
      <c r="CB98" s="949"/>
      <c r="CC98" s="949"/>
      <c r="CD98" s="949"/>
      <c r="CE98" s="949"/>
      <c r="CF98" s="949"/>
      <c r="CG98" s="949"/>
      <c r="CH98" s="949"/>
      <c r="CI98" s="949"/>
      <c r="CJ98" s="949"/>
      <c r="CK98" s="949"/>
      <c r="CL98" s="949"/>
      <c r="CM98" s="949"/>
      <c r="CN98" s="949"/>
      <c r="CO98" s="949"/>
      <c r="CP98" s="949"/>
      <c r="CQ98" s="949"/>
      <c r="CR98" s="949"/>
      <c r="CS98" s="949"/>
      <c r="CT98" s="949"/>
      <c r="CU98" s="949"/>
      <c r="CV98" s="949"/>
      <c r="CW98" s="949"/>
      <c r="CX98" s="949"/>
      <c r="CY98" s="949"/>
      <c r="CZ98" s="949"/>
      <c r="DA98" s="949"/>
      <c r="DB98" s="949"/>
      <c r="DC98" s="949"/>
      <c r="DD98" s="949"/>
    </row>
    <row r="99" spans="2:108" s="750" customFormat="1" ht="18" customHeight="1">
      <c r="B99" s="771"/>
      <c r="C99" s="749"/>
      <c r="D99" s="784"/>
      <c r="E99" s="785"/>
      <c r="F99" s="783" t="s">
        <v>150</v>
      </c>
      <c r="G99" s="760">
        <f t="shared" si="53"/>
        <v>200</v>
      </c>
      <c r="H99" s="763">
        <f t="shared" si="67"/>
        <v>17000</v>
      </c>
      <c r="I99" s="760">
        <f>[2]แผนงาน2562!$I$99</f>
        <v>0</v>
      </c>
      <c r="J99" s="760">
        <f>[2]แผนงาน2562!$J$99</f>
        <v>0</v>
      </c>
      <c r="K99" s="760">
        <f>[2]แผนงาน2562!$K$99</f>
        <v>0</v>
      </c>
      <c r="L99" s="760">
        <f t="shared" si="54"/>
        <v>0</v>
      </c>
      <c r="M99" s="761">
        <f>L99*100/G98</f>
        <v>0</v>
      </c>
      <c r="N99" s="763">
        <v>0</v>
      </c>
      <c r="O99" s="760">
        <f>[2]แผนงาน2562!$N$99</f>
        <v>0</v>
      </c>
      <c r="P99" s="760">
        <f>[2]แผนงาน2562!$O$99</f>
        <v>0</v>
      </c>
      <c r="Q99" s="760">
        <f>[2]แผนงาน2562!$P$99</f>
        <v>0</v>
      </c>
      <c r="R99" s="760">
        <f t="shared" si="45"/>
        <v>0</v>
      </c>
      <c r="S99" s="761">
        <f>U99*100/G98</f>
        <v>0</v>
      </c>
      <c r="T99" s="763">
        <v>0</v>
      </c>
      <c r="U99" s="758">
        <f t="shared" si="50"/>
        <v>0</v>
      </c>
      <c r="V99" s="760">
        <f>[2]แผนงาน2562!$T$99</f>
        <v>200</v>
      </c>
      <c r="W99" s="760">
        <f>[2]แผนงาน2562!$U$99</f>
        <v>0</v>
      </c>
      <c r="X99" s="760">
        <f>[2]แผนงาน2562!$V$99</f>
        <v>0</v>
      </c>
      <c r="Y99" s="760">
        <f t="shared" si="46"/>
        <v>200</v>
      </c>
      <c r="Z99" s="761">
        <f>AB99*100/G98</f>
        <v>100</v>
      </c>
      <c r="AA99" s="763">
        <v>17000</v>
      </c>
      <c r="AB99" s="762">
        <f t="shared" si="51"/>
        <v>200</v>
      </c>
      <c r="AC99" s="760">
        <f>[2]แผนงาน2562!$Z$99</f>
        <v>0</v>
      </c>
      <c r="AD99" s="760">
        <f>[2]แผนงาน2562!$AA$99</f>
        <v>0</v>
      </c>
      <c r="AE99" s="760">
        <f>[2]แผนงาน2562!$AB$99</f>
        <v>0</v>
      </c>
      <c r="AF99" s="760">
        <f t="shared" si="47"/>
        <v>0</v>
      </c>
      <c r="AG99" s="761">
        <f>AI99*100/G98</f>
        <v>100</v>
      </c>
      <c r="AH99" s="763">
        <f>AA99</f>
        <v>17000</v>
      </c>
      <c r="AI99" s="763">
        <f t="shared" si="48"/>
        <v>200</v>
      </c>
      <c r="AJ99" s="764">
        <f t="shared" si="49"/>
        <v>100</v>
      </c>
      <c r="AK99" s="931"/>
      <c r="AL99" s="956"/>
      <c r="AM99" s="948"/>
      <c r="AN99" s="948"/>
      <c r="AO99" s="948"/>
      <c r="AP99" s="948"/>
      <c r="AQ99" s="948"/>
      <c r="AR99" s="948"/>
      <c r="AS99" s="948"/>
      <c r="AT99" s="948"/>
      <c r="AU99" s="948"/>
      <c r="AV99" s="948"/>
      <c r="AW99" s="948"/>
      <c r="AX99" s="948"/>
      <c r="AY99" s="948"/>
      <c r="AZ99" s="948"/>
      <c r="BA99" s="948"/>
      <c r="BB99" s="948"/>
      <c r="BC99" s="948"/>
      <c r="BD99" s="948"/>
      <c r="BE99" s="948"/>
      <c r="BF99" s="948"/>
      <c r="BG99" s="948"/>
      <c r="BH99" s="948"/>
      <c r="BI99" s="948"/>
      <c r="BJ99" s="948"/>
      <c r="BK99" s="948"/>
      <c r="BL99" s="948"/>
      <c r="BM99" s="948"/>
      <c r="BN99" s="948"/>
      <c r="BO99" s="948"/>
      <c r="BP99" s="948"/>
      <c r="BQ99" s="948"/>
      <c r="BR99" s="948"/>
      <c r="BS99" s="948"/>
      <c r="BT99" s="948"/>
      <c r="BU99" s="948"/>
      <c r="BV99" s="948"/>
      <c r="BW99" s="948"/>
      <c r="BX99" s="948"/>
      <c r="BY99" s="948"/>
      <c r="BZ99" s="948"/>
      <c r="CA99" s="948"/>
      <c r="CB99" s="948"/>
      <c r="CC99" s="948"/>
      <c r="CD99" s="948"/>
      <c r="CE99" s="948"/>
      <c r="CF99" s="948"/>
      <c r="CG99" s="948"/>
      <c r="CH99" s="948"/>
      <c r="CI99" s="948"/>
      <c r="CJ99" s="948"/>
      <c r="CK99" s="948"/>
      <c r="CL99" s="948"/>
      <c r="CM99" s="948"/>
      <c r="CN99" s="948"/>
      <c r="CO99" s="948"/>
      <c r="CP99" s="948"/>
      <c r="CQ99" s="948"/>
      <c r="CR99" s="948"/>
      <c r="CS99" s="948"/>
      <c r="CT99" s="948"/>
      <c r="CU99" s="948"/>
      <c r="CV99" s="948"/>
      <c r="CW99" s="948"/>
      <c r="CX99" s="948"/>
      <c r="CY99" s="948"/>
      <c r="CZ99" s="948"/>
      <c r="DA99" s="948"/>
      <c r="DB99" s="948"/>
      <c r="DC99" s="948"/>
      <c r="DD99" s="948"/>
    </row>
    <row r="100" spans="2:108" s="750" customFormat="1" ht="30" customHeight="1">
      <c r="B100" s="771">
        <v>3</v>
      </c>
      <c r="C100" s="748" t="s">
        <v>293</v>
      </c>
      <c r="D100" s="773"/>
      <c r="E100" s="774"/>
      <c r="F100" s="775" t="s">
        <v>149</v>
      </c>
      <c r="G100" s="760">
        <f t="shared" si="53"/>
        <v>72</v>
      </c>
      <c r="H100" s="763">
        <f t="shared" si="67"/>
        <v>120000</v>
      </c>
      <c r="I100" s="760">
        <f t="shared" ref="I100:K101" si="72">+I102+I106</f>
        <v>0</v>
      </c>
      <c r="J100" s="760">
        <f t="shared" si="72"/>
        <v>20</v>
      </c>
      <c r="K100" s="760">
        <f t="shared" si="72"/>
        <v>0</v>
      </c>
      <c r="L100" s="760">
        <f t="shared" si="54"/>
        <v>20</v>
      </c>
      <c r="M100" s="761">
        <f>L100*100/G100</f>
        <v>27.777777777777779</v>
      </c>
      <c r="N100" s="763">
        <f>N102+N107</f>
        <v>35000</v>
      </c>
      <c r="O100" s="760">
        <f t="shared" ref="O100:Q101" si="73">O102+O106</f>
        <v>12</v>
      </c>
      <c r="P100" s="760">
        <f t="shared" si="73"/>
        <v>0</v>
      </c>
      <c r="Q100" s="760">
        <f t="shared" si="73"/>
        <v>0</v>
      </c>
      <c r="R100" s="760">
        <f t="shared" si="45"/>
        <v>12</v>
      </c>
      <c r="S100" s="761">
        <f>U100*100/G100</f>
        <v>44.444444444444443</v>
      </c>
      <c r="T100" s="763">
        <f>T102+T107</f>
        <v>50000</v>
      </c>
      <c r="U100" s="758">
        <f t="shared" si="50"/>
        <v>32</v>
      </c>
      <c r="V100" s="760">
        <f t="shared" ref="V100:X101" si="74">V102+V106</f>
        <v>0</v>
      </c>
      <c r="W100" s="760">
        <f t="shared" si="74"/>
        <v>20</v>
      </c>
      <c r="X100" s="760">
        <f t="shared" si="74"/>
        <v>20</v>
      </c>
      <c r="Y100" s="760">
        <f t="shared" si="46"/>
        <v>40</v>
      </c>
      <c r="Z100" s="761">
        <f t="shared" si="52"/>
        <v>100</v>
      </c>
      <c r="AA100" s="763">
        <f>AA102+AA107</f>
        <v>120000</v>
      </c>
      <c r="AB100" s="762">
        <f t="shared" si="51"/>
        <v>72</v>
      </c>
      <c r="AC100" s="760">
        <v>0</v>
      </c>
      <c r="AD100" s="760">
        <v>0</v>
      </c>
      <c r="AE100" s="760">
        <v>0</v>
      </c>
      <c r="AF100" s="760">
        <f t="shared" si="47"/>
        <v>0</v>
      </c>
      <c r="AG100" s="761">
        <f>AI100*100/G100</f>
        <v>100</v>
      </c>
      <c r="AH100" s="763">
        <f>AH102+AH107</f>
        <v>120000</v>
      </c>
      <c r="AI100" s="763">
        <f t="shared" si="48"/>
        <v>72</v>
      </c>
      <c r="AJ100" s="764">
        <f t="shared" si="49"/>
        <v>100</v>
      </c>
      <c r="AK100" s="810"/>
      <c r="AL100" s="956"/>
      <c r="AM100" s="948"/>
      <c r="AN100" s="948"/>
      <c r="AO100" s="948"/>
      <c r="AP100" s="948"/>
      <c r="AQ100" s="948"/>
      <c r="AR100" s="948"/>
      <c r="AS100" s="948"/>
      <c r="AT100" s="948"/>
      <c r="AU100" s="948"/>
      <c r="AV100" s="948"/>
      <c r="AW100" s="948"/>
      <c r="AX100" s="948"/>
      <c r="AY100" s="948"/>
      <c r="AZ100" s="948"/>
      <c r="BA100" s="948"/>
      <c r="BB100" s="948"/>
      <c r="BC100" s="948"/>
      <c r="BD100" s="948"/>
      <c r="BE100" s="948"/>
      <c r="BF100" s="948"/>
      <c r="BG100" s="948"/>
      <c r="BH100" s="948"/>
      <c r="BI100" s="948"/>
      <c r="BJ100" s="948"/>
      <c r="BK100" s="948"/>
      <c r="BL100" s="948"/>
      <c r="BM100" s="948"/>
      <c r="BN100" s="948"/>
      <c r="BO100" s="948"/>
      <c r="BP100" s="948"/>
      <c r="BQ100" s="948"/>
      <c r="BR100" s="948"/>
      <c r="BS100" s="948"/>
      <c r="BT100" s="948"/>
      <c r="BU100" s="948"/>
      <c r="BV100" s="948"/>
      <c r="BW100" s="948"/>
      <c r="BX100" s="948"/>
      <c r="BY100" s="948"/>
      <c r="BZ100" s="948"/>
      <c r="CA100" s="948"/>
      <c r="CB100" s="948"/>
      <c r="CC100" s="948"/>
      <c r="CD100" s="948"/>
      <c r="CE100" s="948"/>
      <c r="CF100" s="948"/>
      <c r="CG100" s="948"/>
      <c r="CH100" s="948"/>
      <c r="CI100" s="948"/>
      <c r="CJ100" s="948"/>
      <c r="CK100" s="948"/>
      <c r="CL100" s="948"/>
      <c r="CM100" s="948"/>
      <c r="CN100" s="948"/>
      <c r="CO100" s="948"/>
      <c r="CP100" s="948"/>
      <c r="CQ100" s="948"/>
      <c r="CR100" s="948"/>
      <c r="CS100" s="948"/>
      <c r="CT100" s="948"/>
      <c r="CU100" s="948"/>
      <c r="CV100" s="948"/>
      <c r="CW100" s="948"/>
      <c r="CX100" s="948"/>
      <c r="CY100" s="948"/>
      <c r="CZ100" s="948"/>
      <c r="DA100" s="948"/>
      <c r="DB100" s="948"/>
      <c r="DC100" s="948"/>
      <c r="DD100" s="948"/>
    </row>
    <row r="101" spans="2:108" s="750" customFormat="1" ht="16.5" customHeight="1">
      <c r="B101" s="771"/>
      <c r="C101" s="743"/>
      <c r="D101" s="773"/>
      <c r="E101" s="774"/>
      <c r="F101" s="775" t="s">
        <v>150</v>
      </c>
      <c r="G101" s="760">
        <f t="shared" si="53"/>
        <v>72</v>
      </c>
      <c r="H101" s="763">
        <f t="shared" si="67"/>
        <v>0</v>
      </c>
      <c r="I101" s="760">
        <f t="shared" si="72"/>
        <v>0</v>
      </c>
      <c r="J101" s="760">
        <f t="shared" si="72"/>
        <v>0</v>
      </c>
      <c r="K101" s="760">
        <f t="shared" si="72"/>
        <v>20</v>
      </c>
      <c r="L101" s="760">
        <f t="shared" si="54"/>
        <v>20</v>
      </c>
      <c r="M101" s="761">
        <f>L101*100/G100</f>
        <v>27.777777777777779</v>
      </c>
      <c r="N101" s="763">
        <v>0</v>
      </c>
      <c r="O101" s="760">
        <f t="shared" si="73"/>
        <v>0</v>
      </c>
      <c r="P101" s="760">
        <f>P103+P107</f>
        <v>12</v>
      </c>
      <c r="Q101" s="760">
        <f t="shared" si="73"/>
        <v>20</v>
      </c>
      <c r="R101" s="760">
        <f t="shared" si="45"/>
        <v>32</v>
      </c>
      <c r="S101" s="761">
        <f>U101*100/G100</f>
        <v>72.222222222222229</v>
      </c>
      <c r="T101" s="763">
        <v>0</v>
      </c>
      <c r="U101" s="758">
        <f t="shared" si="50"/>
        <v>52</v>
      </c>
      <c r="V101" s="760">
        <f t="shared" si="74"/>
        <v>20</v>
      </c>
      <c r="W101" s="760">
        <f t="shared" si="74"/>
        <v>0</v>
      </c>
      <c r="X101" s="760">
        <f t="shared" si="74"/>
        <v>0</v>
      </c>
      <c r="Y101" s="760">
        <f t="shared" si="46"/>
        <v>20</v>
      </c>
      <c r="Z101" s="761">
        <f>AB101*100/G100</f>
        <v>100</v>
      </c>
      <c r="AA101" s="763">
        <v>0</v>
      </c>
      <c r="AB101" s="762">
        <f t="shared" si="51"/>
        <v>72</v>
      </c>
      <c r="AC101" s="760">
        <v>0</v>
      </c>
      <c r="AD101" s="760">
        <v>0</v>
      </c>
      <c r="AE101" s="760">
        <v>0</v>
      </c>
      <c r="AF101" s="760">
        <f t="shared" si="47"/>
        <v>0</v>
      </c>
      <c r="AG101" s="761">
        <f>AI101*100/G100</f>
        <v>100</v>
      </c>
      <c r="AH101" s="763">
        <v>0</v>
      </c>
      <c r="AI101" s="763">
        <f t="shared" si="48"/>
        <v>72</v>
      </c>
      <c r="AJ101" s="764">
        <f t="shared" si="49"/>
        <v>100</v>
      </c>
      <c r="AK101" s="932"/>
      <c r="AL101" s="956"/>
      <c r="AM101" s="948"/>
      <c r="AN101" s="948"/>
      <c r="AO101" s="948"/>
      <c r="AP101" s="948"/>
      <c r="AQ101" s="948"/>
      <c r="AR101" s="948"/>
      <c r="AS101" s="948"/>
      <c r="AT101" s="948"/>
      <c r="AU101" s="948"/>
      <c r="AV101" s="948"/>
      <c r="AW101" s="948"/>
      <c r="AX101" s="948"/>
      <c r="AY101" s="948"/>
      <c r="AZ101" s="948"/>
      <c r="BA101" s="948"/>
      <c r="BB101" s="948"/>
      <c r="BC101" s="948"/>
      <c r="BD101" s="948"/>
      <c r="BE101" s="948"/>
      <c r="BF101" s="948"/>
      <c r="BG101" s="948"/>
      <c r="BH101" s="948"/>
      <c r="BI101" s="948"/>
      <c r="BJ101" s="948"/>
      <c r="BK101" s="948"/>
      <c r="BL101" s="948"/>
      <c r="BM101" s="948"/>
      <c r="BN101" s="948"/>
      <c r="BO101" s="948"/>
      <c r="BP101" s="948"/>
      <c r="BQ101" s="948"/>
      <c r="BR101" s="948"/>
      <c r="BS101" s="948"/>
      <c r="BT101" s="948"/>
      <c r="BU101" s="948"/>
      <c r="BV101" s="948"/>
      <c r="BW101" s="948"/>
      <c r="BX101" s="948"/>
      <c r="BY101" s="948"/>
      <c r="BZ101" s="948"/>
      <c r="CA101" s="948"/>
      <c r="CB101" s="948"/>
      <c r="CC101" s="948"/>
      <c r="CD101" s="948"/>
      <c r="CE101" s="948"/>
      <c r="CF101" s="948"/>
      <c r="CG101" s="948"/>
      <c r="CH101" s="948"/>
      <c r="CI101" s="948"/>
      <c r="CJ101" s="948"/>
      <c r="CK101" s="948"/>
      <c r="CL101" s="948"/>
      <c r="CM101" s="948"/>
      <c r="CN101" s="948"/>
      <c r="CO101" s="948"/>
      <c r="CP101" s="948"/>
      <c r="CQ101" s="948"/>
      <c r="CR101" s="948"/>
      <c r="CS101" s="948"/>
      <c r="CT101" s="948"/>
      <c r="CU101" s="948"/>
      <c r="CV101" s="948"/>
      <c r="CW101" s="948"/>
      <c r="CX101" s="948"/>
      <c r="CY101" s="948"/>
      <c r="CZ101" s="948"/>
      <c r="DA101" s="948"/>
      <c r="DB101" s="948"/>
      <c r="DC101" s="948"/>
      <c r="DD101" s="948"/>
    </row>
    <row r="102" spans="2:108" s="777" customFormat="1" ht="30" customHeight="1">
      <c r="B102" s="771"/>
      <c r="C102" s="737" t="s">
        <v>324</v>
      </c>
      <c r="D102" s="771" t="s">
        <v>0</v>
      </c>
      <c r="E102" s="778"/>
      <c r="F102" s="775" t="s">
        <v>149</v>
      </c>
      <c r="G102" s="760">
        <f t="shared" si="53"/>
        <v>60</v>
      </c>
      <c r="H102" s="763">
        <f t="shared" si="67"/>
        <v>105000</v>
      </c>
      <c r="I102" s="760">
        <f>[2]แผนงาน2562!$I$102</f>
        <v>0</v>
      </c>
      <c r="J102" s="760">
        <f>[2]แผนงาน2562!$J$102</f>
        <v>20</v>
      </c>
      <c r="K102" s="760">
        <f>[2]แผนงาน2562!$K$102</f>
        <v>0</v>
      </c>
      <c r="L102" s="760">
        <f t="shared" si="54"/>
        <v>20</v>
      </c>
      <c r="M102" s="761">
        <f>L102*100/G102</f>
        <v>33.333333333333336</v>
      </c>
      <c r="N102" s="763">
        <f>แผนเงิน2562!L103</f>
        <v>35000</v>
      </c>
      <c r="O102" s="760">
        <f>[2]แผนงาน2562!$N$102</f>
        <v>0</v>
      </c>
      <c r="P102" s="760">
        <f>[2]แผนงาน2562!$O$102</f>
        <v>0</v>
      </c>
      <c r="Q102" s="760">
        <f>[2]แผนงาน2562!$P$102</f>
        <v>0</v>
      </c>
      <c r="R102" s="760">
        <f t="shared" si="45"/>
        <v>0</v>
      </c>
      <c r="S102" s="761">
        <f>U102*100/G102</f>
        <v>33.333333333333336</v>
      </c>
      <c r="T102" s="763">
        <f>แผนเงิน2562!Q103</f>
        <v>35000</v>
      </c>
      <c r="U102" s="758">
        <f t="shared" si="50"/>
        <v>20</v>
      </c>
      <c r="V102" s="760">
        <f>[2]แผนงาน2562!$T$102</f>
        <v>0</v>
      </c>
      <c r="W102" s="760">
        <f>[2]แผนงาน2562!$U$102</f>
        <v>20</v>
      </c>
      <c r="X102" s="760">
        <f>[2]แผนงาน2562!$V$102</f>
        <v>20</v>
      </c>
      <c r="Y102" s="760">
        <f t="shared" si="46"/>
        <v>40</v>
      </c>
      <c r="Z102" s="761">
        <f t="shared" si="52"/>
        <v>100</v>
      </c>
      <c r="AA102" s="763">
        <f>แผนเงิน2562!V103</f>
        <v>105000</v>
      </c>
      <c r="AB102" s="762">
        <f t="shared" si="51"/>
        <v>60</v>
      </c>
      <c r="AC102" s="760">
        <f>[2]แผนงาน2562!$Z$102</f>
        <v>0</v>
      </c>
      <c r="AD102" s="760">
        <f>[2]แผนงาน2562!$AA$102</f>
        <v>0</v>
      </c>
      <c r="AE102" s="760">
        <f>[2]แผนงาน2562!$AB$102</f>
        <v>0</v>
      </c>
      <c r="AF102" s="760">
        <f t="shared" si="47"/>
        <v>0</v>
      </c>
      <c r="AG102" s="761">
        <f>AI102*100/G102</f>
        <v>100</v>
      </c>
      <c r="AH102" s="763">
        <f>แผนเงิน2562!AA103</f>
        <v>105000</v>
      </c>
      <c r="AI102" s="763">
        <f t="shared" si="48"/>
        <v>60</v>
      </c>
      <c r="AJ102" s="764">
        <f t="shared" si="49"/>
        <v>100</v>
      </c>
      <c r="AK102" s="933"/>
      <c r="AL102" s="957"/>
      <c r="AM102" s="949"/>
      <c r="AN102" s="949"/>
      <c r="AO102" s="949"/>
      <c r="AP102" s="949"/>
      <c r="AQ102" s="949"/>
      <c r="AR102" s="949"/>
      <c r="AS102" s="949"/>
      <c r="AT102" s="949"/>
      <c r="AU102" s="949"/>
      <c r="AV102" s="949"/>
      <c r="AW102" s="949"/>
      <c r="AX102" s="949"/>
      <c r="AY102" s="949"/>
      <c r="AZ102" s="949"/>
      <c r="BA102" s="949"/>
      <c r="BB102" s="949"/>
      <c r="BC102" s="949"/>
      <c r="BD102" s="949"/>
      <c r="BE102" s="949"/>
      <c r="BF102" s="949"/>
      <c r="BG102" s="949"/>
      <c r="BH102" s="949"/>
      <c r="BI102" s="949"/>
      <c r="BJ102" s="949"/>
      <c r="BK102" s="949"/>
      <c r="BL102" s="949"/>
      <c r="BM102" s="949"/>
      <c r="BN102" s="949"/>
      <c r="BO102" s="949"/>
      <c r="BP102" s="949"/>
      <c r="BQ102" s="949"/>
      <c r="BR102" s="949"/>
      <c r="BS102" s="949"/>
      <c r="BT102" s="949"/>
      <c r="BU102" s="949"/>
      <c r="BV102" s="949"/>
      <c r="BW102" s="949"/>
      <c r="BX102" s="949"/>
      <c r="BY102" s="949"/>
      <c r="BZ102" s="949"/>
      <c r="CA102" s="949"/>
      <c r="CB102" s="949"/>
      <c r="CC102" s="949"/>
      <c r="CD102" s="949"/>
      <c r="CE102" s="949"/>
      <c r="CF102" s="949"/>
      <c r="CG102" s="949"/>
      <c r="CH102" s="949"/>
      <c r="CI102" s="949"/>
      <c r="CJ102" s="949"/>
      <c r="CK102" s="949"/>
      <c r="CL102" s="949"/>
      <c r="CM102" s="949"/>
      <c r="CN102" s="949"/>
      <c r="CO102" s="949"/>
      <c r="CP102" s="949"/>
      <c r="CQ102" s="949"/>
      <c r="CR102" s="949"/>
      <c r="CS102" s="949"/>
      <c r="CT102" s="949"/>
      <c r="CU102" s="949"/>
      <c r="CV102" s="949"/>
      <c r="CW102" s="949"/>
      <c r="CX102" s="949"/>
      <c r="CY102" s="949"/>
      <c r="CZ102" s="949"/>
      <c r="DA102" s="949"/>
      <c r="DB102" s="949"/>
      <c r="DC102" s="949"/>
      <c r="DD102" s="949"/>
    </row>
    <row r="103" spans="2:108" s="750" customFormat="1" ht="18.75" customHeight="1">
      <c r="B103" s="771"/>
      <c r="C103" s="743"/>
      <c r="D103" s="773"/>
      <c r="E103" s="774"/>
      <c r="F103" s="775" t="s">
        <v>150</v>
      </c>
      <c r="G103" s="760">
        <f t="shared" si="53"/>
        <v>60</v>
      </c>
      <c r="H103" s="763">
        <f>AH103</f>
        <v>105000</v>
      </c>
      <c r="I103" s="760">
        <f>[2]แผนงาน2562!$I$103</f>
        <v>0</v>
      </c>
      <c r="J103" s="760">
        <f>[2]แผนงาน2562!$J$103</f>
        <v>0</v>
      </c>
      <c r="K103" s="760">
        <f>[2]แผนงาน2562!$K$103</f>
        <v>20</v>
      </c>
      <c r="L103" s="760">
        <f t="shared" si="54"/>
        <v>20</v>
      </c>
      <c r="M103" s="761">
        <f>L103*100/G102</f>
        <v>33.333333333333336</v>
      </c>
      <c r="N103" s="763">
        <v>20600</v>
      </c>
      <c r="O103" s="760">
        <f>[2]แผนงาน2562!$N$103</f>
        <v>0</v>
      </c>
      <c r="P103" s="760">
        <f>[2]แผนงาน2562!$O$103</f>
        <v>0</v>
      </c>
      <c r="Q103" s="760">
        <f>[2]แผนงาน2562!$P$103</f>
        <v>20</v>
      </c>
      <c r="R103" s="760">
        <f t="shared" si="45"/>
        <v>20</v>
      </c>
      <c r="S103" s="761">
        <f>U103*100/G102</f>
        <v>66.666666666666671</v>
      </c>
      <c r="T103" s="763">
        <v>59840</v>
      </c>
      <c r="U103" s="758">
        <f t="shared" si="50"/>
        <v>40</v>
      </c>
      <c r="V103" s="760">
        <f>[2]แผนงาน2562!$T$103</f>
        <v>20</v>
      </c>
      <c r="W103" s="760">
        <f>[2]แผนงาน2562!$U$103</f>
        <v>0</v>
      </c>
      <c r="X103" s="760">
        <f>[2]แผนงาน2562!$V$103</f>
        <v>0</v>
      </c>
      <c r="Y103" s="760">
        <f t="shared" si="46"/>
        <v>20</v>
      </c>
      <c r="Z103" s="761">
        <f>AB103*100/G102</f>
        <v>100</v>
      </c>
      <c r="AA103" s="763">
        <v>105000</v>
      </c>
      <c r="AB103" s="762">
        <f t="shared" si="51"/>
        <v>60</v>
      </c>
      <c r="AC103" s="760">
        <f>[2]แผนงาน2562!$Z$103</f>
        <v>0</v>
      </c>
      <c r="AD103" s="760">
        <f>[2]แผนงาน2562!$AA$103</f>
        <v>0</v>
      </c>
      <c r="AE103" s="760">
        <f>[2]แผนงาน2562!$AB$103</f>
        <v>0</v>
      </c>
      <c r="AF103" s="760">
        <f t="shared" si="47"/>
        <v>0</v>
      </c>
      <c r="AG103" s="761">
        <f>AI103*100/G102</f>
        <v>100</v>
      </c>
      <c r="AH103" s="763">
        <f>AA103</f>
        <v>105000</v>
      </c>
      <c r="AI103" s="763">
        <f t="shared" si="48"/>
        <v>60</v>
      </c>
      <c r="AJ103" s="764">
        <f t="shared" si="49"/>
        <v>100</v>
      </c>
      <c r="AK103" s="932"/>
      <c r="AL103" s="956"/>
      <c r="AM103" s="948"/>
      <c r="AN103" s="948"/>
      <c r="AO103" s="948"/>
      <c r="AP103" s="948"/>
      <c r="AQ103" s="948"/>
      <c r="AR103" s="948"/>
      <c r="AS103" s="948"/>
      <c r="AT103" s="948"/>
      <c r="AU103" s="948"/>
      <c r="AV103" s="948"/>
      <c r="AW103" s="948"/>
      <c r="AX103" s="948"/>
      <c r="AY103" s="948"/>
      <c r="AZ103" s="948"/>
      <c r="BA103" s="948"/>
      <c r="BB103" s="948"/>
      <c r="BC103" s="948"/>
      <c r="BD103" s="948"/>
      <c r="BE103" s="948"/>
      <c r="BF103" s="948"/>
      <c r="BG103" s="948"/>
      <c r="BH103" s="948"/>
      <c r="BI103" s="948"/>
      <c r="BJ103" s="948"/>
      <c r="BK103" s="948"/>
      <c r="BL103" s="948"/>
      <c r="BM103" s="948"/>
      <c r="BN103" s="948"/>
      <c r="BO103" s="948"/>
      <c r="BP103" s="948"/>
      <c r="BQ103" s="948"/>
      <c r="BR103" s="948"/>
      <c r="BS103" s="948"/>
      <c r="BT103" s="948"/>
      <c r="BU103" s="948"/>
      <c r="BV103" s="948"/>
      <c r="BW103" s="948"/>
      <c r="BX103" s="948"/>
      <c r="BY103" s="948"/>
      <c r="BZ103" s="948"/>
      <c r="CA103" s="948"/>
      <c r="CB103" s="948"/>
      <c r="CC103" s="948"/>
      <c r="CD103" s="948"/>
      <c r="CE103" s="948"/>
      <c r="CF103" s="948"/>
      <c r="CG103" s="948"/>
      <c r="CH103" s="948"/>
      <c r="CI103" s="948"/>
      <c r="CJ103" s="948"/>
      <c r="CK103" s="948"/>
      <c r="CL103" s="948"/>
      <c r="CM103" s="948"/>
      <c r="CN103" s="948"/>
      <c r="CO103" s="948"/>
      <c r="CP103" s="948"/>
      <c r="CQ103" s="948"/>
      <c r="CR103" s="948"/>
      <c r="CS103" s="948"/>
      <c r="CT103" s="948"/>
      <c r="CU103" s="948"/>
      <c r="CV103" s="948"/>
      <c r="CW103" s="948"/>
      <c r="CX103" s="948"/>
      <c r="CY103" s="948"/>
      <c r="CZ103" s="948"/>
      <c r="DA103" s="948"/>
      <c r="DB103" s="948"/>
      <c r="DC103" s="948"/>
      <c r="DD103" s="948"/>
    </row>
    <row r="104" spans="2:108" s="750" customFormat="1" ht="30" hidden="1" customHeight="1">
      <c r="B104" s="781"/>
      <c r="C104" s="749"/>
      <c r="D104" s="784"/>
      <c r="E104" s="785"/>
      <c r="F104" s="783" t="s">
        <v>149</v>
      </c>
      <c r="G104" s="760" t="e">
        <f t="shared" si="53"/>
        <v>#REF!</v>
      </c>
      <c r="H104" s="763">
        <f t="shared" si="67"/>
        <v>0</v>
      </c>
      <c r="I104" s="760" t="e">
        <f>[2]แผนงาน2562!#REF!</f>
        <v>#REF!</v>
      </c>
      <c r="J104" s="760" t="e">
        <f>[2]แผนงาน2562!#REF!</f>
        <v>#REF!</v>
      </c>
      <c r="K104" s="760" t="e">
        <f>[2]แผนงาน2562!#REF!</f>
        <v>#REF!</v>
      </c>
      <c r="L104" s="760" t="e">
        <f t="shared" si="54"/>
        <v>#REF!</v>
      </c>
      <c r="M104" s="761" t="e">
        <f>L104*100/G104</f>
        <v>#REF!</v>
      </c>
      <c r="N104" s="763"/>
      <c r="O104" s="760" t="e">
        <f>[2]แผนงาน2562!#REF!</f>
        <v>#REF!</v>
      </c>
      <c r="P104" s="760" t="e">
        <f>[2]แผนงาน2562!#REF!</f>
        <v>#REF!</v>
      </c>
      <c r="Q104" s="760" t="e">
        <f>[2]แผนงาน2562!#REF!</f>
        <v>#REF!</v>
      </c>
      <c r="R104" s="760" t="e">
        <f t="shared" si="45"/>
        <v>#REF!</v>
      </c>
      <c r="S104" s="761" t="e">
        <f>U104*100/G104</f>
        <v>#REF!</v>
      </c>
      <c r="T104" s="763"/>
      <c r="U104" s="758" t="e">
        <f t="shared" si="50"/>
        <v>#REF!</v>
      </c>
      <c r="V104" s="760" t="e">
        <f>[2]แผนงาน2562!#REF!</f>
        <v>#REF!</v>
      </c>
      <c r="W104" s="760" t="e">
        <f>[2]แผนงาน2562!#REF!</f>
        <v>#REF!</v>
      </c>
      <c r="X104" s="760" t="e">
        <f>[2]แผนงาน2562!#REF!</f>
        <v>#REF!</v>
      </c>
      <c r="Y104" s="760" t="e">
        <f t="shared" si="46"/>
        <v>#REF!</v>
      </c>
      <c r="Z104" s="761" t="e">
        <f t="shared" si="52"/>
        <v>#REF!</v>
      </c>
      <c r="AA104" s="763"/>
      <c r="AB104" s="762" t="e">
        <f t="shared" si="51"/>
        <v>#REF!</v>
      </c>
      <c r="AC104" s="760" t="e">
        <f>[2]แผนงาน2562!#REF!</f>
        <v>#REF!</v>
      </c>
      <c r="AD104" s="760" t="e">
        <f>[2]แผนงาน2562!#REF!</f>
        <v>#REF!</v>
      </c>
      <c r="AE104" s="760" t="e">
        <f>[2]แผนงาน2562!#REF!</f>
        <v>#REF!</v>
      </c>
      <c r="AF104" s="760" t="e">
        <f t="shared" si="47"/>
        <v>#REF!</v>
      </c>
      <c r="AG104" s="761" t="e">
        <f>AI104*100/G104</f>
        <v>#REF!</v>
      </c>
      <c r="AH104" s="763"/>
      <c r="AI104" s="763" t="e">
        <f t="shared" si="48"/>
        <v>#REF!</v>
      </c>
      <c r="AJ104" s="764" t="e">
        <f>AI104*100/$AI$6</f>
        <v>#REF!</v>
      </c>
      <c r="AK104" s="934"/>
      <c r="AL104" s="956"/>
      <c r="AM104" s="948"/>
      <c r="AN104" s="948"/>
      <c r="AO104" s="948"/>
      <c r="AP104" s="948"/>
      <c r="AQ104" s="948"/>
      <c r="AR104" s="948"/>
      <c r="AS104" s="948"/>
      <c r="AT104" s="948"/>
      <c r="AU104" s="948"/>
      <c r="AV104" s="948"/>
      <c r="AW104" s="948"/>
      <c r="AX104" s="948"/>
      <c r="AY104" s="948"/>
      <c r="AZ104" s="948"/>
      <c r="BA104" s="948"/>
      <c r="BB104" s="948"/>
      <c r="BC104" s="948"/>
      <c r="BD104" s="948"/>
      <c r="BE104" s="948"/>
      <c r="BF104" s="948"/>
      <c r="BG104" s="948"/>
      <c r="BH104" s="948"/>
      <c r="BI104" s="948"/>
      <c r="BJ104" s="948"/>
      <c r="BK104" s="948"/>
      <c r="BL104" s="948"/>
      <c r="BM104" s="948"/>
      <c r="BN104" s="948"/>
      <c r="BO104" s="948"/>
      <c r="BP104" s="948"/>
      <c r="BQ104" s="948"/>
      <c r="BR104" s="948"/>
      <c r="BS104" s="948"/>
      <c r="BT104" s="948"/>
      <c r="BU104" s="948"/>
      <c r="BV104" s="948"/>
      <c r="BW104" s="948"/>
      <c r="BX104" s="948"/>
      <c r="BY104" s="948"/>
      <c r="BZ104" s="948"/>
      <c r="CA104" s="948"/>
      <c r="CB104" s="948"/>
      <c r="CC104" s="948"/>
      <c r="CD104" s="948"/>
      <c r="CE104" s="948"/>
      <c r="CF104" s="948"/>
      <c r="CG104" s="948"/>
      <c r="CH104" s="948"/>
      <c r="CI104" s="948"/>
      <c r="CJ104" s="948"/>
      <c r="CK104" s="948"/>
      <c r="CL104" s="948"/>
      <c r="CM104" s="948"/>
      <c r="CN104" s="948"/>
      <c r="CO104" s="948"/>
      <c r="CP104" s="948"/>
      <c r="CQ104" s="948"/>
      <c r="CR104" s="948"/>
      <c r="CS104" s="948"/>
      <c r="CT104" s="948"/>
      <c r="CU104" s="948"/>
      <c r="CV104" s="948"/>
      <c r="CW104" s="948"/>
      <c r="CX104" s="948"/>
      <c r="CY104" s="948"/>
      <c r="CZ104" s="948"/>
      <c r="DA104" s="948"/>
      <c r="DB104" s="948"/>
      <c r="DC104" s="948"/>
      <c r="DD104" s="948"/>
    </row>
    <row r="105" spans="2:108" s="750" customFormat="1" ht="30" hidden="1" customHeight="1">
      <c r="B105" s="781"/>
      <c r="C105" s="749"/>
      <c r="D105" s="784"/>
      <c r="E105" s="785"/>
      <c r="F105" s="783" t="s">
        <v>150</v>
      </c>
      <c r="G105" s="760" t="e">
        <f t="shared" si="53"/>
        <v>#REF!</v>
      </c>
      <c r="H105" s="763">
        <f t="shared" si="67"/>
        <v>0</v>
      </c>
      <c r="I105" s="760" t="e">
        <f>[2]แผนงาน2562!#REF!</f>
        <v>#REF!</v>
      </c>
      <c r="J105" s="760" t="e">
        <f>[2]แผนงาน2562!#REF!</f>
        <v>#REF!</v>
      </c>
      <c r="K105" s="760" t="e">
        <f>[2]แผนงาน2562!#REF!</f>
        <v>#REF!</v>
      </c>
      <c r="L105" s="760" t="e">
        <f t="shared" si="54"/>
        <v>#REF!</v>
      </c>
      <c r="M105" s="761" t="e">
        <f>L105*100/G105</f>
        <v>#REF!</v>
      </c>
      <c r="N105" s="763"/>
      <c r="O105" s="760" t="e">
        <f>[2]แผนงาน2562!#REF!</f>
        <v>#REF!</v>
      </c>
      <c r="P105" s="760" t="e">
        <f>[2]แผนงาน2562!#REF!</f>
        <v>#REF!</v>
      </c>
      <c r="Q105" s="760" t="e">
        <f>[2]แผนงาน2562!#REF!</f>
        <v>#REF!</v>
      </c>
      <c r="R105" s="760" t="e">
        <f t="shared" si="45"/>
        <v>#REF!</v>
      </c>
      <c r="S105" s="761" t="e">
        <f>U105*100/G105</f>
        <v>#REF!</v>
      </c>
      <c r="T105" s="763"/>
      <c r="U105" s="758" t="e">
        <f t="shared" si="50"/>
        <v>#REF!</v>
      </c>
      <c r="V105" s="760" t="e">
        <f>[2]แผนงาน2562!#REF!</f>
        <v>#REF!</v>
      </c>
      <c r="W105" s="760" t="e">
        <f>[2]แผนงาน2562!#REF!</f>
        <v>#REF!</v>
      </c>
      <c r="X105" s="760" t="e">
        <f>[2]แผนงาน2562!#REF!</f>
        <v>#REF!</v>
      </c>
      <c r="Y105" s="760" t="e">
        <f t="shared" si="46"/>
        <v>#REF!</v>
      </c>
      <c r="Z105" s="761" t="e">
        <f t="shared" si="52"/>
        <v>#REF!</v>
      </c>
      <c r="AA105" s="763"/>
      <c r="AB105" s="762" t="e">
        <f t="shared" si="51"/>
        <v>#REF!</v>
      </c>
      <c r="AC105" s="760" t="e">
        <f>[2]แผนงาน2562!#REF!</f>
        <v>#REF!</v>
      </c>
      <c r="AD105" s="760" t="e">
        <f>[2]แผนงาน2562!#REF!</f>
        <v>#REF!</v>
      </c>
      <c r="AE105" s="760" t="e">
        <f>[2]แผนงาน2562!#REF!</f>
        <v>#REF!</v>
      </c>
      <c r="AF105" s="760" t="e">
        <f t="shared" si="47"/>
        <v>#REF!</v>
      </c>
      <c r="AG105" s="761" t="e">
        <f>AI105*100/G105</f>
        <v>#REF!</v>
      </c>
      <c r="AH105" s="763"/>
      <c r="AI105" s="763" t="e">
        <f t="shared" si="48"/>
        <v>#REF!</v>
      </c>
      <c r="AJ105" s="764" t="e">
        <f>AI105*100/$AI$6</f>
        <v>#REF!</v>
      </c>
      <c r="AK105" s="934"/>
      <c r="AL105" s="956"/>
      <c r="AM105" s="948"/>
      <c r="AN105" s="948"/>
      <c r="AO105" s="948"/>
      <c r="AP105" s="948"/>
      <c r="AQ105" s="948"/>
      <c r="AR105" s="948"/>
      <c r="AS105" s="948"/>
      <c r="AT105" s="948"/>
      <c r="AU105" s="948"/>
      <c r="AV105" s="948"/>
      <c r="AW105" s="948"/>
      <c r="AX105" s="948"/>
      <c r="AY105" s="948"/>
      <c r="AZ105" s="948"/>
      <c r="BA105" s="948"/>
      <c r="BB105" s="948"/>
      <c r="BC105" s="948"/>
      <c r="BD105" s="948"/>
      <c r="BE105" s="948"/>
      <c r="BF105" s="948"/>
      <c r="BG105" s="948"/>
      <c r="BH105" s="948"/>
      <c r="BI105" s="948"/>
      <c r="BJ105" s="948"/>
      <c r="BK105" s="948"/>
      <c r="BL105" s="948"/>
      <c r="BM105" s="948"/>
      <c r="BN105" s="948"/>
      <c r="BO105" s="948"/>
      <c r="BP105" s="948"/>
      <c r="BQ105" s="948"/>
      <c r="BR105" s="948"/>
      <c r="BS105" s="948"/>
      <c r="BT105" s="948"/>
      <c r="BU105" s="948"/>
      <c r="BV105" s="948"/>
      <c r="BW105" s="948"/>
      <c r="BX105" s="948"/>
      <c r="BY105" s="948"/>
      <c r="BZ105" s="948"/>
      <c r="CA105" s="948"/>
      <c r="CB105" s="948"/>
      <c r="CC105" s="948"/>
      <c r="CD105" s="948"/>
      <c r="CE105" s="948"/>
      <c r="CF105" s="948"/>
      <c r="CG105" s="948"/>
      <c r="CH105" s="948"/>
      <c r="CI105" s="948"/>
      <c r="CJ105" s="948"/>
      <c r="CK105" s="948"/>
      <c r="CL105" s="948"/>
      <c r="CM105" s="948"/>
      <c r="CN105" s="948"/>
      <c r="CO105" s="948"/>
      <c r="CP105" s="948"/>
      <c r="CQ105" s="948"/>
      <c r="CR105" s="948"/>
      <c r="CS105" s="948"/>
      <c r="CT105" s="948"/>
      <c r="CU105" s="948"/>
      <c r="CV105" s="948"/>
      <c r="CW105" s="948"/>
      <c r="CX105" s="948"/>
      <c r="CY105" s="948"/>
      <c r="CZ105" s="948"/>
      <c r="DA105" s="948"/>
      <c r="DB105" s="948"/>
      <c r="DC105" s="948"/>
      <c r="DD105" s="948"/>
    </row>
    <row r="106" spans="2:108" s="750" customFormat="1" ht="30" customHeight="1">
      <c r="B106" s="781"/>
      <c r="C106" s="748" t="s">
        <v>333</v>
      </c>
      <c r="D106" s="784" t="s">
        <v>0</v>
      </c>
      <c r="E106" s="785"/>
      <c r="F106" s="783" t="s">
        <v>149</v>
      </c>
      <c r="G106" s="760">
        <f t="shared" si="53"/>
        <v>12</v>
      </c>
      <c r="H106" s="763">
        <f t="shared" si="67"/>
        <v>15000</v>
      </c>
      <c r="I106" s="760">
        <f>[2]แผนงาน2562!$I$104</f>
        <v>0</v>
      </c>
      <c r="J106" s="760">
        <f>[2]แผนงาน2562!$J$104</f>
        <v>0</v>
      </c>
      <c r="K106" s="760">
        <f>[2]แผนงาน2562!$K$104</f>
        <v>0</v>
      </c>
      <c r="L106" s="760">
        <f t="shared" si="54"/>
        <v>0</v>
      </c>
      <c r="M106" s="761">
        <f>L106*100/G106</f>
        <v>0</v>
      </c>
      <c r="N106" s="763">
        <f>แผนเงิน2562!L105</f>
        <v>0</v>
      </c>
      <c r="O106" s="760">
        <f>[2]แผนงาน2562!$N$104</f>
        <v>12</v>
      </c>
      <c r="P106" s="760">
        <f>[2]แผนงาน2562!$O$104</f>
        <v>0</v>
      </c>
      <c r="Q106" s="760">
        <f>[2]แผนงาน2562!$P$104</f>
        <v>0</v>
      </c>
      <c r="R106" s="760">
        <f t="shared" si="45"/>
        <v>12</v>
      </c>
      <c r="S106" s="761">
        <f>U106*100/G106</f>
        <v>100</v>
      </c>
      <c r="T106" s="763">
        <f>แผนเงิน2562!Q105</f>
        <v>15000</v>
      </c>
      <c r="U106" s="758">
        <f t="shared" si="50"/>
        <v>12</v>
      </c>
      <c r="V106" s="760">
        <f>[2]แผนงาน2562!$T$104</f>
        <v>0</v>
      </c>
      <c r="W106" s="760">
        <f>[2]แผนงาน2562!$U$104</f>
        <v>0</v>
      </c>
      <c r="X106" s="760">
        <f>[2]แผนงาน2562!$V$104</f>
        <v>0</v>
      </c>
      <c r="Y106" s="760">
        <f t="shared" si="46"/>
        <v>0</v>
      </c>
      <c r="Z106" s="761">
        <f t="shared" si="52"/>
        <v>100</v>
      </c>
      <c r="AA106" s="763">
        <f>แผนเงิน2562!V105</f>
        <v>15000</v>
      </c>
      <c r="AB106" s="762">
        <f t="shared" si="51"/>
        <v>12</v>
      </c>
      <c r="AC106" s="760">
        <f>[2]แผนงาน2562!$Z$104</f>
        <v>0</v>
      </c>
      <c r="AD106" s="760">
        <f>[2]แผนงาน2562!$AA$104</f>
        <v>0</v>
      </c>
      <c r="AE106" s="760">
        <f>[2]แผนงาน2562!$AB$105</f>
        <v>0</v>
      </c>
      <c r="AF106" s="760">
        <f t="shared" si="47"/>
        <v>0</v>
      </c>
      <c r="AG106" s="761">
        <f>AI106*100/G106</f>
        <v>100</v>
      </c>
      <c r="AH106" s="763">
        <f>แผนเงิน2562!AA105</f>
        <v>15000</v>
      </c>
      <c r="AI106" s="763">
        <f t="shared" si="48"/>
        <v>12</v>
      </c>
      <c r="AJ106" s="764">
        <f t="shared" ref="AJ106:AJ139" si="75">AG106</f>
        <v>100</v>
      </c>
      <c r="AK106" s="934"/>
      <c r="AL106" s="956"/>
      <c r="AM106" s="948"/>
      <c r="AN106" s="948"/>
      <c r="AO106" s="948"/>
      <c r="AP106" s="948"/>
      <c r="AQ106" s="948"/>
      <c r="AR106" s="948"/>
      <c r="AS106" s="948"/>
      <c r="AT106" s="948"/>
      <c r="AU106" s="948"/>
      <c r="AV106" s="948"/>
      <c r="AW106" s="948"/>
      <c r="AX106" s="948"/>
      <c r="AY106" s="948"/>
      <c r="AZ106" s="948"/>
      <c r="BA106" s="948"/>
      <c r="BB106" s="948"/>
      <c r="BC106" s="948"/>
      <c r="BD106" s="948"/>
      <c r="BE106" s="948"/>
      <c r="BF106" s="948"/>
      <c r="BG106" s="948"/>
      <c r="BH106" s="948"/>
      <c r="BI106" s="948"/>
      <c r="BJ106" s="948"/>
      <c r="BK106" s="948"/>
      <c r="BL106" s="948"/>
      <c r="BM106" s="948"/>
      <c r="BN106" s="948"/>
      <c r="BO106" s="948"/>
      <c r="BP106" s="948"/>
      <c r="BQ106" s="948"/>
      <c r="BR106" s="948"/>
      <c r="BS106" s="948"/>
      <c r="BT106" s="948"/>
      <c r="BU106" s="948"/>
      <c r="BV106" s="948"/>
      <c r="BW106" s="948"/>
      <c r="BX106" s="948"/>
      <c r="BY106" s="948"/>
      <c r="BZ106" s="948"/>
      <c r="CA106" s="948"/>
      <c r="CB106" s="948"/>
      <c r="CC106" s="948"/>
      <c r="CD106" s="948"/>
      <c r="CE106" s="948"/>
      <c r="CF106" s="948"/>
      <c r="CG106" s="948"/>
      <c r="CH106" s="948"/>
      <c r="CI106" s="948"/>
      <c r="CJ106" s="948"/>
      <c r="CK106" s="948"/>
      <c r="CL106" s="948"/>
      <c r="CM106" s="948"/>
      <c r="CN106" s="948"/>
      <c r="CO106" s="948"/>
      <c r="CP106" s="948"/>
      <c r="CQ106" s="948"/>
      <c r="CR106" s="948"/>
      <c r="CS106" s="948"/>
      <c r="CT106" s="948"/>
      <c r="CU106" s="948"/>
      <c r="CV106" s="948"/>
      <c r="CW106" s="948"/>
      <c r="CX106" s="948"/>
      <c r="CY106" s="948"/>
      <c r="CZ106" s="948"/>
      <c r="DA106" s="948"/>
      <c r="DB106" s="948"/>
      <c r="DC106" s="948"/>
      <c r="DD106" s="948"/>
    </row>
    <row r="107" spans="2:108" s="750" customFormat="1" ht="18.75" customHeight="1">
      <c r="B107" s="771"/>
      <c r="C107" s="749"/>
      <c r="D107" s="773"/>
      <c r="E107" s="774"/>
      <c r="F107" s="775" t="s">
        <v>150</v>
      </c>
      <c r="G107" s="760">
        <f t="shared" si="53"/>
        <v>12</v>
      </c>
      <c r="H107" s="763">
        <f t="shared" si="67"/>
        <v>15000</v>
      </c>
      <c r="I107" s="760">
        <f>[2]แผนงาน2562!$I$105</f>
        <v>0</v>
      </c>
      <c r="J107" s="760">
        <f>[2]แผนงาน2562!$J$105</f>
        <v>0</v>
      </c>
      <c r="K107" s="760">
        <f>[2]แผนงาน2562!$K$105</f>
        <v>0</v>
      </c>
      <c r="L107" s="760">
        <f t="shared" si="54"/>
        <v>0</v>
      </c>
      <c r="M107" s="761">
        <f>L107*100/G106</f>
        <v>0</v>
      </c>
      <c r="N107" s="763">
        <v>0</v>
      </c>
      <c r="O107" s="760">
        <f>[2]แผนงาน2562!$N$105</f>
        <v>0</v>
      </c>
      <c r="P107" s="760">
        <f>[2]แผนงาน2562!$O$105</f>
        <v>12</v>
      </c>
      <c r="Q107" s="760">
        <f>[2]แผนงาน2562!$P$105</f>
        <v>0</v>
      </c>
      <c r="R107" s="760">
        <f>Q107+P107+O107</f>
        <v>12</v>
      </c>
      <c r="S107" s="761">
        <f>U107*100/G106</f>
        <v>100</v>
      </c>
      <c r="T107" s="763">
        <v>15000</v>
      </c>
      <c r="U107" s="758">
        <f t="shared" si="50"/>
        <v>12</v>
      </c>
      <c r="V107" s="760">
        <f>[2]แผนงาน2562!$T$105</f>
        <v>0</v>
      </c>
      <c r="W107" s="760">
        <f>[2]แผนงาน2562!$U$105</f>
        <v>0</v>
      </c>
      <c r="X107" s="760">
        <f>[2]แผนงาน2562!$V$105</f>
        <v>0</v>
      </c>
      <c r="Y107" s="760">
        <f t="shared" si="46"/>
        <v>0</v>
      </c>
      <c r="Z107" s="761">
        <f>AB107*100/G106</f>
        <v>100</v>
      </c>
      <c r="AA107" s="763">
        <v>15000</v>
      </c>
      <c r="AB107" s="762">
        <f t="shared" si="51"/>
        <v>12</v>
      </c>
      <c r="AC107" s="760">
        <f>[2]แผนงาน2562!$Z$105</f>
        <v>0</v>
      </c>
      <c r="AD107" s="760">
        <f>[2]แผนงาน2562!$AA$105</f>
        <v>0</v>
      </c>
      <c r="AE107" s="760">
        <f>[2]แผนงาน2562!$AB$105</f>
        <v>0</v>
      </c>
      <c r="AF107" s="760">
        <f t="shared" si="47"/>
        <v>0</v>
      </c>
      <c r="AG107" s="761">
        <f>AI107*100/G106</f>
        <v>100</v>
      </c>
      <c r="AH107" s="763">
        <v>15000</v>
      </c>
      <c r="AI107" s="763">
        <f t="shared" si="48"/>
        <v>12</v>
      </c>
      <c r="AJ107" s="764">
        <f t="shared" si="75"/>
        <v>100</v>
      </c>
      <c r="AK107" s="932"/>
      <c r="AL107" s="956"/>
      <c r="AM107" s="948"/>
      <c r="AN107" s="948"/>
      <c r="AO107" s="948"/>
      <c r="AP107" s="948"/>
      <c r="AQ107" s="948"/>
      <c r="AR107" s="948"/>
      <c r="AS107" s="948"/>
      <c r="AT107" s="948"/>
      <c r="AU107" s="948"/>
      <c r="AV107" s="948"/>
      <c r="AW107" s="948"/>
      <c r="AX107" s="948"/>
      <c r="AY107" s="948"/>
      <c r="AZ107" s="948"/>
      <c r="BA107" s="948"/>
      <c r="BB107" s="948"/>
      <c r="BC107" s="948"/>
      <c r="BD107" s="948"/>
      <c r="BE107" s="948"/>
      <c r="BF107" s="948"/>
      <c r="BG107" s="948"/>
      <c r="BH107" s="948"/>
      <c r="BI107" s="948"/>
      <c r="BJ107" s="948"/>
      <c r="BK107" s="948"/>
      <c r="BL107" s="948"/>
      <c r="BM107" s="948"/>
      <c r="BN107" s="948"/>
      <c r="BO107" s="948"/>
      <c r="BP107" s="948"/>
      <c r="BQ107" s="948"/>
      <c r="BR107" s="948"/>
      <c r="BS107" s="948"/>
      <c r="BT107" s="948"/>
      <c r="BU107" s="948"/>
      <c r="BV107" s="948"/>
      <c r="BW107" s="948"/>
      <c r="BX107" s="948"/>
      <c r="BY107" s="948"/>
      <c r="BZ107" s="948"/>
      <c r="CA107" s="948"/>
      <c r="CB107" s="948"/>
      <c r="CC107" s="948"/>
      <c r="CD107" s="948"/>
      <c r="CE107" s="948"/>
      <c r="CF107" s="948"/>
      <c r="CG107" s="948"/>
      <c r="CH107" s="948"/>
      <c r="CI107" s="948"/>
      <c r="CJ107" s="948"/>
      <c r="CK107" s="948"/>
      <c r="CL107" s="948"/>
      <c r="CM107" s="948"/>
      <c r="CN107" s="948"/>
      <c r="CO107" s="948"/>
      <c r="CP107" s="948"/>
      <c r="CQ107" s="948"/>
      <c r="CR107" s="948"/>
      <c r="CS107" s="948"/>
      <c r="CT107" s="948"/>
      <c r="CU107" s="948"/>
      <c r="CV107" s="948"/>
      <c r="CW107" s="948"/>
      <c r="CX107" s="948"/>
      <c r="CY107" s="948"/>
      <c r="CZ107" s="948"/>
      <c r="DA107" s="948"/>
      <c r="DB107" s="948"/>
      <c r="DC107" s="948"/>
      <c r="DD107" s="948"/>
    </row>
    <row r="108" spans="2:108" s="750" customFormat="1" ht="30.75" customHeight="1">
      <c r="B108" s="771"/>
      <c r="C108" s="748" t="s">
        <v>359</v>
      </c>
      <c r="D108" s="773"/>
      <c r="E108" s="774"/>
      <c r="F108" s="775" t="s">
        <v>149</v>
      </c>
      <c r="G108" s="760">
        <f t="shared" si="53"/>
        <v>400</v>
      </c>
      <c r="H108" s="763">
        <f>AH108</f>
        <v>13400</v>
      </c>
      <c r="I108" s="760">
        <f>[2]แผนงาน2562!$I$236</f>
        <v>0</v>
      </c>
      <c r="J108" s="760">
        <f>[2]แผนงาน2562!$J$236</f>
        <v>0</v>
      </c>
      <c r="K108" s="760">
        <f>[2]แผนงาน2562!$J$236</f>
        <v>0</v>
      </c>
      <c r="L108" s="760">
        <f t="shared" si="54"/>
        <v>0</v>
      </c>
      <c r="M108" s="761">
        <f>L108*100/G107</f>
        <v>0</v>
      </c>
      <c r="N108" s="763">
        <v>0</v>
      </c>
      <c r="O108" s="760">
        <f>[2]แผนงาน2562!$N$236</f>
        <v>0</v>
      </c>
      <c r="P108" s="760">
        <f>[2]แผนงาน2562!$O$236</f>
        <v>400</v>
      </c>
      <c r="Q108" s="760">
        <f>[2]แผนงาน2562!$P$236</f>
        <v>0</v>
      </c>
      <c r="R108" s="760">
        <f>Q108+P108+O108</f>
        <v>400</v>
      </c>
      <c r="S108" s="761">
        <f>U108*100/G108</f>
        <v>100</v>
      </c>
      <c r="T108" s="763">
        <v>13400</v>
      </c>
      <c r="U108" s="758">
        <f t="shared" si="50"/>
        <v>400</v>
      </c>
      <c r="V108" s="760">
        <f>[2]แผนงาน2562!$T$236</f>
        <v>0</v>
      </c>
      <c r="W108" s="760">
        <f>[2]แผนงาน2562!$U$236</f>
        <v>0</v>
      </c>
      <c r="X108" s="760">
        <f>[2]แผนงาน2562!$V$236</f>
        <v>0</v>
      </c>
      <c r="Y108" s="760">
        <f t="shared" si="46"/>
        <v>0</v>
      </c>
      <c r="Z108" s="761">
        <f>AB108*100/G108</f>
        <v>100</v>
      </c>
      <c r="AA108" s="763">
        <v>13400</v>
      </c>
      <c r="AB108" s="762">
        <f t="shared" si="51"/>
        <v>400</v>
      </c>
      <c r="AC108" s="760">
        <f>[2]แผนงาน2562!$Z$236</f>
        <v>0</v>
      </c>
      <c r="AD108" s="760">
        <f>[2]แผนงาน2562!$AA$236</f>
        <v>0</v>
      </c>
      <c r="AE108" s="760">
        <f>[2]แผนงาน2562!$AB$236</f>
        <v>0</v>
      </c>
      <c r="AF108" s="760">
        <f t="shared" si="47"/>
        <v>0</v>
      </c>
      <c r="AG108" s="761">
        <f>AI108*100/G108</f>
        <v>100</v>
      </c>
      <c r="AH108" s="763">
        <v>13400</v>
      </c>
      <c r="AI108" s="763">
        <f t="shared" si="48"/>
        <v>400</v>
      </c>
      <c r="AJ108" s="764">
        <f t="shared" si="75"/>
        <v>100</v>
      </c>
      <c r="AK108" s="932"/>
      <c r="AL108" s="956"/>
      <c r="AM108" s="948"/>
      <c r="AN108" s="948"/>
      <c r="AO108" s="948"/>
      <c r="AP108" s="948"/>
      <c r="AQ108" s="948"/>
      <c r="AR108" s="948"/>
      <c r="AS108" s="948"/>
      <c r="AT108" s="948"/>
      <c r="AU108" s="948"/>
      <c r="AV108" s="948"/>
      <c r="AW108" s="948"/>
      <c r="AX108" s="948"/>
      <c r="AY108" s="948"/>
      <c r="AZ108" s="948"/>
      <c r="BA108" s="948"/>
      <c r="BB108" s="948"/>
      <c r="BC108" s="948"/>
      <c r="BD108" s="948"/>
      <c r="BE108" s="948"/>
      <c r="BF108" s="948"/>
      <c r="BG108" s="948"/>
      <c r="BH108" s="948"/>
      <c r="BI108" s="948"/>
      <c r="BJ108" s="948"/>
      <c r="BK108" s="948"/>
      <c r="BL108" s="948"/>
      <c r="BM108" s="948"/>
      <c r="BN108" s="948"/>
      <c r="BO108" s="948"/>
      <c r="BP108" s="948"/>
      <c r="BQ108" s="948"/>
      <c r="BR108" s="948"/>
      <c r="BS108" s="948"/>
      <c r="BT108" s="948"/>
      <c r="BU108" s="948"/>
      <c r="BV108" s="948"/>
      <c r="BW108" s="948"/>
      <c r="BX108" s="948"/>
      <c r="BY108" s="948"/>
      <c r="BZ108" s="948"/>
      <c r="CA108" s="948"/>
      <c r="CB108" s="948"/>
      <c r="CC108" s="948"/>
      <c r="CD108" s="948"/>
      <c r="CE108" s="948"/>
      <c r="CF108" s="948"/>
      <c r="CG108" s="948"/>
      <c r="CH108" s="948"/>
      <c r="CI108" s="948"/>
      <c r="CJ108" s="948"/>
      <c r="CK108" s="948"/>
      <c r="CL108" s="948"/>
      <c r="CM108" s="948"/>
      <c r="CN108" s="948"/>
      <c r="CO108" s="948"/>
      <c r="CP108" s="948"/>
      <c r="CQ108" s="948"/>
      <c r="CR108" s="948"/>
      <c r="CS108" s="948"/>
      <c r="CT108" s="948"/>
      <c r="CU108" s="948"/>
      <c r="CV108" s="948"/>
      <c r="CW108" s="948"/>
      <c r="CX108" s="948"/>
      <c r="CY108" s="948"/>
      <c r="CZ108" s="948"/>
      <c r="DA108" s="948"/>
      <c r="DB108" s="948"/>
      <c r="DC108" s="948"/>
      <c r="DD108" s="948"/>
    </row>
    <row r="109" spans="2:108" s="750" customFormat="1" ht="18.75" customHeight="1">
      <c r="B109" s="771"/>
      <c r="C109" s="749"/>
      <c r="D109" s="773"/>
      <c r="E109" s="774"/>
      <c r="F109" s="775" t="s">
        <v>150</v>
      </c>
      <c r="G109" s="760">
        <f t="shared" si="53"/>
        <v>400</v>
      </c>
      <c r="H109" s="763">
        <f t="shared" si="67"/>
        <v>13400</v>
      </c>
      <c r="I109" s="760">
        <f>[2]แผนงาน2562!$I$237</f>
        <v>0</v>
      </c>
      <c r="J109" s="760">
        <f>[2]แผนงาน2562!$J$237</f>
        <v>0</v>
      </c>
      <c r="K109" s="760">
        <f>[2]แผนงาน2562!$J$237</f>
        <v>0</v>
      </c>
      <c r="L109" s="760">
        <f t="shared" si="54"/>
        <v>0</v>
      </c>
      <c r="M109" s="761">
        <f>L109*100/G108</f>
        <v>0</v>
      </c>
      <c r="N109" s="763">
        <v>0</v>
      </c>
      <c r="O109" s="760">
        <f>[2]แผนงาน2562!$N$237</f>
        <v>0</v>
      </c>
      <c r="P109" s="760">
        <f>[2]แผนงาน2562!$O$237</f>
        <v>400</v>
      </c>
      <c r="Q109" s="760">
        <f>[2]แผนงาน2562!$P$237</f>
        <v>0</v>
      </c>
      <c r="R109" s="760">
        <f>Q109+P109+O109</f>
        <v>400</v>
      </c>
      <c r="S109" s="761">
        <f>U109*100/G108</f>
        <v>100</v>
      </c>
      <c r="T109" s="763">
        <v>13400</v>
      </c>
      <c r="U109" s="758">
        <f t="shared" si="50"/>
        <v>400</v>
      </c>
      <c r="V109" s="760">
        <f>[2]แผนงาน2562!$T$237</f>
        <v>0</v>
      </c>
      <c r="W109" s="760">
        <f>[2]แผนงาน2562!$U$237</f>
        <v>0</v>
      </c>
      <c r="X109" s="760">
        <f>[2]แผนงาน2562!$V$237</f>
        <v>0</v>
      </c>
      <c r="Y109" s="760">
        <f t="shared" si="46"/>
        <v>0</v>
      </c>
      <c r="Z109" s="761">
        <f>AB109*100/G108</f>
        <v>100</v>
      </c>
      <c r="AA109" s="763">
        <v>13400</v>
      </c>
      <c r="AB109" s="762">
        <f t="shared" si="51"/>
        <v>400</v>
      </c>
      <c r="AC109" s="760">
        <f>[2]แผนงาน2562!$Z$237</f>
        <v>0</v>
      </c>
      <c r="AD109" s="760">
        <f>[2]แผนงาน2562!$AA$237</f>
        <v>0</v>
      </c>
      <c r="AE109" s="760">
        <f>[2]แผนงาน2562!$AB$237</f>
        <v>0</v>
      </c>
      <c r="AF109" s="760">
        <f t="shared" si="47"/>
        <v>0</v>
      </c>
      <c r="AG109" s="761">
        <f>AI109*100/G108</f>
        <v>100</v>
      </c>
      <c r="AH109" s="763">
        <v>13400</v>
      </c>
      <c r="AI109" s="763">
        <f t="shared" si="48"/>
        <v>400</v>
      </c>
      <c r="AJ109" s="764">
        <f t="shared" si="75"/>
        <v>100</v>
      </c>
      <c r="AK109" s="932"/>
      <c r="AL109" s="956"/>
      <c r="AM109" s="948"/>
      <c r="AN109" s="948"/>
      <c r="AO109" s="948"/>
      <c r="AP109" s="948"/>
      <c r="AQ109" s="948"/>
      <c r="AR109" s="948"/>
      <c r="AS109" s="948"/>
      <c r="AT109" s="948"/>
      <c r="AU109" s="948"/>
      <c r="AV109" s="948"/>
      <c r="AW109" s="948"/>
      <c r="AX109" s="948"/>
      <c r="AY109" s="948"/>
      <c r="AZ109" s="948"/>
      <c r="BA109" s="948"/>
      <c r="BB109" s="948"/>
      <c r="BC109" s="948"/>
      <c r="BD109" s="948"/>
      <c r="BE109" s="948"/>
      <c r="BF109" s="948"/>
      <c r="BG109" s="948"/>
      <c r="BH109" s="948"/>
      <c r="BI109" s="948"/>
      <c r="BJ109" s="948"/>
      <c r="BK109" s="948"/>
      <c r="BL109" s="948"/>
      <c r="BM109" s="948"/>
      <c r="BN109" s="948"/>
      <c r="BO109" s="948"/>
      <c r="BP109" s="948"/>
      <c r="BQ109" s="948"/>
      <c r="BR109" s="948"/>
      <c r="BS109" s="948"/>
      <c r="BT109" s="948"/>
      <c r="BU109" s="948"/>
      <c r="BV109" s="948"/>
      <c r="BW109" s="948"/>
      <c r="BX109" s="948"/>
      <c r="BY109" s="948"/>
      <c r="BZ109" s="948"/>
      <c r="CA109" s="948"/>
      <c r="CB109" s="948"/>
      <c r="CC109" s="948"/>
      <c r="CD109" s="948"/>
      <c r="CE109" s="948"/>
      <c r="CF109" s="948"/>
      <c r="CG109" s="948"/>
      <c r="CH109" s="948"/>
      <c r="CI109" s="948"/>
      <c r="CJ109" s="948"/>
      <c r="CK109" s="948"/>
      <c r="CL109" s="948"/>
      <c r="CM109" s="948"/>
      <c r="CN109" s="948"/>
      <c r="CO109" s="948"/>
      <c r="CP109" s="948"/>
      <c r="CQ109" s="948"/>
      <c r="CR109" s="948"/>
      <c r="CS109" s="948"/>
      <c r="CT109" s="948"/>
      <c r="CU109" s="948"/>
      <c r="CV109" s="948"/>
      <c r="CW109" s="948"/>
      <c r="CX109" s="948"/>
      <c r="CY109" s="948"/>
      <c r="CZ109" s="948"/>
      <c r="DA109" s="948"/>
      <c r="DB109" s="948"/>
      <c r="DC109" s="948"/>
      <c r="DD109" s="948"/>
    </row>
    <row r="110" spans="2:108" s="750" customFormat="1" ht="30" customHeight="1">
      <c r="B110" s="771"/>
      <c r="C110" s="748" t="s">
        <v>294</v>
      </c>
      <c r="D110" s="773" t="s">
        <v>0</v>
      </c>
      <c r="E110" s="774"/>
      <c r="F110" s="775" t="s">
        <v>149</v>
      </c>
      <c r="G110" s="760">
        <f t="shared" si="53"/>
        <v>0</v>
      </c>
      <c r="H110" s="763">
        <f t="shared" si="67"/>
        <v>0</v>
      </c>
      <c r="I110" s="760">
        <v>0</v>
      </c>
      <c r="J110" s="760">
        <v>0</v>
      </c>
      <c r="K110" s="760">
        <v>0</v>
      </c>
      <c r="L110" s="760">
        <f t="shared" si="54"/>
        <v>0</v>
      </c>
      <c r="M110" s="761" t="e">
        <f>L110*100/G110</f>
        <v>#DIV/0!</v>
      </c>
      <c r="N110" s="763">
        <v>0</v>
      </c>
      <c r="O110" s="760">
        <v>0</v>
      </c>
      <c r="P110" s="760">
        <v>0</v>
      </c>
      <c r="Q110" s="760">
        <v>0</v>
      </c>
      <c r="R110" s="760">
        <f t="shared" si="45"/>
        <v>0</v>
      </c>
      <c r="S110" s="761" t="e">
        <f>U110*100/G110</f>
        <v>#DIV/0!</v>
      </c>
      <c r="T110" s="763">
        <v>0</v>
      </c>
      <c r="U110" s="758">
        <f t="shared" si="50"/>
        <v>0</v>
      </c>
      <c r="V110" s="760">
        <v>0</v>
      </c>
      <c r="W110" s="760">
        <v>0</v>
      </c>
      <c r="X110" s="760">
        <v>0</v>
      </c>
      <c r="Y110" s="760">
        <f t="shared" si="46"/>
        <v>0</v>
      </c>
      <c r="Z110" s="761" t="e">
        <f t="shared" si="52"/>
        <v>#DIV/0!</v>
      </c>
      <c r="AA110" s="763">
        <v>0</v>
      </c>
      <c r="AB110" s="762">
        <f t="shared" si="51"/>
        <v>0</v>
      </c>
      <c r="AC110" s="760">
        <v>0</v>
      </c>
      <c r="AD110" s="760">
        <v>0</v>
      </c>
      <c r="AE110" s="760">
        <v>0</v>
      </c>
      <c r="AF110" s="760">
        <f t="shared" si="47"/>
        <v>0</v>
      </c>
      <c r="AG110" s="761" t="e">
        <f>AI110*100/G110</f>
        <v>#DIV/0!</v>
      </c>
      <c r="AH110" s="763">
        <v>0</v>
      </c>
      <c r="AI110" s="763">
        <f t="shared" si="48"/>
        <v>0</v>
      </c>
      <c r="AJ110" s="764" t="e">
        <f t="shared" si="75"/>
        <v>#DIV/0!</v>
      </c>
      <c r="AK110" s="932"/>
      <c r="AL110" s="956"/>
      <c r="AM110" s="948"/>
      <c r="AN110" s="948"/>
      <c r="AO110" s="948"/>
      <c r="AP110" s="948"/>
      <c r="AQ110" s="948"/>
      <c r="AR110" s="948"/>
      <c r="AS110" s="948"/>
      <c r="AT110" s="948"/>
      <c r="AU110" s="948"/>
      <c r="AV110" s="948"/>
      <c r="AW110" s="948"/>
      <c r="AX110" s="948"/>
      <c r="AY110" s="948"/>
      <c r="AZ110" s="948"/>
      <c r="BA110" s="948"/>
      <c r="BB110" s="948"/>
      <c r="BC110" s="948"/>
      <c r="BD110" s="948"/>
      <c r="BE110" s="948"/>
      <c r="BF110" s="948"/>
      <c r="BG110" s="948"/>
      <c r="BH110" s="948"/>
      <c r="BI110" s="948"/>
      <c r="BJ110" s="948"/>
      <c r="BK110" s="948"/>
      <c r="BL110" s="948"/>
      <c r="BM110" s="948"/>
      <c r="BN110" s="948"/>
      <c r="BO110" s="948"/>
      <c r="BP110" s="948"/>
      <c r="BQ110" s="948"/>
      <c r="BR110" s="948"/>
      <c r="BS110" s="948"/>
      <c r="BT110" s="948"/>
      <c r="BU110" s="948"/>
      <c r="BV110" s="948"/>
      <c r="BW110" s="948"/>
      <c r="BX110" s="948"/>
      <c r="BY110" s="948"/>
      <c r="BZ110" s="948"/>
      <c r="CA110" s="948"/>
      <c r="CB110" s="948"/>
      <c r="CC110" s="948"/>
      <c r="CD110" s="948"/>
      <c r="CE110" s="948"/>
      <c r="CF110" s="948"/>
      <c r="CG110" s="948"/>
      <c r="CH110" s="948"/>
      <c r="CI110" s="948"/>
      <c r="CJ110" s="948"/>
      <c r="CK110" s="948"/>
      <c r="CL110" s="948"/>
      <c r="CM110" s="948"/>
      <c r="CN110" s="948"/>
      <c r="CO110" s="948"/>
      <c r="CP110" s="948"/>
      <c r="CQ110" s="948"/>
      <c r="CR110" s="948"/>
      <c r="CS110" s="948"/>
      <c r="CT110" s="948"/>
      <c r="CU110" s="948"/>
      <c r="CV110" s="948"/>
      <c r="CW110" s="948"/>
      <c r="CX110" s="948"/>
      <c r="CY110" s="948"/>
      <c r="CZ110" s="948"/>
      <c r="DA110" s="948"/>
      <c r="DB110" s="948"/>
      <c r="DC110" s="948"/>
      <c r="DD110" s="948"/>
    </row>
    <row r="111" spans="2:108" s="750" customFormat="1" ht="18" customHeight="1">
      <c r="B111" s="771"/>
      <c r="C111" s="749"/>
      <c r="D111" s="773"/>
      <c r="E111" s="774"/>
      <c r="F111" s="783" t="s">
        <v>150</v>
      </c>
      <c r="G111" s="760">
        <f t="shared" si="53"/>
        <v>0</v>
      </c>
      <c r="H111" s="763">
        <f t="shared" si="67"/>
        <v>0</v>
      </c>
      <c r="I111" s="760">
        <v>0</v>
      </c>
      <c r="J111" s="760">
        <v>0</v>
      </c>
      <c r="K111" s="760">
        <v>0</v>
      </c>
      <c r="L111" s="760">
        <f t="shared" si="54"/>
        <v>0</v>
      </c>
      <c r="M111" s="761" t="e">
        <f>L111*100/G110</f>
        <v>#DIV/0!</v>
      </c>
      <c r="N111" s="763">
        <v>0</v>
      </c>
      <c r="O111" s="760">
        <v>0</v>
      </c>
      <c r="P111" s="760">
        <v>0</v>
      </c>
      <c r="Q111" s="760">
        <v>0</v>
      </c>
      <c r="R111" s="760">
        <f t="shared" si="45"/>
        <v>0</v>
      </c>
      <c r="S111" s="761" t="e">
        <f>U111*100/G110</f>
        <v>#DIV/0!</v>
      </c>
      <c r="T111" s="763">
        <v>0</v>
      </c>
      <c r="U111" s="758">
        <f t="shared" si="50"/>
        <v>0</v>
      </c>
      <c r="V111" s="760">
        <v>0</v>
      </c>
      <c r="W111" s="760">
        <v>0</v>
      </c>
      <c r="X111" s="760">
        <v>0</v>
      </c>
      <c r="Y111" s="760">
        <f t="shared" si="46"/>
        <v>0</v>
      </c>
      <c r="Z111" s="761" t="e">
        <f>AB111*100/G110</f>
        <v>#DIV/0!</v>
      </c>
      <c r="AA111" s="763">
        <v>0</v>
      </c>
      <c r="AB111" s="762">
        <f t="shared" si="51"/>
        <v>0</v>
      </c>
      <c r="AC111" s="760">
        <v>0</v>
      </c>
      <c r="AD111" s="760">
        <v>0</v>
      </c>
      <c r="AE111" s="760">
        <v>0</v>
      </c>
      <c r="AF111" s="760">
        <f t="shared" si="47"/>
        <v>0</v>
      </c>
      <c r="AG111" s="761" t="e">
        <f>AI111*100/G110</f>
        <v>#DIV/0!</v>
      </c>
      <c r="AH111" s="763">
        <v>0</v>
      </c>
      <c r="AI111" s="763">
        <f t="shared" si="48"/>
        <v>0</v>
      </c>
      <c r="AJ111" s="764" t="e">
        <f t="shared" si="75"/>
        <v>#DIV/0!</v>
      </c>
      <c r="AK111" s="934"/>
      <c r="AL111" s="956"/>
      <c r="AM111" s="948"/>
      <c r="AN111" s="948"/>
      <c r="AO111" s="948"/>
      <c r="AP111" s="948"/>
      <c r="AQ111" s="948"/>
      <c r="AR111" s="948"/>
      <c r="AS111" s="948"/>
      <c r="AT111" s="948"/>
      <c r="AU111" s="948"/>
      <c r="AV111" s="948"/>
      <c r="AW111" s="948"/>
      <c r="AX111" s="948"/>
      <c r="AY111" s="948"/>
      <c r="AZ111" s="948"/>
      <c r="BA111" s="948"/>
      <c r="BB111" s="948"/>
      <c r="BC111" s="948"/>
      <c r="BD111" s="948"/>
      <c r="BE111" s="948"/>
      <c r="BF111" s="948"/>
      <c r="BG111" s="948"/>
      <c r="BH111" s="948"/>
      <c r="BI111" s="948"/>
      <c r="BJ111" s="948"/>
      <c r="BK111" s="948"/>
      <c r="BL111" s="948"/>
      <c r="BM111" s="948"/>
      <c r="BN111" s="948"/>
      <c r="BO111" s="948"/>
      <c r="BP111" s="948"/>
      <c r="BQ111" s="948"/>
      <c r="BR111" s="948"/>
      <c r="BS111" s="948"/>
      <c r="BT111" s="948"/>
      <c r="BU111" s="948"/>
      <c r="BV111" s="948"/>
      <c r="BW111" s="948"/>
      <c r="BX111" s="948"/>
      <c r="BY111" s="948"/>
      <c r="BZ111" s="948"/>
      <c r="CA111" s="948"/>
      <c r="CB111" s="948"/>
      <c r="CC111" s="948"/>
      <c r="CD111" s="948"/>
      <c r="CE111" s="948"/>
      <c r="CF111" s="948"/>
      <c r="CG111" s="948"/>
      <c r="CH111" s="948"/>
      <c r="CI111" s="948"/>
      <c r="CJ111" s="948"/>
      <c r="CK111" s="948"/>
      <c r="CL111" s="948"/>
      <c r="CM111" s="948"/>
      <c r="CN111" s="948"/>
      <c r="CO111" s="948"/>
      <c r="CP111" s="948"/>
      <c r="CQ111" s="948"/>
      <c r="CR111" s="948"/>
      <c r="CS111" s="948"/>
      <c r="CT111" s="948"/>
      <c r="CU111" s="948"/>
      <c r="CV111" s="948"/>
      <c r="CW111" s="948"/>
      <c r="CX111" s="948"/>
      <c r="CY111" s="948"/>
      <c r="CZ111" s="948"/>
      <c r="DA111" s="948"/>
      <c r="DB111" s="948"/>
      <c r="DC111" s="948"/>
      <c r="DD111" s="948"/>
    </row>
    <row r="112" spans="2:108" ht="30" customHeight="1">
      <c r="B112" s="771">
        <v>1</v>
      </c>
      <c r="C112" s="746" t="s">
        <v>295</v>
      </c>
      <c r="D112" s="772"/>
      <c r="E112" s="769"/>
      <c r="F112" s="786" t="s">
        <v>149</v>
      </c>
      <c r="G112" s="760">
        <f t="shared" si="53"/>
        <v>0</v>
      </c>
      <c r="H112" s="763">
        <f t="shared" si="67"/>
        <v>0</v>
      </c>
      <c r="I112" s="760">
        <f>[2]แผนงาน2562!$I$108</f>
        <v>0</v>
      </c>
      <c r="J112" s="760">
        <f>[2]แผนงาน2562!$J$108</f>
        <v>0</v>
      </c>
      <c r="K112" s="760">
        <f>[2]แผนงาน2562!$K$108</f>
        <v>0</v>
      </c>
      <c r="L112" s="760">
        <f t="shared" si="54"/>
        <v>0</v>
      </c>
      <c r="M112" s="761" t="e">
        <f>L112*100/G112</f>
        <v>#DIV/0!</v>
      </c>
      <c r="N112" s="763">
        <v>0</v>
      </c>
      <c r="O112" s="760">
        <f>[2]แผนงาน2562!$N$108</f>
        <v>0</v>
      </c>
      <c r="P112" s="760">
        <f>[2]แผนงาน2562!$O$108</f>
        <v>0</v>
      </c>
      <c r="Q112" s="760">
        <f>[2]แผนงาน2562!$P$108</f>
        <v>0</v>
      </c>
      <c r="R112" s="760">
        <f t="shared" si="45"/>
        <v>0</v>
      </c>
      <c r="S112" s="761" t="e">
        <f>U112*100/G112</f>
        <v>#DIV/0!</v>
      </c>
      <c r="T112" s="763">
        <v>0</v>
      </c>
      <c r="U112" s="758">
        <f t="shared" si="50"/>
        <v>0</v>
      </c>
      <c r="V112" s="760">
        <f>[2]แผนงาน2562!$T$108</f>
        <v>0</v>
      </c>
      <c r="W112" s="760">
        <f>[2]แผนงาน2562!$U$108</f>
        <v>0</v>
      </c>
      <c r="X112" s="760">
        <f>[2]แผนงาน2562!$V$108</f>
        <v>0</v>
      </c>
      <c r="Y112" s="760">
        <f t="shared" si="46"/>
        <v>0</v>
      </c>
      <c r="Z112" s="761" t="e">
        <f t="shared" si="52"/>
        <v>#DIV/0!</v>
      </c>
      <c r="AA112" s="763">
        <v>0</v>
      </c>
      <c r="AB112" s="762">
        <f t="shared" si="51"/>
        <v>0</v>
      </c>
      <c r="AC112" s="760">
        <f>[2]แผนงาน2562!$Z$108</f>
        <v>0</v>
      </c>
      <c r="AD112" s="760">
        <f>[2]แผนงาน2562!$AA$108</f>
        <v>0</v>
      </c>
      <c r="AE112" s="760">
        <f>[2]แผนงาน2562!$AB$108</f>
        <v>0</v>
      </c>
      <c r="AF112" s="760">
        <f t="shared" si="47"/>
        <v>0</v>
      </c>
      <c r="AG112" s="761" t="e">
        <f>AI112*100/G112</f>
        <v>#DIV/0!</v>
      </c>
      <c r="AH112" s="763">
        <v>0</v>
      </c>
      <c r="AI112" s="763">
        <f t="shared" si="48"/>
        <v>0</v>
      </c>
      <c r="AJ112" s="764" t="e">
        <f t="shared" si="75"/>
        <v>#DIV/0!</v>
      </c>
      <c r="AK112" s="935"/>
      <c r="AL112" s="955"/>
      <c r="AM112" s="947"/>
      <c r="AN112" s="947"/>
      <c r="AO112" s="947"/>
      <c r="AP112" s="947"/>
      <c r="AQ112" s="947"/>
      <c r="AR112" s="947"/>
      <c r="AS112" s="947"/>
      <c r="AT112" s="947"/>
      <c r="AU112" s="947"/>
      <c r="AV112" s="947"/>
      <c r="AW112" s="947"/>
      <c r="AX112" s="947"/>
      <c r="AY112" s="947"/>
      <c r="AZ112" s="947"/>
      <c r="BA112" s="947"/>
      <c r="BB112" s="947"/>
      <c r="BC112" s="947"/>
      <c r="BD112" s="947"/>
      <c r="BE112" s="947"/>
      <c r="BF112" s="947"/>
      <c r="BG112" s="947"/>
      <c r="BH112" s="947"/>
      <c r="BI112" s="947"/>
      <c r="BJ112" s="947"/>
      <c r="BK112" s="947"/>
      <c r="BL112" s="947"/>
      <c r="BM112" s="947"/>
      <c r="BN112" s="947"/>
      <c r="BO112" s="947"/>
      <c r="BP112" s="947"/>
      <c r="BQ112" s="947"/>
      <c r="BR112" s="947"/>
      <c r="BS112" s="947"/>
      <c r="BT112" s="947"/>
      <c r="BU112" s="947"/>
      <c r="BV112" s="947"/>
      <c r="BW112" s="947"/>
      <c r="BX112" s="947"/>
      <c r="BY112" s="947"/>
      <c r="BZ112" s="947"/>
      <c r="CA112" s="947"/>
      <c r="CB112" s="947"/>
      <c r="CC112" s="947"/>
      <c r="CD112" s="947"/>
      <c r="CE112" s="947"/>
      <c r="CF112" s="947"/>
      <c r="CG112" s="947"/>
      <c r="CH112" s="947"/>
      <c r="CI112" s="947"/>
      <c r="CJ112" s="947"/>
      <c r="CK112" s="947"/>
      <c r="CL112" s="947"/>
      <c r="CM112" s="947"/>
      <c r="CN112" s="947"/>
      <c r="CO112" s="947"/>
      <c r="CP112" s="947"/>
      <c r="CQ112" s="947"/>
      <c r="CR112" s="947"/>
      <c r="CS112" s="947"/>
      <c r="CT112" s="947"/>
      <c r="CU112" s="947"/>
      <c r="CV112" s="947"/>
      <c r="CW112" s="947"/>
      <c r="CX112" s="947"/>
      <c r="CY112" s="947"/>
      <c r="CZ112" s="947"/>
      <c r="DA112" s="947"/>
      <c r="DB112" s="947"/>
      <c r="DC112" s="947"/>
      <c r="DD112" s="947"/>
    </row>
    <row r="113" spans="1:108" s="808" customFormat="1" ht="20.25" customHeight="1">
      <c r="A113" s="863"/>
      <c r="B113" s="771"/>
      <c r="C113" s="740"/>
      <c r="D113" s="772"/>
      <c r="E113" s="769"/>
      <c r="F113" s="786" t="s">
        <v>150</v>
      </c>
      <c r="G113" s="760">
        <f t="shared" si="53"/>
        <v>0</v>
      </c>
      <c r="H113" s="763">
        <f t="shared" si="67"/>
        <v>0</v>
      </c>
      <c r="I113" s="760">
        <f>[2]แผนงาน2562!$I$109</f>
        <v>0</v>
      </c>
      <c r="J113" s="760">
        <f>[2]แผนงาน2562!$J$109</f>
        <v>0</v>
      </c>
      <c r="K113" s="760">
        <f>[2]แผนงาน2562!$K$109</f>
        <v>0</v>
      </c>
      <c r="L113" s="760">
        <f t="shared" si="54"/>
        <v>0</v>
      </c>
      <c r="M113" s="761" t="e">
        <f>L113*100/G112</f>
        <v>#DIV/0!</v>
      </c>
      <c r="N113" s="763">
        <v>0</v>
      </c>
      <c r="O113" s="760">
        <f>[2]แผนงาน2562!$N$109</f>
        <v>0</v>
      </c>
      <c r="P113" s="760">
        <f>[2]แผนงาน2562!$O$109</f>
        <v>0</v>
      </c>
      <c r="Q113" s="760">
        <f>[2]แผนงาน2562!$P$109</f>
        <v>0</v>
      </c>
      <c r="R113" s="760">
        <f t="shared" si="45"/>
        <v>0</v>
      </c>
      <c r="S113" s="761" t="e">
        <f>U113*100/G112</f>
        <v>#DIV/0!</v>
      </c>
      <c r="T113" s="763">
        <v>0</v>
      </c>
      <c r="U113" s="758">
        <f t="shared" si="50"/>
        <v>0</v>
      </c>
      <c r="V113" s="760">
        <f>[2]แผนงาน2562!$T$109</f>
        <v>0</v>
      </c>
      <c r="W113" s="760">
        <f>[2]แผนงาน2562!$U$109</f>
        <v>0</v>
      </c>
      <c r="X113" s="760">
        <f>[2]แผนงาน2562!$V$109</f>
        <v>0</v>
      </c>
      <c r="Y113" s="760">
        <f t="shared" si="46"/>
        <v>0</v>
      </c>
      <c r="Z113" s="761" t="e">
        <f>AB113*100/G112</f>
        <v>#DIV/0!</v>
      </c>
      <c r="AA113" s="763">
        <v>0</v>
      </c>
      <c r="AB113" s="758">
        <f t="shared" si="51"/>
        <v>0</v>
      </c>
      <c r="AC113" s="760">
        <f>[2]แผนงาน2562!$Z$109</f>
        <v>0</v>
      </c>
      <c r="AD113" s="760">
        <f>[2]แผนงาน2562!$AA$109</f>
        <v>0</v>
      </c>
      <c r="AE113" s="760">
        <f>[2]แผนงาน2562!$AB$109</f>
        <v>0</v>
      </c>
      <c r="AF113" s="760">
        <f t="shared" si="47"/>
        <v>0</v>
      </c>
      <c r="AG113" s="761" t="e">
        <f>AI113*100/G112</f>
        <v>#DIV/0!</v>
      </c>
      <c r="AH113" s="763">
        <v>0</v>
      </c>
      <c r="AI113" s="763">
        <f t="shared" si="48"/>
        <v>0</v>
      </c>
      <c r="AJ113" s="807" t="e">
        <f t="shared" si="75"/>
        <v>#DIV/0!</v>
      </c>
      <c r="AK113" s="935"/>
      <c r="AL113" s="955"/>
      <c r="AM113" s="947"/>
      <c r="AN113" s="947"/>
      <c r="AO113" s="947"/>
      <c r="AP113" s="947"/>
      <c r="AQ113" s="947"/>
      <c r="AR113" s="947"/>
      <c r="AS113" s="947"/>
      <c r="AT113" s="947"/>
      <c r="AU113" s="947"/>
      <c r="AV113" s="947"/>
      <c r="AW113" s="947"/>
      <c r="AX113" s="947"/>
      <c r="AY113" s="947"/>
      <c r="AZ113" s="947"/>
      <c r="BA113" s="947"/>
      <c r="BB113" s="947"/>
      <c r="BC113" s="947"/>
      <c r="BD113" s="947"/>
      <c r="BE113" s="947"/>
      <c r="BF113" s="947"/>
      <c r="BG113" s="947"/>
      <c r="BH113" s="947"/>
      <c r="BI113" s="947"/>
      <c r="BJ113" s="947"/>
      <c r="BK113" s="947"/>
      <c r="BL113" s="947"/>
      <c r="BM113" s="947"/>
      <c r="BN113" s="947"/>
      <c r="BO113" s="947"/>
      <c r="BP113" s="947"/>
      <c r="BQ113" s="947"/>
      <c r="BR113" s="947"/>
      <c r="BS113" s="947"/>
      <c r="BT113" s="947"/>
      <c r="BU113" s="947"/>
      <c r="BV113" s="947"/>
      <c r="BW113" s="947"/>
      <c r="BX113" s="947"/>
      <c r="BY113" s="947"/>
      <c r="BZ113" s="947"/>
      <c r="CA113" s="947"/>
      <c r="CB113" s="947"/>
      <c r="CC113" s="947"/>
      <c r="CD113" s="947"/>
      <c r="CE113" s="947"/>
      <c r="CF113" s="947"/>
      <c r="CG113" s="947"/>
      <c r="CH113" s="947"/>
      <c r="CI113" s="947"/>
      <c r="CJ113" s="947"/>
      <c r="CK113" s="947"/>
      <c r="CL113" s="947"/>
      <c r="CM113" s="947"/>
      <c r="CN113" s="947"/>
      <c r="CO113" s="947"/>
      <c r="CP113" s="947"/>
      <c r="CQ113" s="947"/>
      <c r="CR113" s="947"/>
      <c r="CS113" s="947"/>
      <c r="CT113" s="947"/>
      <c r="CU113" s="947"/>
      <c r="CV113" s="947"/>
      <c r="CW113" s="947"/>
      <c r="CX113" s="947"/>
      <c r="CY113" s="947"/>
      <c r="CZ113" s="947"/>
      <c r="DA113" s="947"/>
      <c r="DB113" s="947"/>
      <c r="DC113" s="947"/>
      <c r="DD113" s="947"/>
    </row>
    <row r="114" spans="1:108" ht="30" customHeight="1">
      <c r="B114" s="819"/>
      <c r="C114" s="820" t="s">
        <v>296</v>
      </c>
      <c r="D114" s="821"/>
      <c r="E114" s="822"/>
      <c r="F114" s="823" t="s">
        <v>149</v>
      </c>
      <c r="G114" s="824">
        <f t="shared" si="53"/>
        <v>3000</v>
      </c>
      <c r="H114" s="825">
        <f t="shared" si="67"/>
        <v>38600</v>
      </c>
      <c r="I114" s="824">
        <f t="shared" ref="I114:K115" si="76">I124</f>
        <v>250</v>
      </c>
      <c r="J114" s="824">
        <f t="shared" si="76"/>
        <v>250</v>
      </c>
      <c r="K114" s="824">
        <f t="shared" si="76"/>
        <v>250</v>
      </c>
      <c r="L114" s="824">
        <f t="shared" si="54"/>
        <v>750</v>
      </c>
      <c r="M114" s="826">
        <f>L114*100/G114</f>
        <v>25</v>
      </c>
      <c r="N114" s="825">
        <f>แผนเงิน2562!L111</f>
        <v>12120</v>
      </c>
      <c r="O114" s="824">
        <f t="shared" ref="O114:Q115" si="77">O124</f>
        <v>250</v>
      </c>
      <c r="P114" s="824">
        <f t="shared" si="77"/>
        <v>250</v>
      </c>
      <c r="Q114" s="824">
        <f t="shared" si="77"/>
        <v>250</v>
      </c>
      <c r="R114" s="824">
        <f t="shared" si="45"/>
        <v>750</v>
      </c>
      <c r="S114" s="826">
        <f>U114*100/G114</f>
        <v>50</v>
      </c>
      <c r="T114" s="825">
        <f>แผนเงิน2562!Q111</f>
        <v>29000</v>
      </c>
      <c r="U114" s="804">
        <f t="shared" si="50"/>
        <v>1500</v>
      </c>
      <c r="V114" s="824">
        <f t="shared" ref="V114:X115" si="78">V124</f>
        <v>250</v>
      </c>
      <c r="W114" s="824">
        <f t="shared" si="78"/>
        <v>250</v>
      </c>
      <c r="X114" s="824">
        <f t="shared" si="78"/>
        <v>250</v>
      </c>
      <c r="Y114" s="824">
        <f t="shared" si="46"/>
        <v>750</v>
      </c>
      <c r="Z114" s="826">
        <f t="shared" si="52"/>
        <v>75</v>
      </c>
      <c r="AA114" s="825">
        <f>แผนเงิน2562!U111</f>
        <v>9600</v>
      </c>
      <c r="AB114" s="804">
        <f t="shared" si="51"/>
        <v>2250</v>
      </c>
      <c r="AC114" s="824">
        <f t="shared" ref="AC114:AE115" si="79">AC124</f>
        <v>250</v>
      </c>
      <c r="AD114" s="824">
        <f t="shared" si="79"/>
        <v>250</v>
      </c>
      <c r="AE114" s="824">
        <f t="shared" si="79"/>
        <v>250</v>
      </c>
      <c r="AF114" s="824">
        <f t="shared" si="47"/>
        <v>750</v>
      </c>
      <c r="AG114" s="826">
        <f>AI114*100/G114</f>
        <v>100</v>
      </c>
      <c r="AH114" s="825">
        <f>แผนเงิน2562!AA111</f>
        <v>38600</v>
      </c>
      <c r="AI114" s="825">
        <f t="shared" si="48"/>
        <v>3000</v>
      </c>
      <c r="AJ114" s="805">
        <f t="shared" si="75"/>
        <v>100</v>
      </c>
      <c r="AK114" s="920"/>
      <c r="AL114" s="955"/>
      <c r="AM114" s="947"/>
      <c r="AN114" s="947"/>
      <c r="AO114" s="947"/>
      <c r="AP114" s="947"/>
      <c r="AQ114" s="947"/>
      <c r="AR114" s="947"/>
      <c r="AS114" s="947"/>
      <c r="AT114" s="947"/>
      <c r="AU114" s="947"/>
      <c r="AV114" s="947"/>
      <c r="AW114" s="947"/>
      <c r="AX114" s="947"/>
      <c r="AY114" s="947"/>
      <c r="AZ114" s="947"/>
      <c r="BA114" s="947"/>
      <c r="BB114" s="947"/>
      <c r="BC114" s="947"/>
      <c r="BD114" s="947"/>
      <c r="BE114" s="947"/>
      <c r="BF114" s="947"/>
      <c r="BG114" s="947"/>
      <c r="BH114" s="947"/>
      <c r="BI114" s="947"/>
      <c r="BJ114" s="947"/>
      <c r="BK114" s="947"/>
      <c r="BL114" s="947"/>
      <c r="BM114" s="947"/>
      <c r="BN114" s="947"/>
      <c r="BO114" s="947"/>
      <c r="BP114" s="947"/>
      <c r="BQ114" s="947"/>
      <c r="BR114" s="947"/>
      <c r="BS114" s="947"/>
      <c r="BT114" s="947"/>
      <c r="BU114" s="947"/>
      <c r="BV114" s="947"/>
      <c r="BW114" s="947"/>
      <c r="BX114" s="947"/>
      <c r="BY114" s="947"/>
      <c r="BZ114" s="947"/>
      <c r="CA114" s="947"/>
      <c r="CB114" s="947"/>
      <c r="CC114" s="947"/>
      <c r="CD114" s="947"/>
      <c r="CE114" s="947"/>
      <c r="CF114" s="947"/>
      <c r="CG114" s="947"/>
      <c r="CH114" s="947"/>
      <c r="CI114" s="947"/>
      <c r="CJ114" s="947"/>
      <c r="CK114" s="947"/>
      <c r="CL114" s="947"/>
      <c r="CM114" s="947"/>
      <c r="CN114" s="947"/>
      <c r="CO114" s="947"/>
      <c r="CP114" s="947"/>
      <c r="CQ114" s="947"/>
      <c r="CR114" s="947"/>
      <c r="CS114" s="947"/>
      <c r="CT114" s="947"/>
      <c r="CU114" s="947"/>
      <c r="CV114" s="947"/>
      <c r="CW114" s="947"/>
      <c r="CX114" s="947"/>
      <c r="CY114" s="947"/>
      <c r="CZ114" s="947"/>
      <c r="DA114" s="947"/>
      <c r="DB114" s="947"/>
      <c r="DC114" s="947"/>
      <c r="DD114" s="947"/>
    </row>
    <row r="115" spans="1:108" s="809" customFormat="1" ht="18" customHeight="1">
      <c r="A115" s="817"/>
      <c r="B115" s="771"/>
      <c r="C115" s="739"/>
      <c r="D115" s="772"/>
      <c r="E115" s="769"/>
      <c r="F115" s="770" t="s">
        <v>150</v>
      </c>
      <c r="G115" s="760">
        <f t="shared" si="53"/>
        <v>2280</v>
      </c>
      <c r="H115" s="763">
        <f t="shared" si="67"/>
        <v>34280</v>
      </c>
      <c r="I115" s="760">
        <f t="shared" si="76"/>
        <v>200</v>
      </c>
      <c r="J115" s="760">
        <f t="shared" si="76"/>
        <v>207</v>
      </c>
      <c r="K115" s="760">
        <f t="shared" si="76"/>
        <v>207</v>
      </c>
      <c r="L115" s="760">
        <f t="shared" si="54"/>
        <v>614</v>
      </c>
      <c r="M115" s="761">
        <f>L115*100/G114</f>
        <v>20.466666666666665</v>
      </c>
      <c r="N115" s="763">
        <v>0</v>
      </c>
      <c r="O115" s="760">
        <f t="shared" si="77"/>
        <v>206</v>
      </c>
      <c r="P115" s="760">
        <f t="shared" si="77"/>
        <v>200</v>
      </c>
      <c r="Q115" s="760">
        <f t="shared" si="77"/>
        <v>207</v>
      </c>
      <c r="R115" s="760">
        <f t="shared" si="45"/>
        <v>613</v>
      </c>
      <c r="S115" s="761">
        <f>U115*100/G114</f>
        <v>40.9</v>
      </c>
      <c r="T115" s="763">
        <f>T125</f>
        <v>29000</v>
      </c>
      <c r="U115" s="758">
        <f t="shared" si="50"/>
        <v>1227</v>
      </c>
      <c r="V115" s="760">
        <f t="shared" si="78"/>
        <v>203</v>
      </c>
      <c r="W115" s="760">
        <f t="shared" si="78"/>
        <v>248</v>
      </c>
      <c r="X115" s="760">
        <f t="shared" si="78"/>
        <v>199</v>
      </c>
      <c r="Y115" s="760">
        <f t="shared" si="46"/>
        <v>650</v>
      </c>
      <c r="Z115" s="761">
        <f>AB115*100/G114</f>
        <v>62.56666666666667</v>
      </c>
      <c r="AA115" s="763">
        <f>AA125</f>
        <v>34280</v>
      </c>
      <c r="AB115" s="758">
        <f t="shared" si="51"/>
        <v>1877</v>
      </c>
      <c r="AC115" s="760">
        <f t="shared" si="79"/>
        <v>199</v>
      </c>
      <c r="AD115" s="760">
        <f t="shared" si="79"/>
        <v>204</v>
      </c>
      <c r="AE115" s="760">
        <f t="shared" si="79"/>
        <v>0</v>
      </c>
      <c r="AF115" s="760">
        <f t="shared" si="47"/>
        <v>403</v>
      </c>
      <c r="AG115" s="761">
        <f>AI115*100/G114</f>
        <v>76</v>
      </c>
      <c r="AH115" s="763">
        <f>AH125</f>
        <v>34280</v>
      </c>
      <c r="AI115" s="763">
        <f t="shared" si="48"/>
        <v>2280</v>
      </c>
      <c r="AJ115" s="807">
        <f t="shared" si="75"/>
        <v>76</v>
      </c>
      <c r="AK115" s="924"/>
      <c r="AL115" s="955"/>
      <c r="AM115" s="947"/>
      <c r="AN115" s="947"/>
      <c r="AO115" s="947"/>
      <c r="AP115" s="947"/>
      <c r="AQ115" s="947"/>
      <c r="AR115" s="947"/>
      <c r="AS115" s="947"/>
      <c r="AT115" s="947"/>
      <c r="AU115" s="947"/>
      <c r="AV115" s="947"/>
      <c r="AW115" s="947"/>
      <c r="AX115" s="947"/>
      <c r="AY115" s="947"/>
      <c r="AZ115" s="947"/>
      <c r="BA115" s="947"/>
      <c r="BB115" s="947"/>
      <c r="BC115" s="947"/>
      <c r="BD115" s="947"/>
      <c r="BE115" s="947"/>
      <c r="BF115" s="947"/>
      <c r="BG115" s="947"/>
      <c r="BH115" s="947"/>
      <c r="BI115" s="947"/>
      <c r="BJ115" s="947"/>
      <c r="BK115" s="947"/>
      <c r="BL115" s="947"/>
      <c r="BM115" s="947"/>
      <c r="BN115" s="947"/>
      <c r="BO115" s="947"/>
      <c r="BP115" s="947"/>
      <c r="BQ115" s="947"/>
      <c r="BR115" s="947"/>
      <c r="BS115" s="947"/>
      <c r="BT115" s="947"/>
      <c r="BU115" s="947"/>
      <c r="BV115" s="947"/>
      <c r="BW115" s="947"/>
      <c r="BX115" s="947"/>
      <c r="BY115" s="947"/>
      <c r="BZ115" s="947"/>
      <c r="CA115" s="947"/>
      <c r="CB115" s="947"/>
      <c r="CC115" s="947"/>
      <c r="CD115" s="947"/>
      <c r="CE115" s="947"/>
      <c r="CF115" s="947"/>
      <c r="CG115" s="947"/>
      <c r="CH115" s="947"/>
      <c r="CI115" s="947"/>
      <c r="CJ115" s="947"/>
      <c r="CK115" s="947"/>
      <c r="CL115" s="947"/>
      <c r="CM115" s="947"/>
      <c r="CN115" s="947"/>
      <c r="CO115" s="947"/>
      <c r="CP115" s="947"/>
      <c r="CQ115" s="947"/>
      <c r="CR115" s="947"/>
      <c r="CS115" s="947"/>
      <c r="CT115" s="947"/>
      <c r="CU115" s="947"/>
      <c r="CV115" s="947"/>
      <c r="CW115" s="947"/>
      <c r="CX115" s="947"/>
      <c r="CY115" s="947"/>
      <c r="CZ115" s="947"/>
      <c r="DA115" s="947"/>
      <c r="DB115" s="947"/>
      <c r="DC115" s="947"/>
      <c r="DD115" s="947"/>
    </row>
    <row r="116" spans="1:108" ht="30" customHeight="1">
      <c r="B116" s="781"/>
      <c r="C116" s="746" t="s">
        <v>297</v>
      </c>
      <c r="D116" s="787" t="s">
        <v>0</v>
      </c>
      <c r="E116" s="788"/>
      <c r="F116" s="786" t="s">
        <v>149</v>
      </c>
      <c r="G116" s="800">
        <f t="shared" si="53"/>
        <v>0</v>
      </c>
      <c r="H116" s="801">
        <f t="shared" si="67"/>
        <v>0</v>
      </c>
      <c r="I116" s="800">
        <v>0</v>
      </c>
      <c r="J116" s="800">
        <v>0</v>
      </c>
      <c r="K116" s="800">
        <v>0</v>
      </c>
      <c r="L116" s="800">
        <f t="shared" si="54"/>
        <v>0</v>
      </c>
      <c r="M116" s="802" t="e">
        <f>L116*100/G116</f>
        <v>#DIV/0!</v>
      </c>
      <c r="N116" s="801">
        <v>0</v>
      </c>
      <c r="O116" s="800">
        <v>0</v>
      </c>
      <c r="P116" s="800">
        <v>0</v>
      </c>
      <c r="Q116" s="800">
        <v>0</v>
      </c>
      <c r="R116" s="800">
        <f t="shared" si="45"/>
        <v>0</v>
      </c>
      <c r="S116" s="802" t="e">
        <f>U116*100/G116</f>
        <v>#DIV/0!</v>
      </c>
      <c r="T116" s="801">
        <v>0</v>
      </c>
      <c r="U116" s="803">
        <f t="shared" si="50"/>
        <v>0</v>
      </c>
      <c r="V116" s="800">
        <v>0</v>
      </c>
      <c r="W116" s="800">
        <v>0</v>
      </c>
      <c r="X116" s="800">
        <v>0</v>
      </c>
      <c r="Y116" s="800">
        <f t="shared" si="46"/>
        <v>0</v>
      </c>
      <c r="Z116" s="802" t="e">
        <f t="shared" si="52"/>
        <v>#DIV/0!</v>
      </c>
      <c r="AA116" s="801">
        <v>0</v>
      </c>
      <c r="AB116" s="804">
        <f t="shared" si="51"/>
        <v>0</v>
      </c>
      <c r="AC116" s="800">
        <v>0</v>
      </c>
      <c r="AD116" s="800">
        <v>0</v>
      </c>
      <c r="AE116" s="800">
        <v>0</v>
      </c>
      <c r="AF116" s="800">
        <f t="shared" si="47"/>
        <v>0</v>
      </c>
      <c r="AG116" s="802" t="e">
        <f>AI116*100/G116</f>
        <v>#DIV/0!</v>
      </c>
      <c r="AH116" s="801">
        <v>0</v>
      </c>
      <c r="AI116" s="801">
        <f t="shared" si="48"/>
        <v>0</v>
      </c>
      <c r="AJ116" s="805" t="e">
        <f t="shared" si="75"/>
        <v>#DIV/0!</v>
      </c>
      <c r="AK116" s="926"/>
      <c r="AL116" s="955"/>
      <c r="AM116" s="947"/>
      <c r="AN116" s="947"/>
      <c r="AO116" s="947"/>
      <c r="AP116" s="947"/>
      <c r="AQ116" s="947"/>
      <c r="AR116" s="947"/>
      <c r="AS116" s="947"/>
      <c r="AT116" s="947"/>
      <c r="AU116" s="947"/>
      <c r="AV116" s="947"/>
      <c r="AW116" s="947"/>
      <c r="AX116" s="947"/>
      <c r="AY116" s="947"/>
      <c r="AZ116" s="947"/>
      <c r="BA116" s="947"/>
      <c r="BB116" s="947"/>
      <c r="BC116" s="947"/>
      <c r="BD116" s="947"/>
      <c r="BE116" s="947"/>
      <c r="BF116" s="947"/>
      <c r="BG116" s="947"/>
      <c r="BH116" s="947"/>
      <c r="BI116" s="947"/>
      <c r="BJ116" s="947"/>
      <c r="BK116" s="947"/>
      <c r="BL116" s="947"/>
      <c r="BM116" s="947"/>
      <c r="BN116" s="947"/>
      <c r="BO116" s="947"/>
      <c r="BP116" s="947"/>
      <c r="BQ116" s="947"/>
      <c r="BR116" s="947"/>
      <c r="BS116" s="947"/>
      <c r="BT116" s="947"/>
      <c r="BU116" s="947"/>
      <c r="BV116" s="947"/>
      <c r="BW116" s="947"/>
      <c r="BX116" s="947"/>
      <c r="BY116" s="947"/>
      <c r="BZ116" s="947"/>
      <c r="CA116" s="947"/>
      <c r="CB116" s="947"/>
      <c r="CC116" s="947"/>
      <c r="CD116" s="947"/>
      <c r="CE116" s="947"/>
      <c r="CF116" s="947"/>
      <c r="CG116" s="947"/>
      <c r="CH116" s="947"/>
      <c r="CI116" s="947"/>
      <c r="CJ116" s="947"/>
      <c r="CK116" s="947"/>
      <c r="CL116" s="947"/>
      <c r="CM116" s="947"/>
      <c r="CN116" s="947"/>
      <c r="CO116" s="947"/>
      <c r="CP116" s="947"/>
      <c r="CQ116" s="947"/>
      <c r="CR116" s="947"/>
      <c r="CS116" s="947"/>
      <c r="CT116" s="947"/>
      <c r="CU116" s="947"/>
      <c r="CV116" s="947"/>
      <c r="CW116" s="947"/>
      <c r="CX116" s="947"/>
      <c r="CY116" s="947"/>
      <c r="CZ116" s="947"/>
      <c r="DA116" s="947"/>
      <c r="DB116" s="947"/>
      <c r="DC116" s="947"/>
      <c r="DD116" s="947"/>
    </row>
    <row r="117" spans="1:108" ht="20.25" customHeight="1">
      <c r="B117" s="771"/>
      <c r="C117" s="746"/>
      <c r="D117" s="772"/>
      <c r="E117" s="769"/>
      <c r="F117" s="770" t="s">
        <v>150</v>
      </c>
      <c r="G117" s="760">
        <f t="shared" si="53"/>
        <v>0</v>
      </c>
      <c r="H117" s="763">
        <f t="shared" si="67"/>
        <v>0</v>
      </c>
      <c r="I117" s="760">
        <v>0</v>
      </c>
      <c r="J117" s="760">
        <v>0</v>
      </c>
      <c r="K117" s="760">
        <v>0</v>
      </c>
      <c r="L117" s="760">
        <f t="shared" si="54"/>
        <v>0</v>
      </c>
      <c r="M117" s="761" t="e">
        <f>L117*100/G116</f>
        <v>#DIV/0!</v>
      </c>
      <c r="N117" s="763">
        <v>0</v>
      </c>
      <c r="O117" s="760">
        <v>0</v>
      </c>
      <c r="P117" s="760">
        <v>0</v>
      </c>
      <c r="Q117" s="760">
        <v>0</v>
      </c>
      <c r="R117" s="760">
        <f t="shared" si="45"/>
        <v>0</v>
      </c>
      <c r="S117" s="761" t="e">
        <f>U117*100/G116</f>
        <v>#DIV/0!</v>
      </c>
      <c r="T117" s="763">
        <v>0</v>
      </c>
      <c r="U117" s="758">
        <f t="shared" si="50"/>
        <v>0</v>
      </c>
      <c r="V117" s="760">
        <v>0</v>
      </c>
      <c r="W117" s="760">
        <v>0</v>
      </c>
      <c r="X117" s="760">
        <v>0</v>
      </c>
      <c r="Y117" s="760">
        <f t="shared" si="46"/>
        <v>0</v>
      </c>
      <c r="Z117" s="761" t="e">
        <f>AB117*100/G116</f>
        <v>#DIV/0!</v>
      </c>
      <c r="AA117" s="763">
        <v>0</v>
      </c>
      <c r="AB117" s="762">
        <f t="shared" si="51"/>
        <v>0</v>
      </c>
      <c r="AC117" s="760">
        <v>0</v>
      </c>
      <c r="AD117" s="760">
        <v>0</v>
      </c>
      <c r="AE117" s="760">
        <v>0</v>
      </c>
      <c r="AF117" s="760">
        <f t="shared" si="47"/>
        <v>0</v>
      </c>
      <c r="AG117" s="761" t="e">
        <f>AI117*100/G116</f>
        <v>#DIV/0!</v>
      </c>
      <c r="AH117" s="763">
        <v>0</v>
      </c>
      <c r="AI117" s="763">
        <f t="shared" si="48"/>
        <v>0</v>
      </c>
      <c r="AJ117" s="764" t="e">
        <f t="shared" si="75"/>
        <v>#DIV/0!</v>
      </c>
      <c r="AK117" s="924"/>
      <c r="AL117" s="955"/>
      <c r="AM117" s="947"/>
      <c r="AN117" s="947"/>
      <c r="AO117" s="947"/>
      <c r="AP117" s="947"/>
      <c r="AQ117" s="947"/>
      <c r="AR117" s="947"/>
      <c r="AS117" s="947"/>
      <c r="AT117" s="947"/>
      <c r="AU117" s="947"/>
      <c r="AV117" s="947"/>
      <c r="AW117" s="947"/>
      <c r="AX117" s="947"/>
      <c r="AY117" s="947"/>
      <c r="AZ117" s="947"/>
      <c r="BA117" s="947"/>
      <c r="BB117" s="947"/>
      <c r="BC117" s="947"/>
      <c r="BD117" s="947"/>
      <c r="BE117" s="947"/>
      <c r="BF117" s="947"/>
      <c r="BG117" s="947"/>
      <c r="BH117" s="947"/>
      <c r="BI117" s="947"/>
      <c r="BJ117" s="947"/>
      <c r="BK117" s="947"/>
      <c r="BL117" s="947"/>
      <c r="BM117" s="947"/>
      <c r="BN117" s="947"/>
      <c r="BO117" s="947"/>
      <c r="BP117" s="947"/>
      <c r="BQ117" s="947"/>
      <c r="BR117" s="947"/>
      <c r="BS117" s="947"/>
      <c r="BT117" s="947"/>
      <c r="BU117" s="947"/>
      <c r="BV117" s="947"/>
      <c r="BW117" s="947"/>
      <c r="BX117" s="947"/>
      <c r="BY117" s="947"/>
      <c r="BZ117" s="947"/>
      <c r="CA117" s="947"/>
      <c r="CB117" s="947"/>
      <c r="CC117" s="947"/>
      <c r="CD117" s="947"/>
      <c r="CE117" s="947"/>
      <c r="CF117" s="947"/>
      <c r="CG117" s="947"/>
      <c r="CH117" s="947"/>
      <c r="CI117" s="947"/>
      <c r="CJ117" s="947"/>
      <c r="CK117" s="947"/>
      <c r="CL117" s="947"/>
      <c r="CM117" s="947"/>
      <c r="CN117" s="947"/>
      <c r="CO117" s="947"/>
      <c r="CP117" s="947"/>
      <c r="CQ117" s="947"/>
      <c r="CR117" s="947"/>
      <c r="CS117" s="947"/>
      <c r="CT117" s="947"/>
      <c r="CU117" s="947"/>
      <c r="CV117" s="947"/>
      <c r="CW117" s="947"/>
      <c r="CX117" s="947"/>
      <c r="CY117" s="947"/>
      <c r="CZ117" s="947"/>
      <c r="DA117" s="947"/>
      <c r="DB117" s="947"/>
      <c r="DC117" s="947"/>
      <c r="DD117" s="947"/>
    </row>
    <row r="118" spans="1:108" ht="30" customHeight="1">
      <c r="B118" s="771">
        <v>1</v>
      </c>
      <c r="C118" s="746" t="s">
        <v>298</v>
      </c>
      <c r="D118" s="772" t="s">
        <v>0</v>
      </c>
      <c r="E118" s="769">
        <f>SUM(E120:E124)</f>
        <v>3925</v>
      </c>
      <c r="F118" s="770" t="s">
        <v>149</v>
      </c>
      <c r="G118" s="760">
        <f t="shared" si="53"/>
        <v>0</v>
      </c>
      <c r="H118" s="763">
        <f t="shared" si="67"/>
        <v>0</v>
      </c>
      <c r="I118" s="760">
        <f>[2]แผนงาน2562!$I$114</f>
        <v>0</v>
      </c>
      <c r="J118" s="760">
        <f>[2]แผนงาน2562!$J$114</f>
        <v>0</v>
      </c>
      <c r="K118" s="760">
        <f>[2]แผนงาน2562!$K$114</f>
        <v>0</v>
      </c>
      <c r="L118" s="760">
        <f t="shared" si="54"/>
        <v>0</v>
      </c>
      <c r="M118" s="761" t="e">
        <f>L118*100/G118</f>
        <v>#DIV/0!</v>
      </c>
      <c r="N118" s="763">
        <v>0</v>
      </c>
      <c r="O118" s="760">
        <f>[2]แผนงาน2562!$N$114</f>
        <v>0</v>
      </c>
      <c r="P118" s="760">
        <f>[2]แผนงาน2562!$O$114</f>
        <v>0</v>
      </c>
      <c r="Q118" s="760">
        <f>[2]แผนงาน2562!$P$114</f>
        <v>0</v>
      </c>
      <c r="R118" s="760">
        <f t="shared" si="45"/>
        <v>0</v>
      </c>
      <c r="S118" s="761" t="e">
        <f>U118*100/G118</f>
        <v>#DIV/0!</v>
      </c>
      <c r="T118" s="763">
        <v>0</v>
      </c>
      <c r="U118" s="758">
        <f t="shared" si="50"/>
        <v>0</v>
      </c>
      <c r="V118" s="760">
        <f>[2]แผนงาน2562!$T$114</f>
        <v>0</v>
      </c>
      <c r="W118" s="760">
        <f>[2]แผนงาน2562!$U$114</f>
        <v>0</v>
      </c>
      <c r="X118" s="760">
        <f>[2]แผนงาน2562!$V$114</f>
        <v>0</v>
      </c>
      <c r="Y118" s="760">
        <f t="shared" si="46"/>
        <v>0</v>
      </c>
      <c r="Z118" s="761" t="e">
        <f t="shared" si="52"/>
        <v>#DIV/0!</v>
      </c>
      <c r="AA118" s="763">
        <v>0</v>
      </c>
      <c r="AB118" s="762">
        <f t="shared" si="51"/>
        <v>0</v>
      </c>
      <c r="AC118" s="760">
        <f>[2]แผนงาน2562!$Z$114</f>
        <v>0</v>
      </c>
      <c r="AD118" s="760">
        <f>[2]แผนงาน2562!$AA$114</f>
        <v>0</v>
      </c>
      <c r="AE118" s="760">
        <f>[2]แผนงาน2562!$AB$114</f>
        <v>0</v>
      </c>
      <c r="AF118" s="760">
        <f t="shared" si="47"/>
        <v>0</v>
      </c>
      <c r="AG118" s="761" t="e">
        <f>AI118*100/G118</f>
        <v>#DIV/0!</v>
      </c>
      <c r="AH118" s="763">
        <v>0</v>
      </c>
      <c r="AI118" s="763">
        <f t="shared" si="48"/>
        <v>0</v>
      </c>
      <c r="AJ118" s="764" t="e">
        <f t="shared" si="75"/>
        <v>#DIV/0!</v>
      </c>
      <c r="AK118" s="924"/>
      <c r="AL118" s="955"/>
      <c r="AM118" s="947"/>
      <c r="AN118" s="947"/>
      <c r="AO118" s="947"/>
      <c r="AP118" s="947"/>
      <c r="AQ118" s="947"/>
      <c r="AR118" s="947"/>
      <c r="AS118" s="947"/>
      <c r="AT118" s="947"/>
      <c r="AU118" s="947"/>
      <c r="AV118" s="947"/>
      <c r="AW118" s="947"/>
      <c r="AX118" s="947"/>
      <c r="AY118" s="947"/>
      <c r="AZ118" s="947"/>
      <c r="BA118" s="947"/>
      <c r="BB118" s="947"/>
      <c r="BC118" s="947"/>
      <c r="BD118" s="947"/>
      <c r="BE118" s="947"/>
      <c r="BF118" s="947"/>
      <c r="BG118" s="947"/>
      <c r="BH118" s="947"/>
      <c r="BI118" s="947"/>
      <c r="BJ118" s="947"/>
      <c r="BK118" s="947"/>
      <c r="BL118" s="947"/>
      <c r="BM118" s="947"/>
      <c r="BN118" s="947"/>
      <c r="BO118" s="947"/>
      <c r="BP118" s="947"/>
      <c r="BQ118" s="947"/>
      <c r="BR118" s="947"/>
      <c r="BS118" s="947"/>
      <c r="BT118" s="947"/>
      <c r="BU118" s="947"/>
      <c r="BV118" s="947"/>
      <c r="BW118" s="947"/>
      <c r="BX118" s="947"/>
      <c r="BY118" s="947"/>
      <c r="BZ118" s="947"/>
      <c r="CA118" s="947"/>
      <c r="CB118" s="947"/>
      <c r="CC118" s="947"/>
      <c r="CD118" s="947"/>
      <c r="CE118" s="947"/>
      <c r="CF118" s="947"/>
      <c r="CG118" s="947"/>
      <c r="CH118" s="947"/>
      <c r="CI118" s="947"/>
      <c r="CJ118" s="947"/>
      <c r="CK118" s="947"/>
      <c r="CL118" s="947"/>
      <c r="CM118" s="947"/>
      <c r="CN118" s="947"/>
      <c r="CO118" s="947"/>
      <c r="CP118" s="947"/>
      <c r="CQ118" s="947"/>
      <c r="CR118" s="947"/>
      <c r="CS118" s="947"/>
      <c r="CT118" s="947"/>
      <c r="CU118" s="947"/>
      <c r="CV118" s="947"/>
      <c r="CW118" s="947"/>
      <c r="CX118" s="947"/>
      <c r="CY118" s="947"/>
      <c r="CZ118" s="947"/>
      <c r="DA118" s="947"/>
      <c r="DB118" s="947"/>
      <c r="DC118" s="947"/>
      <c r="DD118" s="947"/>
    </row>
    <row r="119" spans="1:108" ht="20.25" customHeight="1">
      <c r="B119" s="771"/>
      <c r="C119" s="746"/>
      <c r="D119" s="772"/>
      <c r="E119" s="769"/>
      <c r="F119" s="770" t="s">
        <v>150</v>
      </c>
      <c r="G119" s="760">
        <f t="shared" si="53"/>
        <v>0</v>
      </c>
      <c r="H119" s="763">
        <f t="shared" si="67"/>
        <v>0</v>
      </c>
      <c r="I119" s="760">
        <f>[2]แผนงาน2562!$I$115</f>
        <v>0</v>
      </c>
      <c r="J119" s="760">
        <f>[2]แผนงาน2562!$J$115</f>
        <v>0</v>
      </c>
      <c r="K119" s="760">
        <f>[2]แผนงาน2562!$K$115</f>
        <v>0</v>
      </c>
      <c r="L119" s="760">
        <f t="shared" si="54"/>
        <v>0</v>
      </c>
      <c r="M119" s="761" t="e">
        <f>L119*100/G118</f>
        <v>#DIV/0!</v>
      </c>
      <c r="N119" s="763">
        <v>0</v>
      </c>
      <c r="O119" s="760">
        <f>[2]แผนงาน2562!$N$115</f>
        <v>0</v>
      </c>
      <c r="P119" s="760">
        <f>[2]แผนงาน2562!$O$115</f>
        <v>0</v>
      </c>
      <c r="Q119" s="760">
        <f>[2]แผนงาน2562!$P$115</f>
        <v>0</v>
      </c>
      <c r="R119" s="760">
        <f t="shared" si="45"/>
        <v>0</v>
      </c>
      <c r="S119" s="761" t="e">
        <f>U119*100/G118</f>
        <v>#DIV/0!</v>
      </c>
      <c r="T119" s="763">
        <v>0</v>
      </c>
      <c r="U119" s="758">
        <f t="shared" si="50"/>
        <v>0</v>
      </c>
      <c r="V119" s="760">
        <f>[2]แผนงาน2562!$T$115</f>
        <v>0</v>
      </c>
      <c r="W119" s="760">
        <f>[2]แผนงาน2562!$U$115</f>
        <v>0</v>
      </c>
      <c r="X119" s="760">
        <f>[2]แผนงาน2562!$V$115</f>
        <v>0</v>
      </c>
      <c r="Y119" s="760">
        <f t="shared" si="46"/>
        <v>0</v>
      </c>
      <c r="Z119" s="761" t="e">
        <f>AB119*100/G118</f>
        <v>#DIV/0!</v>
      </c>
      <c r="AA119" s="763">
        <v>0</v>
      </c>
      <c r="AB119" s="762">
        <f t="shared" si="51"/>
        <v>0</v>
      </c>
      <c r="AC119" s="760">
        <f>[2]แผนงาน2562!$Z$114</f>
        <v>0</v>
      </c>
      <c r="AD119" s="760">
        <f>[2]แผนงาน2562!$AA$114</f>
        <v>0</v>
      </c>
      <c r="AE119" s="760">
        <f>[2]แผนงาน2562!$AB$114</f>
        <v>0</v>
      </c>
      <c r="AF119" s="760">
        <f t="shared" si="47"/>
        <v>0</v>
      </c>
      <c r="AG119" s="761" t="e">
        <f>AI119*100/G118</f>
        <v>#DIV/0!</v>
      </c>
      <c r="AH119" s="763">
        <v>0</v>
      </c>
      <c r="AI119" s="763">
        <f t="shared" si="48"/>
        <v>0</v>
      </c>
      <c r="AJ119" s="764" t="e">
        <f t="shared" si="75"/>
        <v>#DIV/0!</v>
      </c>
      <c r="AK119" s="924"/>
      <c r="AL119" s="955"/>
      <c r="AM119" s="947"/>
      <c r="AN119" s="947"/>
      <c r="AO119" s="947"/>
      <c r="AP119" s="947"/>
      <c r="AQ119" s="947"/>
      <c r="AR119" s="947"/>
      <c r="AS119" s="947"/>
      <c r="AT119" s="947"/>
      <c r="AU119" s="947"/>
      <c r="AV119" s="947"/>
      <c r="AW119" s="947"/>
      <c r="AX119" s="947"/>
      <c r="AY119" s="947"/>
      <c r="AZ119" s="947"/>
      <c r="BA119" s="947"/>
      <c r="BB119" s="947"/>
      <c r="BC119" s="947"/>
      <c r="BD119" s="947"/>
      <c r="BE119" s="947"/>
      <c r="BF119" s="947"/>
      <c r="BG119" s="947"/>
      <c r="BH119" s="947"/>
      <c r="BI119" s="947"/>
      <c r="BJ119" s="947"/>
      <c r="BK119" s="947"/>
      <c r="BL119" s="947"/>
      <c r="BM119" s="947"/>
      <c r="BN119" s="947"/>
      <c r="BO119" s="947"/>
      <c r="BP119" s="947"/>
      <c r="BQ119" s="947"/>
      <c r="BR119" s="947"/>
      <c r="BS119" s="947"/>
      <c r="BT119" s="947"/>
      <c r="BU119" s="947"/>
      <c r="BV119" s="947"/>
      <c r="BW119" s="947"/>
      <c r="BX119" s="947"/>
      <c r="BY119" s="947"/>
      <c r="BZ119" s="947"/>
      <c r="CA119" s="947"/>
      <c r="CB119" s="947"/>
      <c r="CC119" s="947"/>
      <c r="CD119" s="947"/>
      <c r="CE119" s="947"/>
      <c r="CF119" s="947"/>
      <c r="CG119" s="947"/>
      <c r="CH119" s="947"/>
      <c r="CI119" s="947"/>
      <c r="CJ119" s="947"/>
      <c r="CK119" s="947"/>
      <c r="CL119" s="947"/>
      <c r="CM119" s="947"/>
      <c r="CN119" s="947"/>
      <c r="CO119" s="947"/>
      <c r="CP119" s="947"/>
      <c r="CQ119" s="947"/>
      <c r="CR119" s="947"/>
      <c r="CS119" s="947"/>
      <c r="CT119" s="947"/>
      <c r="CU119" s="947"/>
      <c r="CV119" s="947"/>
      <c r="CW119" s="947"/>
      <c r="CX119" s="947"/>
      <c r="CY119" s="947"/>
      <c r="CZ119" s="947"/>
      <c r="DA119" s="947"/>
      <c r="DB119" s="947"/>
      <c r="DC119" s="947"/>
      <c r="DD119" s="947"/>
    </row>
    <row r="120" spans="1:108" ht="30" customHeight="1">
      <c r="B120" s="771"/>
      <c r="C120" s="746" t="s">
        <v>299</v>
      </c>
      <c r="D120" s="772" t="s">
        <v>0</v>
      </c>
      <c r="E120" s="769">
        <v>3600</v>
      </c>
      <c r="F120" s="770" t="s">
        <v>149</v>
      </c>
      <c r="G120" s="760">
        <f t="shared" si="53"/>
        <v>0</v>
      </c>
      <c r="H120" s="763">
        <f t="shared" si="67"/>
        <v>0</v>
      </c>
      <c r="I120" s="760">
        <v>0</v>
      </c>
      <c r="J120" s="760">
        <v>0</v>
      </c>
      <c r="K120" s="760">
        <v>0</v>
      </c>
      <c r="L120" s="760">
        <f t="shared" si="54"/>
        <v>0</v>
      </c>
      <c r="M120" s="761" t="e">
        <f>L120*100/G120</f>
        <v>#DIV/0!</v>
      </c>
      <c r="N120" s="763">
        <v>0</v>
      </c>
      <c r="O120" s="760">
        <v>0</v>
      </c>
      <c r="P120" s="760">
        <v>0</v>
      </c>
      <c r="Q120" s="760">
        <v>0</v>
      </c>
      <c r="R120" s="760">
        <f t="shared" si="45"/>
        <v>0</v>
      </c>
      <c r="S120" s="761" t="e">
        <f>U120*100/G120</f>
        <v>#DIV/0!</v>
      </c>
      <c r="T120" s="763">
        <v>0</v>
      </c>
      <c r="U120" s="758">
        <f t="shared" si="50"/>
        <v>0</v>
      </c>
      <c r="V120" s="760">
        <v>0</v>
      </c>
      <c r="W120" s="760">
        <v>0</v>
      </c>
      <c r="X120" s="760">
        <v>0</v>
      </c>
      <c r="Y120" s="760">
        <f t="shared" si="46"/>
        <v>0</v>
      </c>
      <c r="Z120" s="761" t="e">
        <f t="shared" si="52"/>
        <v>#DIV/0!</v>
      </c>
      <c r="AA120" s="763">
        <v>0</v>
      </c>
      <c r="AB120" s="762">
        <f t="shared" si="51"/>
        <v>0</v>
      </c>
      <c r="AC120" s="760">
        <v>0</v>
      </c>
      <c r="AD120" s="760">
        <v>0</v>
      </c>
      <c r="AE120" s="760">
        <v>0</v>
      </c>
      <c r="AF120" s="760">
        <f t="shared" si="47"/>
        <v>0</v>
      </c>
      <c r="AG120" s="761" t="e">
        <f>AI120*100/G120</f>
        <v>#DIV/0!</v>
      </c>
      <c r="AH120" s="763">
        <v>0</v>
      </c>
      <c r="AI120" s="763">
        <f t="shared" si="48"/>
        <v>0</v>
      </c>
      <c r="AJ120" s="764" t="e">
        <f t="shared" si="75"/>
        <v>#DIV/0!</v>
      </c>
      <c r="AK120" s="924"/>
      <c r="AL120" s="955"/>
      <c r="AM120" s="947"/>
      <c r="AN120" s="947"/>
      <c r="AO120" s="947"/>
      <c r="AP120" s="947"/>
      <c r="AQ120" s="947"/>
      <c r="AR120" s="947"/>
      <c r="AS120" s="947"/>
      <c r="AT120" s="947"/>
      <c r="AU120" s="947"/>
      <c r="AV120" s="947"/>
      <c r="AW120" s="947"/>
      <c r="AX120" s="947"/>
      <c r="AY120" s="947"/>
      <c r="AZ120" s="947"/>
      <c r="BA120" s="947"/>
      <c r="BB120" s="947"/>
      <c r="BC120" s="947"/>
      <c r="BD120" s="947"/>
      <c r="BE120" s="947"/>
      <c r="BF120" s="947"/>
      <c r="BG120" s="947"/>
      <c r="BH120" s="947"/>
      <c r="BI120" s="947"/>
      <c r="BJ120" s="947"/>
      <c r="BK120" s="947"/>
      <c r="BL120" s="947"/>
      <c r="BM120" s="947"/>
      <c r="BN120" s="947"/>
      <c r="BO120" s="947"/>
      <c r="BP120" s="947"/>
      <c r="BQ120" s="947"/>
      <c r="BR120" s="947"/>
      <c r="BS120" s="947"/>
      <c r="BT120" s="947"/>
      <c r="BU120" s="947"/>
      <c r="BV120" s="947"/>
      <c r="BW120" s="947"/>
      <c r="BX120" s="947"/>
      <c r="BY120" s="947"/>
      <c r="BZ120" s="947"/>
      <c r="CA120" s="947"/>
      <c r="CB120" s="947"/>
      <c r="CC120" s="947"/>
      <c r="CD120" s="947"/>
      <c r="CE120" s="947"/>
      <c r="CF120" s="947"/>
      <c r="CG120" s="947"/>
      <c r="CH120" s="947"/>
      <c r="CI120" s="947"/>
      <c r="CJ120" s="947"/>
      <c r="CK120" s="947"/>
      <c r="CL120" s="947"/>
      <c r="CM120" s="947"/>
      <c r="CN120" s="947"/>
      <c r="CO120" s="947"/>
      <c r="CP120" s="947"/>
      <c r="CQ120" s="947"/>
      <c r="CR120" s="947"/>
      <c r="CS120" s="947"/>
      <c r="CT120" s="947"/>
      <c r="CU120" s="947"/>
      <c r="CV120" s="947"/>
      <c r="CW120" s="947"/>
      <c r="CX120" s="947"/>
      <c r="CY120" s="947"/>
      <c r="CZ120" s="947"/>
      <c r="DA120" s="947"/>
      <c r="DB120" s="947"/>
      <c r="DC120" s="947"/>
      <c r="DD120" s="947"/>
    </row>
    <row r="121" spans="1:108" ht="18.75" customHeight="1">
      <c r="B121" s="771"/>
      <c r="C121" s="746"/>
      <c r="D121" s="772"/>
      <c r="E121" s="769"/>
      <c r="F121" s="770" t="s">
        <v>150</v>
      </c>
      <c r="G121" s="760">
        <f t="shared" si="53"/>
        <v>0</v>
      </c>
      <c r="H121" s="763">
        <f t="shared" si="67"/>
        <v>0</v>
      </c>
      <c r="I121" s="760">
        <v>0</v>
      </c>
      <c r="J121" s="760">
        <v>0</v>
      </c>
      <c r="K121" s="760">
        <v>0</v>
      </c>
      <c r="L121" s="760">
        <f t="shared" si="54"/>
        <v>0</v>
      </c>
      <c r="M121" s="761" t="e">
        <f>L121*100/G120</f>
        <v>#DIV/0!</v>
      </c>
      <c r="N121" s="763">
        <v>0</v>
      </c>
      <c r="O121" s="760">
        <v>0</v>
      </c>
      <c r="P121" s="760">
        <v>0</v>
      </c>
      <c r="Q121" s="760">
        <v>0</v>
      </c>
      <c r="R121" s="760">
        <f t="shared" si="45"/>
        <v>0</v>
      </c>
      <c r="S121" s="761" t="e">
        <f>U121*100/G120</f>
        <v>#DIV/0!</v>
      </c>
      <c r="T121" s="763">
        <v>0</v>
      </c>
      <c r="U121" s="758">
        <f t="shared" si="50"/>
        <v>0</v>
      </c>
      <c r="V121" s="760">
        <v>0</v>
      </c>
      <c r="W121" s="760">
        <v>0</v>
      </c>
      <c r="X121" s="760">
        <v>0</v>
      </c>
      <c r="Y121" s="760">
        <f t="shared" si="46"/>
        <v>0</v>
      </c>
      <c r="Z121" s="761" t="e">
        <f>AB121*100/G120</f>
        <v>#DIV/0!</v>
      </c>
      <c r="AA121" s="763">
        <v>0</v>
      </c>
      <c r="AB121" s="762">
        <f t="shared" si="51"/>
        <v>0</v>
      </c>
      <c r="AC121" s="760">
        <v>0</v>
      </c>
      <c r="AD121" s="760">
        <v>0</v>
      </c>
      <c r="AE121" s="760">
        <v>0</v>
      </c>
      <c r="AF121" s="760">
        <f t="shared" si="47"/>
        <v>0</v>
      </c>
      <c r="AG121" s="761" t="e">
        <f>AI121*100/G120</f>
        <v>#DIV/0!</v>
      </c>
      <c r="AH121" s="763">
        <v>0</v>
      </c>
      <c r="AI121" s="763">
        <f t="shared" si="48"/>
        <v>0</v>
      </c>
      <c r="AJ121" s="764" t="e">
        <f t="shared" si="75"/>
        <v>#DIV/0!</v>
      </c>
      <c r="AK121" s="924"/>
      <c r="AL121" s="955"/>
      <c r="AM121" s="947"/>
      <c r="AN121" s="947"/>
      <c r="AO121" s="947"/>
      <c r="AP121" s="947"/>
      <c r="AQ121" s="947"/>
      <c r="AR121" s="947"/>
      <c r="AS121" s="947"/>
      <c r="AT121" s="947"/>
      <c r="AU121" s="947"/>
      <c r="AV121" s="947"/>
      <c r="AW121" s="947"/>
      <c r="AX121" s="947"/>
      <c r="AY121" s="947"/>
      <c r="AZ121" s="947"/>
      <c r="BA121" s="947"/>
      <c r="BB121" s="947"/>
      <c r="BC121" s="947"/>
      <c r="BD121" s="947"/>
      <c r="BE121" s="947"/>
      <c r="BF121" s="947"/>
      <c r="BG121" s="947"/>
      <c r="BH121" s="947"/>
      <c r="BI121" s="947"/>
      <c r="BJ121" s="947"/>
      <c r="BK121" s="947"/>
      <c r="BL121" s="947"/>
      <c r="BM121" s="947"/>
      <c r="BN121" s="947"/>
      <c r="BO121" s="947"/>
      <c r="BP121" s="947"/>
      <c r="BQ121" s="947"/>
      <c r="BR121" s="947"/>
      <c r="BS121" s="947"/>
      <c r="BT121" s="947"/>
      <c r="BU121" s="947"/>
      <c r="BV121" s="947"/>
      <c r="BW121" s="947"/>
      <c r="BX121" s="947"/>
      <c r="BY121" s="947"/>
      <c r="BZ121" s="947"/>
      <c r="CA121" s="947"/>
      <c r="CB121" s="947"/>
      <c r="CC121" s="947"/>
      <c r="CD121" s="947"/>
      <c r="CE121" s="947"/>
      <c r="CF121" s="947"/>
      <c r="CG121" s="947"/>
      <c r="CH121" s="947"/>
      <c r="CI121" s="947"/>
      <c r="CJ121" s="947"/>
      <c r="CK121" s="947"/>
      <c r="CL121" s="947"/>
      <c r="CM121" s="947"/>
      <c r="CN121" s="947"/>
      <c r="CO121" s="947"/>
      <c r="CP121" s="947"/>
      <c r="CQ121" s="947"/>
      <c r="CR121" s="947"/>
      <c r="CS121" s="947"/>
      <c r="CT121" s="947"/>
      <c r="CU121" s="947"/>
      <c r="CV121" s="947"/>
      <c r="CW121" s="947"/>
      <c r="CX121" s="947"/>
      <c r="CY121" s="947"/>
      <c r="CZ121" s="947"/>
      <c r="DA121" s="947"/>
      <c r="DB121" s="947"/>
      <c r="DC121" s="947"/>
      <c r="DD121" s="947"/>
    </row>
    <row r="122" spans="1:108" ht="30" customHeight="1">
      <c r="B122" s="771">
        <v>1</v>
      </c>
      <c r="C122" s="746" t="s">
        <v>300</v>
      </c>
      <c r="D122" s="772" t="s">
        <v>0</v>
      </c>
      <c r="E122" s="769">
        <v>260</v>
      </c>
      <c r="F122" s="770" t="s">
        <v>149</v>
      </c>
      <c r="G122" s="760">
        <f t="shared" si="53"/>
        <v>0</v>
      </c>
      <c r="H122" s="763">
        <f t="shared" si="67"/>
        <v>0</v>
      </c>
      <c r="I122" s="760">
        <f>[2]แผนงาน2562!$I$118</f>
        <v>0</v>
      </c>
      <c r="J122" s="760">
        <f>[2]แผนงาน2562!$J$118</f>
        <v>0</v>
      </c>
      <c r="K122" s="760">
        <f>[2]แผนงาน2562!$K$118</f>
        <v>0</v>
      </c>
      <c r="L122" s="760">
        <f t="shared" si="54"/>
        <v>0</v>
      </c>
      <c r="M122" s="761" t="e">
        <f>L122*100/G122</f>
        <v>#DIV/0!</v>
      </c>
      <c r="N122" s="763">
        <v>0</v>
      </c>
      <c r="O122" s="760">
        <f>[2]แผนงาน2562!$N$118</f>
        <v>0</v>
      </c>
      <c r="P122" s="760">
        <f>[2]แผนงาน2562!$O$118</f>
        <v>0</v>
      </c>
      <c r="Q122" s="760">
        <f>[2]แผนงาน2562!$P$118</f>
        <v>0</v>
      </c>
      <c r="R122" s="760">
        <f t="shared" si="45"/>
        <v>0</v>
      </c>
      <c r="S122" s="761" t="e">
        <f>U122*100/G122</f>
        <v>#DIV/0!</v>
      </c>
      <c r="T122" s="763">
        <v>0</v>
      </c>
      <c r="U122" s="758">
        <f t="shared" si="50"/>
        <v>0</v>
      </c>
      <c r="V122" s="760">
        <f>[2]แผนงาน2562!$T$118</f>
        <v>0</v>
      </c>
      <c r="W122" s="760">
        <f>[2]แผนงาน2562!$U$118</f>
        <v>0</v>
      </c>
      <c r="X122" s="760">
        <f>[2]แผนงาน2562!$V$118</f>
        <v>0</v>
      </c>
      <c r="Y122" s="760">
        <f t="shared" si="46"/>
        <v>0</v>
      </c>
      <c r="Z122" s="761" t="e">
        <f t="shared" si="52"/>
        <v>#DIV/0!</v>
      </c>
      <c r="AA122" s="763">
        <v>0</v>
      </c>
      <c r="AB122" s="762">
        <f t="shared" si="51"/>
        <v>0</v>
      </c>
      <c r="AC122" s="760">
        <f>[2]แผนงาน2562!$Z$118</f>
        <v>0</v>
      </c>
      <c r="AD122" s="760">
        <f>[2]แผนงาน2562!$AA$118</f>
        <v>0</v>
      </c>
      <c r="AE122" s="760">
        <f>[2]แผนงาน2562!$AB$118</f>
        <v>0</v>
      </c>
      <c r="AF122" s="760">
        <f t="shared" si="47"/>
        <v>0</v>
      </c>
      <c r="AG122" s="761" t="e">
        <f>AI122*100/G122</f>
        <v>#DIV/0!</v>
      </c>
      <c r="AH122" s="763">
        <v>0</v>
      </c>
      <c r="AI122" s="763">
        <f t="shared" si="48"/>
        <v>0</v>
      </c>
      <c r="AJ122" s="764" t="e">
        <f t="shared" si="75"/>
        <v>#DIV/0!</v>
      </c>
      <c r="AK122" s="924"/>
      <c r="AL122" s="955"/>
      <c r="AM122" s="947"/>
      <c r="AN122" s="947"/>
      <c r="AO122" s="947"/>
      <c r="AP122" s="947"/>
      <c r="AQ122" s="947"/>
      <c r="AR122" s="947"/>
      <c r="AS122" s="947"/>
      <c r="AT122" s="947"/>
      <c r="AU122" s="947"/>
      <c r="AV122" s="947"/>
      <c r="AW122" s="947"/>
      <c r="AX122" s="947"/>
      <c r="AY122" s="947"/>
      <c r="AZ122" s="947"/>
      <c r="BA122" s="947"/>
      <c r="BB122" s="947"/>
      <c r="BC122" s="947"/>
      <c r="BD122" s="947"/>
      <c r="BE122" s="947"/>
      <c r="BF122" s="947"/>
      <c r="BG122" s="947"/>
      <c r="BH122" s="947"/>
      <c r="BI122" s="947"/>
      <c r="BJ122" s="947"/>
      <c r="BK122" s="947"/>
      <c r="BL122" s="947"/>
      <c r="BM122" s="947"/>
      <c r="BN122" s="947"/>
      <c r="BO122" s="947"/>
      <c r="BP122" s="947"/>
      <c r="BQ122" s="947"/>
      <c r="BR122" s="947"/>
      <c r="BS122" s="947"/>
      <c r="BT122" s="947"/>
      <c r="BU122" s="947"/>
      <c r="BV122" s="947"/>
      <c r="BW122" s="947"/>
      <c r="BX122" s="947"/>
      <c r="BY122" s="947"/>
      <c r="BZ122" s="947"/>
      <c r="CA122" s="947"/>
      <c r="CB122" s="947"/>
      <c r="CC122" s="947"/>
      <c r="CD122" s="947"/>
      <c r="CE122" s="947"/>
      <c r="CF122" s="947"/>
      <c r="CG122" s="947"/>
      <c r="CH122" s="947"/>
      <c r="CI122" s="947"/>
      <c r="CJ122" s="947"/>
      <c r="CK122" s="947"/>
      <c r="CL122" s="947"/>
      <c r="CM122" s="947"/>
      <c r="CN122" s="947"/>
      <c r="CO122" s="947"/>
      <c r="CP122" s="947"/>
      <c r="CQ122" s="947"/>
      <c r="CR122" s="947"/>
      <c r="CS122" s="947"/>
      <c r="CT122" s="947"/>
      <c r="CU122" s="947"/>
      <c r="CV122" s="947"/>
      <c r="CW122" s="947"/>
      <c r="CX122" s="947"/>
      <c r="CY122" s="947"/>
      <c r="CZ122" s="947"/>
      <c r="DA122" s="947"/>
      <c r="DB122" s="947"/>
      <c r="DC122" s="947"/>
      <c r="DD122" s="947"/>
    </row>
    <row r="123" spans="1:108" ht="20.25" customHeight="1">
      <c r="B123" s="771"/>
      <c r="C123" s="746"/>
      <c r="D123" s="772"/>
      <c r="E123" s="769"/>
      <c r="F123" s="770" t="s">
        <v>150</v>
      </c>
      <c r="G123" s="760">
        <f t="shared" si="53"/>
        <v>0</v>
      </c>
      <c r="H123" s="763">
        <f t="shared" si="67"/>
        <v>0</v>
      </c>
      <c r="I123" s="760">
        <f>[2]แผนงาน2562!$I$119</f>
        <v>0</v>
      </c>
      <c r="J123" s="760">
        <f>[2]แผนงาน2562!$J$119</f>
        <v>0</v>
      </c>
      <c r="K123" s="760">
        <f>[2]แผนงาน2562!$K$119</f>
        <v>0</v>
      </c>
      <c r="L123" s="760">
        <f t="shared" si="54"/>
        <v>0</v>
      </c>
      <c r="M123" s="761" t="e">
        <f>L123*100/G122</f>
        <v>#DIV/0!</v>
      </c>
      <c r="N123" s="763">
        <v>0</v>
      </c>
      <c r="O123" s="760">
        <f>[2]แผนงาน2562!$N$119</f>
        <v>0</v>
      </c>
      <c r="P123" s="760">
        <f>[2]แผนงาน2562!$O$119</f>
        <v>0</v>
      </c>
      <c r="Q123" s="760">
        <f>[2]แผนงาน2562!$P$119</f>
        <v>0</v>
      </c>
      <c r="R123" s="760">
        <f t="shared" si="45"/>
        <v>0</v>
      </c>
      <c r="S123" s="761" t="e">
        <f>U123*100/G122</f>
        <v>#DIV/0!</v>
      </c>
      <c r="T123" s="763">
        <v>0</v>
      </c>
      <c r="U123" s="758">
        <f t="shared" si="50"/>
        <v>0</v>
      </c>
      <c r="V123" s="760">
        <f>[2]แผนงาน2562!$T$119</f>
        <v>0</v>
      </c>
      <c r="W123" s="760">
        <f>[2]แผนงาน2562!$U$119</f>
        <v>0</v>
      </c>
      <c r="X123" s="760">
        <f>[2]แผนงาน2562!$V$119</f>
        <v>0</v>
      </c>
      <c r="Y123" s="760">
        <f t="shared" si="46"/>
        <v>0</v>
      </c>
      <c r="Z123" s="761" t="e">
        <f>AB123*100/G122</f>
        <v>#DIV/0!</v>
      </c>
      <c r="AA123" s="763">
        <v>0</v>
      </c>
      <c r="AB123" s="762">
        <f t="shared" si="51"/>
        <v>0</v>
      </c>
      <c r="AC123" s="760">
        <f>[2]แผนงาน2562!$Z$119</f>
        <v>0</v>
      </c>
      <c r="AD123" s="760">
        <f>[2]แผนงาน2562!$AA$119</f>
        <v>0</v>
      </c>
      <c r="AE123" s="760">
        <f>[2]แผนงาน2562!$AB$119</f>
        <v>0</v>
      </c>
      <c r="AF123" s="760">
        <f t="shared" si="47"/>
        <v>0</v>
      </c>
      <c r="AG123" s="761" t="e">
        <f>AI123*100/G122</f>
        <v>#DIV/0!</v>
      </c>
      <c r="AH123" s="763">
        <v>0</v>
      </c>
      <c r="AI123" s="763">
        <f t="shared" si="48"/>
        <v>0</v>
      </c>
      <c r="AJ123" s="764" t="e">
        <f t="shared" si="75"/>
        <v>#DIV/0!</v>
      </c>
      <c r="AK123" s="924"/>
      <c r="AL123" s="955"/>
      <c r="AM123" s="947"/>
      <c r="AN123" s="947"/>
      <c r="AO123" s="947"/>
      <c r="AP123" s="947"/>
      <c r="AQ123" s="947"/>
      <c r="AR123" s="947"/>
      <c r="AS123" s="947"/>
      <c r="AT123" s="947"/>
      <c r="AU123" s="947"/>
      <c r="AV123" s="947"/>
      <c r="AW123" s="947"/>
      <c r="AX123" s="947"/>
      <c r="AY123" s="947"/>
      <c r="AZ123" s="947"/>
      <c r="BA123" s="947"/>
      <c r="BB123" s="947"/>
      <c r="BC123" s="947"/>
      <c r="BD123" s="947"/>
      <c r="BE123" s="947"/>
      <c r="BF123" s="947"/>
      <c r="BG123" s="947"/>
      <c r="BH123" s="947"/>
      <c r="BI123" s="947"/>
      <c r="BJ123" s="947"/>
      <c r="BK123" s="947"/>
      <c r="BL123" s="947"/>
      <c r="BM123" s="947"/>
      <c r="BN123" s="947"/>
      <c r="BO123" s="947"/>
      <c r="BP123" s="947"/>
      <c r="BQ123" s="947"/>
      <c r="BR123" s="947"/>
      <c r="BS123" s="947"/>
      <c r="BT123" s="947"/>
      <c r="BU123" s="947"/>
      <c r="BV123" s="947"/>
      <c r="BW123" s="947"/>
      <c r="BX123" s="947"/>
      <c r="BY123" s="947"/>
      <c r="BZ123" s="947"/>
      <c r="CA123" s="947"/>
      <c r="CB123" s="947"/>
      <c r="CC123" s="947"/>
      <c r="CD123" s="947"/>
      <c r="CE123" s="947"/>
      <c r="CF123" s="947"/>
      <c r="CG123" s="947"/>
      <c r="CH123" s="947"/>
      <c r="CI123" s="947"/>
      <c r="CJ123" s="947"/>
      <c r="CK123" s="947"/>
      <c r="CL123" s="947"/>
      <c r="CM123" s="947"/>
      <c r="CN123" s="947"/>
      <c r="CO123" s="947"/>
      <c r="CP123" s="947"/>
      <c r="CQ123" s="947"/>
      <c r="CR123" s="947"/>
      <c r="CS123" s="947"/>
      <c r="CT123" s="947"/>
      <c r="CU123" s="947"/>
      <c r="CV123" s="947"/>
      <c r="CW123" s="947"/>
      <c r="CX123" s="947"/>
      <c r="CY123" s="947"/>
      <c r="CZ123" s="947"/>
      <c r="DA123" s="947"/>
      <c r="DB123" s="947"/>
      <c r="DC123" s="947"/>
      <c r="DD123" s="947"/>
    </row>
    <row r="124" spans="1:108" ht="30" customHeight="1">
      <c r="B124" s="771"/>
      <c r="C124" s="746" t="s">
        <v>301</v>
      </c>
      <c r="D124" s="772" t="s">
        <v>0</v>
      </c>
      <c r="E124" s="769">
        <v>65</v>
      </c>
      <c r="F124" s="770" t="s">
        <v>149</v>
      </c>
      <c r="G124" s="760">
        <f t="shared" si="53"/>
        <v>3000</v>
      </c>
      <c r="H124" s="763">
        <f>H126</f>
        <v>38600</v>
      </c>
      <c r="I124" s="760">
        <f t="shared" ref="I124:K125" si="80">I126</f>
        <v>250</v>
      </c>
      <c r="J124" s="760">
        <f t="shared" si="80"/>
        <v>250</v>
      </c>
      <c r="K124" s="760">
        <f t="shared" si="80"/>
        <v>250</v>
      </c>
      <c r="L124" s="760">
        <f t="shared" si="54"/>
        <v>750</v>
      </c>
      <c r="M124" s="761">
        <f>L124*100/G124</f>
        <v>25</v>
      </c>
      <c r="N124" s="763">
        <f>N126</f>
        <v>12120</v>
      </c>
      <c r="O124" s="760">
        <f t="shared" ref="O124:Q125" si="81">O126</f>
        <v>250</v>
      </c>
      <c r="P124" s="760">
        <f t="shared" si="81"/>
        <v>250</v>
      </c>
      <c r="Q124" s="760">
        <f t="shared" si="81"/>
        <v>250</v>
      </c>
      <c r="R124" s="760">
        <f t="shared" si="45"/>
        <v>750</v>
      </c>
      <c r="S124" s="761">
        <f>U124*100/G124</f>
        <v>50</v>
      </c>
      <c r="T124" s="763">
        <f>T126</f>
        <v>29000</v>
      </c>
      <c r="U124" s="758">
        <f t="shared" si="50"/>
        <v>1500</v>
      </c>
      <c r="V124" s="760">
        <f t="shared" ref="V124:X125" si="82">V126</f>
        <v>250</v>
      </c>
      <c r="W124" s="760">
        <f t="shared" si="82"/>
        <v>250</v>
      </c>
      <c r="X124" s="760">
        <f t="shared" si="82"/>
        <v>250</v>
      </c>
      <c r="Y124" s="760">
        <f t="shared" si="46"/>
        <v>750</v>
      </c>
      <c r="Z124" s="761">
        <f t="shared" si="52"/>
        <v>75</v>
      </c>
      <c r="AA124" s="763">
        <f>AA126</f>
        <v>38600</v>
      </c>
      <c r="AB124" s="762">
        <f t="shared" si="51"/>
        <v>2250</v>
      </c>
      <c r="AC124" s="760">
        <f t="shared" ref="AC124:AE125" si="83">AC126</f>
        <v>250</v>
      </c>
      <c r="AD124" s="760">
        <f t="shared" si="83"/>
        <v>250</v>
      </c>
      <c r="AE124" s="760">
        <f t="shared" si="83"/>
        <v>250</v>
      </c>
      <c r="AF124" s="760">
        <f t="shared" si="47"/>
        <v>750</v>
      </c>
      <c r="AG124" s="761">
        <f>AI124*100/G124</f>
        <v>100</v>
      </c>
      <c r="AH124" s="763">
        <f>AH126</f>
        <v>38600</v>
      </c>
      <c r="AI124" s="763">
        <f t="shared" si="48"/>
        <v>3000</v>
      </c>
      <c r="AJ124" s="764">
        <f t="shared" si="75"/>
        <v>100</v>
      </c>
      <c r="AK124" s="924"/>
      <c r="AL124" s="955"/>
      <c r="AM124" s="947"/>
      <c r="AN124" s="947"/>
      <c r="AO124" s="947"/>
      <c r="AP124" s="947"/>
      <c r="AQ124" s="947"/>
      <c r="AR124" s="947"/>
      <c r="AS124" s="947"/>
      <c r="AT124" s="947"/>
      <c r="AU124" s="947"/>
      <c r="AV124" s="947"/>
      <c r="AW124" s="947"/>
      <c r="AX124" s="947"/>
      <c r="AY124" s="947"/>
      <c r="AZ124" s="947"/>
      <c r="BA124" s="947"/>
      <c r="BB124" s="947"/>
      <c r="BC124" s="947"/>
      <c r="BD124" s="947"/>
      <c r="BE124" s="947"/>
      <c r="BF124" s="947"/>
      <c r="BG124" s="947"/>
      <c r="BH124" s="947"/>
      <c r="BI124" s="947"/>
      <c r="BJ124" s="947"/>
      <c r="BK124" s="947"/>
      <c r="BL124" s="947"/>
      <c r="BM124" s="947"/>
      <c r="BN124" s="947"/>
      <c r="BO124" s="947"/>
      <c r="BP124" s="947"/>
      <c r="BQ124" s="947"/>
      <c r="BR124" s="947"/>
      <c r="BS124" s="947"/>
      <c r="BT124" s="947"/>
      <c r="BU124" s="947"/>
      <c r="BV124" s="947"/>
      <c r="BW124" s="947"/>
      <c r="BX124" s="947"/>
      <c r="BY124" s="947"/>
      <c r="BZ124" s="947"/>
      <c r="CA124" s="947"/>
      <c r="CB124" s="947"/>
      <c r="CC124" s="947"/>
      <c r="CD124" s="947"/>
      <c r="CE124" s="947"/>
      <c r="CF124" s="947"/>
      <c r="CG124" s="947"/>
      <c r="CH124" s="947"/>
      <c r="CI124" s="947"/>
      <c r="CJ124" s="947"/>
      <c r="CK124" s="947"/>
      <c r="CL124" s="947"/>
      <c r="CM124" s="947"/>
      <c r="CN124" s="947"/>
      <c r="CO124" s="947"/>
      <c r="CP124" s="947"/>
      <c r="CQ124" s="947"/>
      <c r="CR124" s="947"/>
      <c r="CS124" s="947"/>
      <c r="CT124" s="947"/>
      <c r="CU124" s="947"/>
      <c r="CV124" s="947"/>
      <c r="CW124" s="947"/>
      <c r="CX124" s="947"/>
      <c r="CY124" s="947"/>
      <c r="CZ124" s="947"/>
      <c r="DA124" s="947"/>
      <c r="DB124" s="947"/>
      <c r="DC124" s="947"/>
      <c r="DD124" s="947"/>
    </row>
    <row r="125" spans="1:108" ht="19.5" customHeight="1">
      <c r="B125" s="771"/>
      <c r="C125" s="746"/>
      <c r="D125" s="772"/>
      <c r="E125" s="769"/>
      <c r="F125" s="770" t="s">
        <v>150</v>
      </c>
      <c r="G125" s="760">
        <f t="shared" si="53"/>
        <v>2280</v>
      </c>
      <c r="H125" s="763">
        <f>H127</f>
        <v>34280</v>
      </c>
      <c r="I125" s="760">
        <f t="shared" si="80"/>
        <v>200</v>
      </c>
      <c r="J125" s="760">
        <f t="shared" si="80"/>
        <v>207</v>
      </c>
      <c r="K125" s="760">
        <f t="shared" si="80"/>
        <v>207</v>
      </c>
      <c r="L125" s="760">
        <f t="shared" si="54"/>
        <v>614</v>
      </c>
      <c r="M125" s="761">
        <f>L125*100/G124</f>
        <v>20.466666666666665</v>
      </c>
      <c r="N125" s="763">
        <f>N127</f>
        <v>8947</v>
      </c>
      <c r="O125" s="760">
        <f t="shared" si="81"/>
        <v>206</v>
      </c>
      <c r="P125" s="760">
        <f t="shared" si="81"/>
        <v>200</v>
      </c>
      <c r="Q125" s="760">
        <f t="shared" si="81"/>
        <v>207</v>
      </c>
      <c r="R125" s="760">
        <f t="shared" si="45"/>
        <v>613</v>
      </c>
      <c r="S125" s="761">
        <f>U125*100/G124</f>
        <v>40.9</v>
      </c>
      <c r="T125" s="763">
        <f>T127</f>
        <v>29000</v>
      </c>
      <c r="U125" s="758">
        <f t="shared" si="50"/>
        <v>1227</v>
      </c>
      <c r="V125" s="760">
        <f t="shared" si="82"/>
        <v>203</v>
      </c>
      <c r="W125" s="760">
        <f t="shared" si="82"/>
        <v>248</v>
      </c>
      <c r="X125" s="760">
        <f t="shared" si="82"/>
        <v>199</v>
      </c>
      <c r="Y125" s="760">
        <f t="shared" si="46"/>
        <v>650</v>
      </c>
      <c r="Z125" s="761">
        <f>AB125*100/G124</f>
        <v>62.56666666666667</v>
      </c>
      <c r="AA125" s="763">
        <f>AA127</f>
        <v>34280</v>
      </c>
      <c r="AB125" s="762">
        <f t="shared" si="51"/>
        <v>1877</v>
      </c>
      <c r="AC125" s="760">
        <f t="shared" si="83"/>
        <v>199</v>
      </c>
      <c r="AD125" s="760">
        <f t="shared" si="83"/>
        <v>204</v>
      </c>
      <c r="AE125" s="760">
        <f t="shared" si="83"/>
        <v>0</v>
      </c>
      <c r="AF125" s="760">
        <f t="shared" si="47"/>
        <v>403</v>
      </c>
      <c r="AG125" s="761">
        <f>AI125*100/G124</f>
        <v>76</v>
      </c>
      <c r="AH125" s="763">
        <f>AH127</f>
        <v>34280</v>
      </c>
      <c r="AI125" s="763">
        <f t="shared" si="48"/>
        <v>2280</v>
      </c>
      <c r="AJ125" s="764">
        <f t="shared" si="75"/>
        <v>76</v>
      </c>
      <c r="AK125" s="924"/>
      <c r="AL125" s="955"/>
      <c r="AM125" s="947"/>
      <c r="AN125" s="947"/>
      <c r="AO125" s="947"/>
      <c r="AP125" s="947"/>
      <c r="AQ125" s="947"/>
      <c r="AR125" s="947"/>
      <c r="AS125" s="947"/>
      <c r="AT125" s="947"/>
      <c r="AU125" s="947"/>
      <c r="AV125" s="947"/>
      <c r="AW125" s="947"/>
      <c r="AX125" s="947"/>
      <c r="AY125" s="947"/>
      <c r="AZ125" s="947"/>
      <c r="BA125" s="947"/>
      <c r="BB125" s="947"/>
      <c r="BC125" s="947"/>
      <c r="BD125" s="947"/>
      <c r="BE125" s="947"/>
      <c r="BF125" s="947"/>
      <c r="BG125" s="947"/>
      <c r="BH125" s="947"/>
      <c r="BI125" s="947"/>
      <c r="BJ125" s="947"/>
      <c r="BK125" s="947"/>
      <c r="BL125" s="947"/>
      <c r="BM125" s="947"/>
      <c r="BN125" s="947"/>
      <c r="BO125" s="947"/>
      <c r="BP125" s="947"/>
      <c r="BQ125" s="947"/>
      <c r="BR125" s="947"/>
      <c r="BS125" s="947"/>
      <c r="BT125" s="947"/>
      <c r="BU125" s="947"/>
      <c r="BV125" s="947"/>
      <c r="BW125" s="947"/>
      <c r="BX125" s="947"/>
      <c r="BY125" s="947"/>
      <c r="BZ125" s="947"/>
      <c r="CA125" s="947"/>
      <c r="CB125" s="947"/>
      <c r="CC125" s="947"/>
      <c r="CD125" s="947"/>
      <c r="CE125" s="947"/>
      <c r="CF125" s="947"/>
      <c r="CG125" s="947"/>
      <c r="CH125" s="947"/>
      <c r="CI125" s="947"/>
      <c r="CJ125" s="947"/>
      <c r="CK125" s="947"/>
      <c r="CL125" s="947"/>
      <c r="CM125" s="947"/>
      <c r="CN125" s="947"/>
      <c r="CO125" s="947"/>
      <c r="CP125" s="947"/>
      <c r="CQ125" s="947"/>
      <c r="CR125" s="947"/>
      <c r="CS125" s="947"/>
      <c r="CT125" s="947"/>
      <c r="CU125" s="947"/>
      <c r="CV125" s="947"/>
      <c r="CW125" s="947"/>
      <c r="CX125" s="947"/>
      <c r="CY125" s="947"/>
      <c r="CZ125" s="947"/>
      <c r="DA125" s="947"/>
      <c r="DB125" s="947"/>
      <c r="DC125" s="947"/>
      <c r="DD125" s="947"/>
    </row>
    <row r="126" spans="1:108" s="750" customFormat="1" ht="30" customHeight="1">
      <c r="B126" s="771">
        <v>1</v>
      </c>
      <c r="C126" s="748" t="s">
        <v>302</v>
      </c>
      <c r="D126" s="773" t="s">
        <v>0</v>
      </c>
      <c r="E126" s="774"/>
      <c r="F126" s="775" t="s">
        <v>149</v>
      </c>
      <c r="G126" s="760">
        <f t="shared" si="53"/>
        <v>3000</v>
      </c>
      <c r="H126" s="763">
        <f t="shared" si="67"/>
        <v>38600</v>
      </c>
      <c r="I126" s="760">
        <f t="shared" ref="I126:K127" si="84">I128+I130</f>
        <v>250</v>
      </c>
      <c r="J126" s="760">
        <f t="shared" si="84"/>
        <v>250</v>
      </c>
      <c r="K126" s="760">
        <f t="shared" si="84"/>
        <v>250</v>
      </c>
      <c r="L126" s="760">
        <f t="shared" si="54"/>
        <v>750</v>
      </c>
      <c r="M126" s="761">
        <f>L126*100/G126</f>
        <v>25</v>
      </c>
      <c r="N126" s="763">
        <f>แผนเงิน2562!L111</f>
        <v>12120</v>
      </c>
      <c r="O126" s="760">
        <f t="shared" ref="O126:Q127" si="85">O128+O130</f>
        <v>250</v>
      </c>
      <c r="P126" s="760">
        <f t="shared" si="85"/>
        <v>250</v>
      </c>
      <c r="Q126" s="760">
        <f t="shared" si="85"/>
        <v>250</v>
      </c>
      <c r="R126" s="760">
        <f t="shared" si="45"/>
        <v>750</v>
      </c>
      <c r="S126" s="761">
        <f>U126*100/G126</f>
        <v>50</v>
      </c>
      <c r="T126" s="763">
        <f>แผนเงิน2562!Q111</f>
        <v>29000</v>
      </c>
      <c r="U126" s="758">
        <f t="shared" si="50"/>
        <v>1500</v>
      </c>
      <c r="V126" s="760">
        <f t="shared" ref="V126:X127" si="86">V128+V130</f>
        <v>250</v>
      </c>
      <c r="W126" s="760">
        <f t="shared" si="86"/>
        <v>250</v>
      </c>
      <c r="X126" s="760">
        <f t="shared" si="86"/>
        <v>250</v>
      </c>
      <c r="Y126" s="760">
        <f t="shared" si="46"/>
        <v>750</v>
      </c>
      <c r="Z126" s="761">
        <f t="shared" si="52"/>
        <v>75</v>
      </c>
      <c r="AA126" s="763">
        <f>แผนเงิน2562!V111</f>
        <v>38600</v>
      </c>
      <c r="AB126" s="762">
        <f t="shared" si="51"/>
        <v>2250</v>
      </c>
      <c r="AC126" s="760">
        <f t="shared" ref="AC126:AE127" si="87">AC128+AC130</f>
        <v>250</v>
      </c>
      <c r="AD126" s="760">
        <f t="shared" si="87"/>
        <v>250</v>
      </c>
      <c r="AE126" s="760">
        <f t="shared" si="87"/>
        <v>250</v>
      </c>
      <c r="AF126" s="760">
        <f t="shared" si="47"/>
        <v>750</v>
      </c>
      <c r="AG126" s="761">
        <f>AI126*100/G126</f>
        <v>100</v>
      </c>
      <c r="AH126" s="763">
        <f>แผนเงิน2562!AA111</f>
        <v>38600</v>
      </c>
      <c r="AI126" s="763">
        <f t="shared" si="48"/>
        <v>3000</v>
      </c>
      <c r="AJ126" s="764">
        <f t="shared" si="75"/>
        <v>100</v>
      </c>
      <c r="AK126" s="925"/>
      <c r="AL126" s="956"/>
      <c r="AM126" s="948"/>
      <c r="AN126" s="948"/>
      <c r="AO126" s="948"/>
      <c r="AP126" s="948"/>
      <c r="AQ126" s="948"/>
      <c r="AR126" s="948"/>
      <c r="AS126" s="948"/>
      <c r="AT126" s="948"/>
      <c r="AU126" s="948"/>
      <c r="AV126" s="948"/>
      <c r="AW126" s="948"/>
      <c r="AX126" s="948"/>
      <c r="AY126" s="948"/>
      <c r="AZ126" s="948"/>
      <c r="BA126" s="948"/>
      <c r="BB126" s="948"/>
      <c r="BC126" s="948"/>
      <c r="BD126" s="948"/>
      <c r="BE126" s="948"/>
      <c r="BF126" s="948"/>
      <c r="BG126" s="948"/>
      <c r="BH126" s="948"/>
      <c r="BI126" s="948"/>
      <c r="BJ126" s="948"/>
      <c r="BK126" s="948"/>
      <c r="BL126" s="948"/>
      <c r="BM126" s="948"/>
      <c r="BN126" s="948"/>
      <c r="BO126" s="948"/>
      <c r="BP126" s="948"/>
      <c r="BQ126" s="948"/>
      <c r="BR126" s="948"/>
      <c r="BS126" s="948"/>
      <c r="BT126" s="948"/>
      <c r="BU126" s="948"/>
      <c r="BV126" s="948"/>
      <c r="BW126" s="948"/>
      <c r="BX126" s="948"/>
      <c r="BY126" s="948"/>
      <c r="BZ126" s="948"/>
      <c r="CA126" s="948"/>
      <c r="CB126" s="948"/>
      <c r="CC126" s="948"/>
      <c r="CD126" s="948"/>
      <c r="CE126" s="948"/>
      <c r="CF126" s="948"/>
      <c r="CG126" s="948"/>
      <c r="CH126" s="948"/>
      <c r="CI126" s="948"/>
      <c r="CJ126" s="948"/>
      <c r="CK126" s="948"/>
      <c r="CL126" s="948"/>
      <c r="CM126" s="948"/>
      <c r="CN126" s="948"/>
      <c r="CO126" s="948"/>
      <c r="CP126" s="948"/>
      <c r="CQ126" s="948"/>
      <c r="CR126" s="948"/>
      <c r="CS126" s="948"/>
      <c r="CT126" s="948"/>
      <c r="CU126" s="948"/>
      <c r="CV126" s="948"/>
      <c r="CW126" s="948"/>
      <c r="CX126" s="948"/>
      <c r="CY126" s="948"/>
      <c r="CZ126" s="948"/>
      <c r="DA126" s="948"/>
      <c r="DB126" s="948"/>
      <c r="DC126" s="948"/>
      <c r="DD126" s="948"/>
    </row>
    <row r="127" spans="1:108" s="750" customFormat="1" ht="21" customHeight="1">
      <c r="B127" s="771"/>
      <c r="C127" s="749"/>
      <c r="D127" s="773"/>
      <c r="E127" s="774"/>
      <c r="F127" s="775" t="s">
        <v>150</v>
      </c>
      <c r="G127" s="760">
        <f t="shared" si="53"/>
        <v>2280</v>
      </c>
      <c r="H127" s="763">
        <f>AH127</f>
        <v>34280</v>
      </c>
      <c r="I127" s="760">
        <f>I129+I131</f>
        <v>200</v>
      </c>
      <c r="J127" s="760">
        <f t="shared" si="84"/>
        <v>207</v>
      </c>
      <c r="K127" s="760">
        <f t="shared" si="84"/>
        <v>207</v>
      </c>
      <c r="L127" s="760">
        <f t="shared" si="54"/>
        <v>614</v>
      </c>
      <c r="M127" s="761">
        <f>L127*100/G126</f>
        <v>20.466666666666665</v>
      </c>
      <c r="N127" s="763">
        <v>8947</v>
      </c>
      <c r="O127" s="760">
        <f t="shared" si="85"/>
        <v>206</v>
      </c>
      <c r="P127" s="760">
        <f t="shared" si="85"/>
        <v>200</v>
      </c>
      <c r="Q127" s="760">
        <f t="shared" si="85"/>
        <v>207</v>
      </c>
      <c r="R127" s="760">
        <f t="shared" si="45"/>
        <v>613</v>
      </c>
      <c r="S127" s="761">
        <f>U127*100/G126</f>
        <v>40.9</v>
      </c>
      <c r="T127" s="763">
        <v>29000</v>
      </c>
      <c r="U127" s="758">
        <f t="shared" si="50"/>
        <v>1227</v>
      </c>
      <c r="V127" s="760">
        <f t="shared" si="86"/>
        <v>203</v>
      </c>
      <c r="W127" s="760">
        <f t="shared" si="86"/>
        <v>248</v>
      </c>
      <c r="X127" s="760">
        <f t="shared" si="86"/>
        <v>199</v>
      </c>
      <c r="Y127" s="760">
        <f t="shared" si="46"/>
        <v>650</v>
      </c>
      <c r="Z127" s="761">
        <f>AB127*100/G126</f>
        <v>62.56666666666667</v>
      </c>
      <c r="AA127" s="763">
        <v>34280</v>
      </c>
      <c r="AB127" s="762">
        <f t="shared" si="51"/>
        <v>1877</v>
      </c>
      <c r="AC127" s="760">
        <f t="shared" si="87"/>
        <v>199</v>
      </c>
      <c r="AD127" s="760">
        <f t="shared" si="87"/>
        <v>204</v>
      </c>
      <c r="AE127" s="760">
        <f t="shared" si="87"/>
        <v>0</v>
      </c>
      <c r="AF127" s="760">
        <f t="shared" si="47"/>
        <v>403</v>
      </c>
      <c r="AG127" s="761">
        <f>AI127*100/G126</f>
        <v>76</v>
      </c>
      <c r="AH127" s="763">
        <f>AA127</f>
        <v>34280</v>
      </c>
      <c r="AI127" s="763">
        <f t="shared" si="48"/>
        <v>2280</v>
      </c>
      <c r="AJ127" s="764">
        <f t="shared" si="75"/>
        <v>76</v>
      </c>
      <c r="AK127" s="925"/>
      <c r="AL127" s="956"/>
      <c r="AM127" s="948"/>
      <c r="AN127" s="948"/>
      <c r="AO127" s="948"/>
      <c r="AP127" s="948"/>
      <c r="AQ127" s="948"/>
      <c r="AR127" s="948"/>
      <c r="AS127" s="948"/>
      <c r="AT127" s="948"/>
      <c r="AU127" s="948"/>
      <c r="AV127" s="948"/>
      <c r="AW127" s="948"/>
      <c r="AX127" s="948"/>
      <c r="AY127" s="948"/>
      <c r="AZ127" s="948"/>
      <c r="BA127" s="948"/>
      <c r="BB127" s="948"/>
      <c r="BC127" s="948"/>
      <c r="BD127" s="948"/>
      <c r="BE127" s="948"/>
      <c r="BF127" s="948"/>
      <c r="BG127" s="948"/>
      <c r="BH127" s="948"/>
      <c r="BI127" s="948"/>
      <c r="BJ127" s="948"/>
      <c r="BK127" s="948"/>
      <c r="BL127" s="948"/>
      <c r="BM127" s="948"/>
      <c r="BN127" s="948"/>
      <c r="BO127" s="948"/>
      <c r="BP127" s="948"/>
      <c r="BQ127" s="948"/>
      <c r="BR127" s="948"/>
      <c r="BS127" s="948"/>
      <c r="BT127" s="948"/>
      <c r="BU127" s="948"/>
      <c r="BV127" s="948"/>
      <c r="BW127" s="948"/>
      <c r="BX127" s="948"/>
      <c r="BY127" s="948"/>
      <c r="BZ127" s="948"/>
      <c r="CA127" s="948"/>
      <c r="CB127" s="948"/>
      <c r="CC127" s="948"/>
      <c r="CD127" s="948"/>
      <c r="CE127" s="948"/>
      <c r="CF127" s="948"/>
      <c r="CG127" s="948"/>
      <c r="CH127" s="948"/>
      <c r="CI127" s="948"/>
      <c r="CJ127" s="948"/>
      <c r="CK127" s="948"/>
      <c r="CL127" s="948"/>
      <c r="CM127" s="948"/>
      <c r="CN127" s="948"/>
      <c r="CO127" s="948"/>
      <c r="CP127" s="948"/>
      <c r="CQ127" s="948"/>
      <c r="CR127" s="948"/>
      <c r="CS127" s="948"/>
      <c r="CT127" s="948"/>
      <c r="CU127" s="948"/>
      <c r="CV127" s="948"/>
      <c r="CW127" s="948"/>
      <c r="CX127" s="948"/>
      <c r="CY127" s="948"/>
      <c r="CZ127" s="948"/>
      <c r="DA127" s="948"/>
      <c r="DB127" s="948"/>
      <c r="DC127" s="948"/>
      <c r="DD127" s="948"/>
    </row>
    <row r="128" spans="1:108" ht="30" customHeight="1">
      <c r="B128" s="771"/>
      <c r="C128" s="746" t="s">
        <v>303</v>
      </c>
      <c r="D128" s="772" t="s">
        <v>0</v>
      </c>
      <c r="E128" s="769">
        <f>SUM(E130:E134)</f>
        <v>1660</v>
      </c>
      <c r="F128" s="770" t="s">
        <v>149</v>
      </c>
      <c r="G128" s="760">
        <f t="shared" si="53"/>
        <v>2400</v>
      </c>
      <c r="H128" s="763">
        <f t="shared" si="67"/>
        <v>0</v>
      </c>
      <c r="I128" s="760">
        <f>[1]แผนงาน2562!$I$124</f>
        <v>200</v>
      </c>
      <c r="J128" s="760">
        <f>[1]แผนงาน2562!$J$124</f>
        <v>200</v>
      </c>
      <c r="K128" s="760">
        <f>[1]แผนงาน2562!$K$124</f>
        <v>200</v>
      </c>
      <c r="L128" s="760">
        <f t="shared" si="54"/>
        <v>600</v>
      </c>
      <c r="M128" s="761">
        <f>L128*100/G128</f>
        <v>25</v>
      </c>
      <c r="N128" s="763">
        <v>0</v>
      </c>
      <c r="O128" s="760">
        <f>[1]แผนงาน2562!$M$124</f>
        <v>200</v>
      </c>
      <c r="P128" s="760">
        <f>[1]แผนงาน2562!$N$124</f>
        <v>200</v>
      </c>
      <c r="Q128" s="760">
        <f>[1]แผนงาน2562!$O$124</f>
        <v>200</v>
      </c>
      <c r="R128" s="760">
        <f>Q128+P128+O128</f>
        <v>600</v>
      </c>
      <c r="S128" s="761">
        <f>U128*100/G128</f>
        <v>50</v>
      </c>
      <c r="T128" s="763">
        <v>0</v>
      </c>
      <c r="U128" s="758">
        <f t="shared" si="50"/>
        <v>1200</v>
      </c>
      <c r="V128" s="760">
        <f>[1]แผนงาน2562!$R$124</f>
        <v>200</v>
      </c>
      <c r="W128" s="760">
        <f>[1]แผนงาน2562!$S$124</f>
        <v>200</v>
      </c>
      <c r="X128" s="760">
        <f>[1]แผนงาน2562!$W$124</f>
        <v>200</v>
      </c>
      <c r="Y128" s="760">
        <f>X128+W128+V128</f>
        <v>600</v>
      </c>
      <c r="Z128" s="761">
        <f t="shared" si="52"/>
        <v>75</v>
      </c>
      <c r="AA128" s="763">
        <v>0</v>
      </c>
      <c r="AB128" s="762">
        <f t="shared" si="51"/>
        <v>1800</v>
      </c>
      <c r="AC128" s="760">
        <f>[1]แผนงาน2562!$W$124</f>
        <v>200</v>
      </c>
      <c r="AD128" s="760">
        <f>[1]แผนงาน2562!$X$124</f>
        <v>200</v>
      </c>
      <c r="AE128" s="760">
        <f>[1]แผนงาน2562!$Y$124</f>
        <v>200</v>
      </c>
      <c r="AF128" s="760">
        <f>AE128+AD128+AC128</f>
        <v>600</v>
      </c>
      <c r="AG128" s="761">
        <f>AI128*100/G128</f>
        <v>100</v>
      </c>
      <c r="AH128" s="763">
        <v>0</v>
      </c>
      <c r="AI128" s="763">
        <f t="shared" si="48"/>
        <v>2400</v>
      </c>
      <c r="AJ128" s="764">
        <f t="shared" si="75"/>
        <v>100</v>
      </c>
      <c r="AK128" s="924"/>
      <c r="AL128" s="955"/>
      <c r="AM128" s="947"/>
      <c r="AN128" s="947"/>
      <c r="AO128" s="947"/>
      <c r="AP128" s="947"/>
      <c r="AQ128" s="947"/>
      <c r="AR128" s="947"/>
      <c r="AS128" s="947"/>
      <c r="AT128" s="947"/>
      <c r="AU128" s="947"/>
      <c r="AV128" s="947"/>
      <c r="AW128" s="947"/>
      <c r="AX128" s="947"/>
      <c r="AY128" s="947"/>
      <c r="AZ128" s="947"/>
      <c r="BA128" s="947"/>
      <c r="BB128" s="947"/>
      <c r="BC128" s="947"/>
      <c r="BD128" s="947"/>
      <c r="BE128" s="947"/>
      <c r="BF128" s="947"/>
      <c r="BG128" s="947"/>
      <c r="BH128" s="947"/>
      <c r="BI128" s="947"/>
      <c r="BJ128" s="947"/>
      <c r="BK128" s="947"/>
      <c r="BL128" s="947"/>
      <c r="BM128" s="947"/>
      <c r="BN128" s="947"/>
      <c r="BO128" s="947"/>
      <c r="BP128" s="947"/>
      <c r="BQ128" s="947"/>
      <c r="BR128" s="947"/>
      <c r="BS128" s="947"/>
      <c r="BT128" s="947"/>
      <c r="BU128" s="947"/>
      <c r="BV128" s="947"/>
      <c r="BW128" s="947"/>
      <c r="BX128" s="947"/>
      <c r="BY128" s="947"/>
      <c r="BZ128" s="947"/>
      <c r="CA128" s="947"/>
      <c r="CB128" s="947"/>
      <c r="CC128" s="947"/>
      <c r="CD128" s="947"/>
      <c r="CE128" s="947"/>
      <c r="CF128" s="947"/>
      <c r="CG128" s="947"/>
      <c r="CH128" s="947"/>
      <c r="CI128" s="947"/>
      <c r="CJ128" s="947"/>
      <c r="CK128" s="947"/>
      <c r="CL128" s="947"/>
      <c r="CM128" s="947"/>
      <c r="CN128" s="947"/>
      <c r="CO128" s="947"/>
      <c r="CP128" s="947"/>
      <c r="CQ128" s="947"/>
      <c r="CR128" s="947"/>
      <c r="CS128" s="947"/>
      <c r="CT128" s="947"/>
      <c r="CU128" s="947"/>
      <c r="CV128" s="947"/>
      <c r="CW128" s="947"/>
      <c r="CX128" s="947"/>
      <c r="CY128" s="947"/>
      <c r="CZ128" s="947"/>
      <c r="DA128" s="947"/>
      <c r="DB128" s="947"/>
      <c r="DC128" s="947"/>
      <c r="DD128" s="947"/>
    </row>
    <row r="129" spans="1:108" ht="19.5" customHeight="1">
      <c r="B129" s="771"/>
      <c r="C129" s="746"/>
      <c r="D129" s="772"/>
      <c r="E129" s="769"/>
      <c r="F129" s="770" t="s">
        <v>150</v>
      </c>
      <c r="G129" s="760">
        <f t="shared" si="53"/>
        <v>2280</v>
      </c>
      <c r="H129" s="763">
        <f t="shared" si="67"/>
        <v>0</v>
      </c>
      <c r="I129" s="760">
        <f>[1]แผนงาน2562!$I$125</f>
        <v>200</v>
      </c>
      <c r="J129" s="760">
        <f>[1]แผนงาน2562!$J$125</f>
        <v>207</v>
      </c>
      <c r="K129" s="760">
        <f>[1]แผนงาน2562!$K$125</f>
        <v>207</v>
      </c>
      <c r="L129" s="760">
        <f t="shared" si="54"/>
        <v>614</v>
      </c>
      <c r="M129" s="761">
        <f>L129*100/G128</f>
        <v>25.583333333333332</v>
      </c>
      <c r="N129" s="763">
        <v>0</v>
      </c>
      <c r="O129" s="760">
        <f>[1]แผนงาน2562!$M$125</f>
        <v>206</v>
      </c>
      <c r="P129" s="760">
        <f>[1]แผนงาน2562!$N$125</f>
        <v>200</v>
      </c>
      <c r="Q129" s="760">
        <f>[1]แผนงาน2562!$O$125</f>
        <v>207</v>
      </c>
      <c r="R129" s="760">
        <f t="shared" ref="R129:R194" si="88">Q129+P129+O129</f>
        <v>613</v>
      </c>
      <c r="S129" s="761">
        <f>U129*100/G128</f>
        <v>51.125</v>
      </c>
      <c r="T129" s="763">
        <v>0</v>
      </c>
      <c r="U129" s="758">
        <f t="shared" si="50"/>
        <v>1227</v>
      </c>
      <c r="V129" s="760">
        <f>[1]แผนงาน2562!$R$125</f>
        <v>203</v>
      </c>
      <c r="W129" s="760">
        <f>[1]แผนงาน2562!$S$125</f>
        <v>248</v>
      </c>
      <c r="X129" s="760">
        <f>[1]แผนงาน2562!$W$125</f>
        <v>199</v>
      </c>
      <c r="Y129" s="760">
        <f t="shared" ref="Y129:Y194" si="89">X129+W129+V129</f>
        <v>650</v>
      </c>
      <c r="Z129" s="761">
        <f>AB129*100/G128</f>
        <v>78.208333333333329</v>
      </c>
      <c r="AA129" s="763">
        <v>0</v>
      </c>
      <c r="AB129" s="762">
        <f t="shared" si="51"/>
        <v>1877</v>
      </c>
      <c r="AC129" s="760">
        <f>[1]แผนงาน2562!$W$125</f>
        <v>199</v>
      </c>
      <c r="AD129" s="760">
        <f>[1]แผนงาน2562!$X$125</f>
        <v>204</v>
      </c>
      <c r="AE129" s="760">
        <f>[1]แผนงาน2562!$Y$125</f>
        <v>0</v>
      </c>
      <c r="AF129" s="760">
        <f t="shared" ref="AF129:AF194" si="90">AE129+AD129+AC129</f>
        <v>403</v>
      </c>
      <c r="AG129" s="761">
        <f>AI129*100/G128</f>
        <v>95</v>
      </c>
      <c r="AH129" s="763">
        <v>0</v>
      </c>
      <c r="AI129" s="763">
        <f t="shared" si="48"/>
        <v>2280</v>
      </c>
      <c r="AJ129" s="764">
        <f t="shared" si="75"/>
        <v>95</v>
      </c>
      <c r="AK129" s="924"/>
      <c r="AL129" s="955"/>
      <c r="AM129" s="947"/>
      <c r="AN129" s="947"/>
      <c r="AO129" s="947"/>
      <c r="AP129" s="947"/>
      <c r="AQ129" s="947"/>
      <c r="AR129" s="947"/>
      <c r="AS129" s="947"/>
      <c r="AT129" s="947"/>
      <c r="AU129" s="947"/>
      <c r="AV129" s="947"/>
      <c r="AW129" s="947"/>
      <c r="AX129" s="947"/>
      <c r="AY129" s="947"/>
      <c r="AZ129" s="947"/>
      <c r="BA129" s="947"/>
      <c r="BB129" s="947"/>
      <c r="BC129" s="947"/>
      <c r="BD129" s="947"/>
      <c r="BE129" s="947"/>
      <c r="BF129" s="947"/>
      <c r="BG129" s="947"/>
      <c r="BH129" s="947"/>
      <c r="BI129" s="947"/>
      <c r="BJ129" s="947"/>
      <c r="BK129" s="947"/>
      <c r="BL129" s="947"/>
      <c r="BM129" s="947"/>
      <c r="BN129" s="947"/>
      <c r="BO129" s="947"/>
      <c r="BP129" s="947"/>
      <c r="BQ129" s="947"/>
      <c r="BR129" s="947"/>
      <c r="BS129" s="947"/>
      <c r="BT129" s="947"/>
      <c r="BU129" s="947"/>
      <c r="BV129" s="947"/>
      <c r="BW129" s="947"/>
      <c r="BX129" s="947"/>
      <c r="BY129" s="947"/>
      <c r="BZ129" s="947"/>
      <c r="CA129" s="947"/>
      <c r="CB129" s="947"/>
      <c r="CC129" s="947"/>
      <c r="CD129" s="947"/>
      <c r="CE129" s="947"/>
      <c r="CF129" s="947"/>
      <c r="CG129" s="947"/>
      <c r="CH129" s="947"/>
      <c r="CI129" s="947"/>
      <c r="CJ129" s="947"/>
      <c r="CK129" s="947"/>
      <c r="CL129" s="947"/>
      <c r="CM129" s="947"/>
      <c r="CN129" s="947"/>
      <c r="CO129" s="947"/>
      <c r="CP129" s="947"/>
      <c r="CQ129" s="947"/>
      <c r="CR129" s="947"/>
      <c r="CS129" s="947"/>
      <c r="CT129" s="947"/>
      <c r="CU129" s="947"/>
      <c r="CV129" s="947"/>
      <c r="CW129" s="947"/>
      <c r="CX129" s="947"/>
      <c r="CY129" s="947"/>
      <c r="CZ129" s="947"/>
      <c r="DA129" s="947"/>
      <c r="DB129" s="947"/>
      <c r="DC129" s="947"/>
      <c r="DD129" s="947"/>
    </row>
    <row r="130" spans="1:108" ht="24" customHeight="1">
      <c r="B130" s="771"/>
      <c r="C130" s="746" t="s">
        <v>304</v>
      </c>
      <c r="D130" s="772" t="s">
        <v>0</v>
      </c>
      <c r="E130" s="769">
        <v>1400</v>
      </c>
      <c r="F130" s="770" t="s">
        <v>149</v>
      </c>
      <c r="G130" s="760">
        <f t="shared" si="53"/>
        <v>600</v>
      </c>
      <c r="H130" s="763">
        <f t="shared" si="67"/>
        <v>0</v>
      </c>
      <c r="I130" s="760">
        <f>[1]แผนงาน2562!$I$126</f>
        <v>50</v>
      </c>
      <c r="J130" s="760">
        <f>[1]แผนงาน2562!$J$126</f>
        <v>50</v>
      </c>
      <c r="K130" s="760">
        <f>[1]แผนงาน2562!$K$126</f>
        <v>50</v>
      </c>
      <c r="L130" s="760">
        <f t="shared" si="54"/>
        <v>150</v>
      </c>
      <c r="M130" s="761">
        <f>L130*100/G130</f>
        <v>25</v>
      </c>
      <c r="N130" s="763">
        <v>0</v>
      </c>
      <c r="O130" s="760">
        <f>[1]แผนงาน2562!$M$126</f>
        <v>50</v>
      </c>
      <c r="P130" s="760">
        <f>[1]แผนงาน2562!$N$126</f>
        <v>50</v>
      </c>
      <c r="Q130" s="760">
        <f>[1]แผนงาน2562!$O$126</f>
        <v>50</v>
      </c>
      <c r="R130" s="760">
        <f t="shared" si="88"/>
        <v>150</v>
      </c>
      <c r="S130" s="761">
        <f>U130*100/G130</f>
        <v>50</v>
      </c>
      <c r="T130" s="763">
        <v>0</v>
      </c>
      <c r="U130" s="758">
        <f t="shared" si="50"/>
        <v>300</v>
      </c>
      <c r="V130" s="760">
        <f>[1]แผนงาน2562!$R$126</f>
        <v>50</v>
      </c>
      <c r="W130" s="760">
        <f>[1]แผนงาน2562!$S$126</f>
        <v>50</v>
      </c>
      <c r="X130" s="760">
        <f>[1]แผนงาน2562!$T$126</f>
        <v>50</v>
      </c>
      <c r="Y130" s="760">
        <f t="shared" si="89"/>
        <v>150</v>
      </c>
      <c r="Z130" s="761">
        <f t="shared" si="52"/>
        <v>75</v>
      </c>
      <c r="AA130" s="763">
        <v>0</v>
      </c>
      <c r="AB130" s="762">
        <f t="shared" si="51"/>
        <v>450</v>
      </c>
      <c r="AC130" s="760">
        <f>[1]แผนงาน2562!$W$126</f>
        <v>50</v>
      </c>
      <c r="AD130" s="760">
        <f>[1]แผนงาน2562!$X$126</f>
        <v>50</v>
      </c>
      <c r="AE130" s="760">
        <f>[1]แผนงาน2562!$Y$126</f>
        <v>50</v>
      </c>
      <c r="AF130" s="760">
        <f t="shared" si="90"/>
        <v>150</v>
      </c>
      <c r="AG130" s="761">
        <f>AI130*100/G130</f>
        <v>100</v>
      </c>
      <c r="AH130" s="763">
        <v>0</v>
      </c>
      <c r="AI130" s="763">
        <f t="shared" si="48"/>
        <v>600</v>
      </c>
      <c r="AJ130" s="764">
        <f t="shared" si="75"/>
        <v>100</v>
      </c>
      <c r="AK130" s="924"/>
      <c r="AL130" s="955"/>
      <c r="AM130" s="947"/>
      <c r="AN130" s="947"/>
      <c r="AO130" s="947"/>
      <c r="AP130" s="947"/>
      <c r="AQ130" s="947"/>
      <c r="AR130" s="947"/>
      <c r="AS130" s="947"/>
      <c r="AT130" s="947"/>
      <c r="AU130" s="947"/>
      <c r="AV130" s="947"/>
      <c r="AW130" s="947"/>
      <c r="AX130" s="947"/>
      <c r="AY130" s="947"/>
      <c r="AZ130" s="947"/>
      <c r="BA130" s="947"/>
      <c r="BB130" s="947"/>
      <c r="BC130" s="947"/>
      <c r="BD130" s="947"/>
      <c r="BE130" s="947"/>
      <c r="BF130" s="947"/>
      <c r="BG130" s="947"/>
      <c r="BH130" s="947"/>
      <c r="BI130" s="947"/>
      <c r="BJ130" s="947"/>
      <c r="BK130" s="947"/>
      <c r="BL130" s="947"/>
      <c r="BM130" s="947"/>
      <c r="BN130" s="947"/>
      <c r="BO130" s="947"/>
      <c r="BP130" s="947"/>
      <c r="BQ130" s="947"/>
      <c r="BR130" s="947"/>
      <c r="BS130" s="947"/>
      <c r="BT130" s="947"/>
      <c r="BU130" s="947"/>
      <c r="BV130" s="947"/>
      <c r="BW130" s="947"/>
      <c r="BX130" s="947"/>
      <c r="BY130" s="947"/>
      <c r="BZ130" s="947"/>
      <c r="CA130" s="947"/>
      <c r="CB130" s="947"/>
      <c r="CC130" s="947"/>
      <c r="CD130" s="947"/>
      <c r="CE130" s="947"/>
      <c r="CF130" s="947"/>
      <c r="CG130" s="947"/>
      <c r="CH130" s="947"/>
      <c r="CI130" s="947"/>
      <c r="CJ130" s="947"/>
      <c r="CK130" s="947"/>
      <c r="CL130" s="947"/>
      <c r="CM130" s="947"/>
      <c r="CN130" s="947"/>
      <c r="CO130" s="947"/>
      <c r="CP130" s="947"/>
      <c r="CQ130" s="947"/>
      <c r="CR130" s="947"/>
      <c r="CS130" s="947"/>
      <c r="CT130" s="947"/>
      <c r="CU130" s="947"/>
      <c r="CV130" s="947"/>
      <c r="CW130" s="947"/>
      <c r="CX130" s="947"/>
      <c r="CY130" s="947"/>
      <c r="CZ130" s="947"/>
      <c r="DA130" s="947"/>
      <c r="DB130" s="947"/>
      <c r="DC130" s="947"/>
      <c r="DD130" s="947"/>
    </row>
    <row r="131" spans="1:108" s="808" customFormat="1" ht="20.25" customHeight="1">
      <c r="A131" s="863"/>
      <c r="B131" s="771"/>
      <c r="C131" s="746"/>
      <c r="D131" s="772"/>
      <c r="E131" s="769"/>
      <c r="F131" s="770" t="s">
        <v>150</v>
      </c>
      <c r="G131" s="760">
        <f t="shared" si="53"/>
        <v>0</v>
      </c>
      <c r="H131" s="763">
        <f t="shared" si="67"/>
        <v>0</v>
      </c>
      <c r="I131" s="760">
        <f>[1]แผนงาน2562!$J$127</f>
        <v>0</v>
      </c>
      <c r="J131" s="760">
        <f>[1]แผนงาน2562!$J$127</f>
        <v>0</v>
      </c>
      <c r="K131" s="760">
        <f>[1]แผนงาน2562!$J$127</f>
        <v>0</v>
      </c>
      <c r="L131" s="760">
        <f t="shared" si="54"/>
        <v>0</v>
      </c>
      <c r="M131" s="761">
        <f>L131*100/G130</f>
        <v>0</v>
      </c>
      <c r="N131" s="763">
        <v>0</v>
      </c>
      <c r="O131" s="760">
        <f>[1]แผนงาน2562!$P$127</f>
        <v>0</v>
      </c>
      <c r="P131" s="760">
        <f>[1]แผนงาน2562!$P$127</f>
        <v>0</v>
      </c>
      <c r="Q131" s="760">
        <f>[1]แผนงาน2562!$P$127</f>
        <v>0</v>
      </c>
      <c r="R131" s="760">
        <f t="shared" si="88"/>
        <v>0</v>
      </c>
      <c r="S131" s="761">
        <f>U131*100/G130</f>
        <v>0</v>
      </c>
      <c r="T131" s="763">
        <v>0</v>
      </c>
      <c r="U131" s="758">
        <f t="shared" si="50"/>
        <v>0</v>
      </c>
      <c r="V131" s="760">
        <f>[1]แผนงาน2562!$W$127</f>
        <v>0</v>
      </c>
      <c r="W131" s="760">
        <f>[1]แผนงาน2562!$W$127</f>
        <v>0</v>
      </c>
      <c r="X131" s="760">
        <f>[1]แผนงาน2562!$W$127</f>
        <v>0</v>
      </c>
      <c r="Y131" s="760">
        <f t="shared" si="89"/>
        <v>0</v>
      </c>
      <c r="Z131" s="761">
        <f>AB131*100/G130</f>
        <v>0</v>
      </c>
      <c r="AA131" s="763">
        <v>0</v>
      </c>
      <c r="AB131" s="758">
        <f t="shared" si="51"/>
        <v>0</v>
      </c>
      <c r="AC131" s="760">
        <f>[1]แผนงาน2562!$AD$127</f>
        <v>0</v>
      </c>
      <c r="AD131" s="760">
        <f>[1]แผนงาน2562!$AD$127</f>
        <v>0</v>
      </c>
      <c r="AE131" s="760">
        <f>[1]แผนงาน2562!$AD$127</f>
        <v>0</v>
      </c>
      <c r="AF131" s="760">
        <f t="shared" si="90"/>
        <v>0</v>
      </c>
      <c r="AG131" s="761">
        <f>AI131*100/G130</f>
        <v>0</v>
      </c>
      <c r="AH131" s="763">
        <v>0</v>
      </c>
      <c r="AI131" s="763">
        <f t="shared" si="48"/>
        <v>0</v>
      </c>
      <c r="AJ131" s="807">
        <f t="shared" si="75"/>
        <v>0</v>
      </c>
      <c r="AK131" s="924"/>
      <c r="AL131" s="955"/>
      <c r="AM131" s="947"/>
      <c r="AN131" s="947"/>
      <c r="AO131" s="947"/>
      <c r="AP131" s="947"/>
      <c r="AQ131" s="947"/>
      <c r="AR131" s="947"/>
      <c r="AS131" s="947"/>
      <c r="AT131" s="947"/>
      <c r="AU131" s="947"/>
      <c r="AV131" s="947"/>
      <c r="AW131" s="947"/>
      <c r="AX131" s="947"/>
      <c r="AY131" s="947"/>
      <c r="AZ131" s="947"/>
      <c r="BA131" s="947"/>
      <c r="BB131" s="947"/>
      <c r="BC131" s="947"/>
      <c r="BD131" s="947"/>
      <c r="BE131" s="947"/>
      <c r="BF131" s="947"/>
      <c r="BG131" s="947"/>
      <c r="BH131" s="947"/>
      <c r="BI131" s="947"/>
      <c r="BJ131" s="947"/>
      <c r="BK131" s="947"/>
      <c r="BL131" s="947"/>
      <c r="BM131" s="947"/>
      <c r="BN131" s="947"/>
      <c r="BO131" s="947"/>
      <c r="BP131" s="947"/>
      <c r="BQ131" s="947"/>
      <c r="BR131" s="947"/>
      <c r="BS131" s="947"/>
      <c r="BT131" s="947"/>
      <c r="BU131" s="947"/>
      <c r="BV131" s="947"/>
      <c r="BW131" s="947"/>
      <c r="BX131" s="947"/>
      <c r="BY131" s="947"/>
      <c r="BZ131" s="947"/>
      <c r="CA131" s="947"/>
      <c r="CB131" s="947"/>
      <c r="CC131" s="947"/>
      <c r="CD131" s="947"/>
      <c r="CE131" s="947"/>
      <c r="CF131" s="947"/>
      <c r="CG131" s="947"/>
      <c r="CH131" s="947"/>
      <c r="CI131" s="947"/>
      <c r="CJ131" s="947"/>
      <c r="CK131" s="947"/>
      <c r="CL131" s="947"/>
      <c r="CM131" s="947"/>
      <c r="CN131" s="947"/>
      <c r="CO131" s="947"/>
      <c r="CP131" s="947"/>
      <c r="CQ131" s="947"/>
      <c r="CR131" s="947"/>
      <c r="CS131" s="947"/>
      <c r="CT131" s="947"/>
      <c r="CU131" s="947"/>
      <c r="CV131" s="947"/>
      <c r="CW131" s="947"/>
      <c r="CX131" s="947"/>
      <c r="CY131" s="947"/>
      <c r="CZ131" s="947"/>
      <c r="DA131" s="947"/>
      <c r="DB131" s="947"/>
      <c r="DC131" s="947"/>
      <c r="DD131" s="947"/>
    </row>
    <row r="132" spans="1:108" s="809" customFormat="1" ht="42.75" customHeight="1">
      <c r="A132" s="817"/>
      <c r="B132" s="771"/>
      <c r="C132" s="745" t="s">
        <v>334</v>
      </c>
      <c r="D132" s="772" t="s">
        <v>0</v>
      </c>
      <c r="E132" s="769">
        <v>160</v>
      </c>
      <c r="F132" s="770" t="s">
        <v>149</v>
      </c>
      <c r="G132" s="760">
        <f t="shared" si="53"/>
        <v>14670</v>
      </c>
      <c r="H132" s="763">
        <f t="shared" si="67"/>
        <v>2007300</v>
      </c>
      <c r="I132" s="760">
        <f t="shared" ref="I132:K133" si="91">I134+I148+I188</f>
        <v>915</v>
      </c>
      <c r="J132" s="760">
        <f t="shared" si="91"/>
        <v>1215</v>
      </c>
      <c r="K132" s="760">
        <f t="shared" si="91"/>
        <v>1750</v>
      </c>
      <c r="L132" s="760">
        <f t="shared" si="54"/>
        <v>3880</v>
      </c>
      <c r="M132" s="761">
        <f>L132*100/G132</f>
        <v>26.448534423994548</v>
      </c>
      <c r="N132" s="763">
        <f>N134+N148+N188</f>
        <v>430648</v>
      </c>
      <c r="O132" s="760">
        <f t="shared" ref="O132:Q133" si="92">O134+O148+O188</f>
        <v>1420</v>
      </c>
      <c r="P132" s="760">
        <f t="shared" si="92"/>
        <v>1325</v>
      </c>
      <c r="Q132" s="760">
        <f t="shared" si="92"/>
        <v>1220</v>
      </c>
      <c r="R132" s="760">
        <f t="shared" si="88"/>
        <v>3965</v>
      </c>
      <c r="S132" s="761">
        <f>U132*100/G132</f>
        <v>53.47648261758691</v>
      </c>
      <c r="T132" s="763">
        <f>T134+T148+T188</f>
        <v>965796</v>
      </c>
      <c r="U132" s="758">
        <f t="shared" si="50"/>
        <v>7845</v>
      </c>
      <c r="V132" s="760">
        <f t="shared" ref="V132:X133" si="93">V134+V148+V188</f>
        <v>1195</v>
      </c>
      <c r="W132" s="760">
        <f t="shared" si="93"/>
        <v>1195</v>
      </c>
      <c r="X132" s="760">
        <f t="shared" si="93"/>
        <v>1195</v>
      </c>
      <c r="Y132" s="760">
        <f t="shared" si="89"/>
        <v>3585</v>
      </c>
      <c r="Z132" s="761">
        <f t="shared" si="52"/>
        <v>77.914110429447859</v>
      </c>
      <c r="AA132" s="763">
        <f>AA134+AA148+AA188</f>
        <v>1305548</v>
      </c>
      <c r="AB132" s="758">
        <f t="shared" si="51"/>
        <v>11430</v>
      </c>
      <c r="AC132" s="760">
        <f t="shared" ref="AC132:AE133" si="94">AC134+AC188+AC148</f>
        <v>1215</v>
      </c>
      <c r="AD132" s="760">
        <f t="shared" si="94"/>
        <v>1195</v>
      </c>
      <c r="AE132" s="760">
        <f t="shared" si="94"/>
        <v>830</v>
      </c>
      <c r="AF132" s="760">
        <f t="shared" si="90"/>
        <v>3240</v>
      </c>
      <c r="AG132" s="761">
        <f>AI132*100/G132</f>
        <v>100</v>
      </c>
      <c r="AH132" s="763">
        <f>AH134+AH148+AH188</f>
        <v>2007300</v>
      </c>
      <c r="AI132" s="763">
        <f t="shared" si="48"/>
        <v>14670</v>
      </c>
      <c r="AJ132" s="807">
        <f t="shared" si="75"/>
        <v>100</v>
      </c>
      <c r="AK132" s="924"/>
      <c r="AL132" s="955"/>
      <c r="AM132" s="947"/>
      <c r="AN132" s="947"/>
      <c r="AO132" s="947"/>
      <c r="AP132" s="947"/>
      <c r="AQ132" s="947"/>
      <c r="AR132" s="947"/>
      <c r="AS132" s="947"/>
      <c r="AT132" s="947"/>
      <c r="AU132" s="947"/>
      <c r="AV132" s="947"/>
      <c r="AW132" s="947"/>
      <c r="AX132" s="947"/>
      <c r="AY132" s="947"/>
      <c r="AZ132" s="947"/>
      <c r="BA132" s="947"/>
      <c r="BB132" s="947"/>
      <c r="BC132" s="947"/>
      <c r="BD132" s="947"/>
      <c r="BE132" s="947"/>
      <c r="BF132" s="947"/>
      <c r="BG132" s="947"/>
      <c r="BH132" s="947"/>
      <c r="BI132" s="947"/>
      <c r="BJ132" s="947"/>
      <c r="BK132" s="947"/>
      <c r="BL132" s="947"/>
      <c r="BM132" s="947"/>
      <c r="BN132" s="947"/>
      <c r="BO132" s="947"/>
      <c r="BP132" s="947"/>
      <c r="BQ132" s="947"/>
      <c r="BR132" s="947"/>
      <c r="BS132" s="947"/>
      <c r="BT132" s="947"/>
      <c r="BU132" s="947"/>
      <c r="BV132" s="947"/>
      <c r="BW132" s="947"/>
      <c r="BX132" s="947"/>
      <c r="BY132" s="947"/>
      <c r="BZ132" s="947"/>
      <c r="CA132" s="947"/>
      <c r="CB132" s="947"/>
      <c r="CC132" s="947"/>
      <c r="CD132" s="947"/>
      <c r="CE132" s="947"/>
      <c r="CF132" s="947"/>
      <c r="CG132" s="947"/>
      <c r="CH132" s="947"/>
      <c r="CI132" s="947"/>
      <c r="CJ132" s="947"/>
      <c r="CK132" s="947"/>
      <c r="CL132" s="947"/>
      <c r="CM132" s="947"/>
      <c r="CN132" s="947"/>
      <c r="CO132" s="947"/>
      <c r="CP132" s="947"/>
      <c r="CQ132" s="947"/>
      <c r="CR132" s="947"/>
      <c r="CS132" s="947"/>
      <c r="CT132" s="947"/>
      <c r="CU132" s="947"/>
      <c r="CV132" s="947"/>
      <c r="CW132" s="947"/>
      <c r="CX132" s="947"/>
      <c r="CY132" s="947"/>
      <c r="CZ132" s="947"/>
      <c r="DA132" s="947"/>
      <c r="DB132" s="947"/>
      <c r="DC132" s="947"/>
      <c r="DD132" s="947"/>
    </row>
    <row r="133" spans="1:108" ht="21.75" customHeight="1">
      <c r="B133" s="781"/>
      <c r="C133" s="746"/>
      <c r="D133" s="787"/>
      <c r="E133" s="788"/>
      <c r="F133" s="786" t="s">
        <v>150</v>
      </c>
      <c r="G133" s="800">
        <f t="shared" si="53"/>
        <v>20174</v>
      </c>
      <c r="H133" s="801">
        <f t="shared" si="67"/>
        <v>1352898</v>
      </c>
      <c r="I133" s="800">
        <f t="shared" si="91"/>
        <v>1108</v>
      </c>
      <c r="J133" s="800">
        <f t="shared" si="91"/>
        <v>1980</v>
      </c>
      <c r="K133" s="800">
        <f t="shared" si="91"/>
        <v>2226</v>
      </c>
      <c r="L133" s="800">
        <f t="shared" si="54"/>
        <v>5314</v>
      </c>
      <c r="M133" s="802">
        <f>L133*100/G132</f>
        <v>36.223585548738924</v>
      </c>
      <c r="N133" s="763">
        <f>N135+N149+N189</f>
        <v>449178</v>
      </c>
      <c r="O133" s="800">
        <f t="shared" si="92"/>
        <v>1746</v>
      </c>
      <c r="P133" s="800">
        <f t="shared" si="92"/>
        <v>3943</v>
      </c>
      <c r="Q133" s="800">
        <f t="shared" si="92"/>
        <v>817</v>
      </c>
      <c r="R133" s="800">
        <f t="shared" si="88"/>
        <v>6506</v>
      </c>
      <c r="S133" s="802">
        <f>U133*100/G132</f>
        <v>80.572597137014313</v>
      </c>
      <c r="T133" s="763">
        <f>T135+T149+T189</f>
        <v>202970</v>
      </c>
      <c r="U133" s="803">
        <f t="shared" si="50"/>
        <v>11820</v>
      </c>
      <c r="V133" s="800">
        <f t="shared" si="93"/>
        <v>1216</v>
      </c>
      <c r="W133" s="800">
        <f t="shared" si="93"/>
        <v>833</v>
      </c>
      <c r="X133" s="800">
        <f t="shared" si="93"/>
        <v>1349</v>
      </c>
      <c r="Y133" s="800">
        <f t="shared" si="89"/>
        <v>3398</v>
      </c>
      <c r="Z133" s="802">
        <f>AB133*100/G132</f>
        <v>103.73551465576006</v>
      </c>
      <c r="AA133" s="763">
        <f>AA135+AA149+AA189</f>
        <v>186100</v>
      </c>
      <c r="AB133" s="804">
        <f t="shared" si="51"/>
        <v>15218</v>
      </c>
      <c r="AC133" s="800">
        <f t="shared" si="94"/>
        <v>1913</v>
      </c>
      <c r="AD133" s="800">
        <f t="shared" si="94"/>
        <v>1509</v>
      </c>
      <c r="AE133" s="800">
        <f t="shared" si="94"/>
        <v>1534</v>
      </c>
      <c r="AF133" s="800">
        <f t="shared" si="90"/>
        <v>4956</v>
      </c>
      <c r="AG133" s="802">
        <f>AI133*100/G132</f>
        <v>137.51874573960464</v>
      </c>
      <c r="AH133" s="763">
        <f>AH135+AH149+AH189</f>
        <v>1352898</v>
      </c>
      <c r="AI133" s="801">
        <f t="shared" si="48"/>
        <v>20174</v>
      </c>
      <c r="AJ133" s="805">
        <f t="shared" si="75"/>
        <v>137.51874573960464</v>
      </c>
      <c r="AK133" s="926"/>
      <c r="AL133" s="955"/>
      <c r="AM133" s="947"/>
      <c r="AN133" s="947"/>
      <c r="AO133" s="947"/>
      <c r="AP133" s="947"/>
      <c r="AQ133" s="947"/>
      <c r="AR133" s="947"/>
      <c r="AS133" s="947"/>
      <c r="AT133" s="947"/>
      <c r="AU133" s="947"/>
      <c r="AV133" s="947"/>
      <c r="AW133" s="947"/>
      <c r="AX133" s="947"/>
      <c r="AY133" s="947"/>
      <c r="AZ133" s="947"/>
      <c r="BA133" s="947"/>
      <c r="BB133" s="947"/>
      <c r="BC133" s="947"/>
      <c r="BD133" s="947"/>
      <c r="BE133" s="947"/>
      <c r="BF133" s="947"/>
      <c r="BG133" s="947"/>
      <c r="BH133" s="947"/>
      <c r="BI133" s="947"/>
      <c r="BJ133" s="947"/>
      <c r="BK133" s="947"/>
      <c r="BL133" s="947"/>
      <c r="BM133" s="947"/>
      <c r="BN133" s="947"/>
      <c r="BO133" s="947"/>
      <c r="BP133" s="947"/>
      <c r="BQ133" s="947"/>
      <c r="BR133" s="947"/>
      <c r="BS133" s="947"/>
      <c r="BT133" s="947"/>
      <c r="BU133" s="947"/>
      <c r="BV133" s="947"/>
      <c r="BW133" s="947"/>
      <c r="BX133" s="947"/>
      <c r="BY133" s="947"/>
      <c r="BZ133" s="947"/>
      <c r="CA133" s="947"/>
      <c r="CB133" s="947"/>
      <c r="CC133" s="947"/>
      <c r="CD133" s="947"/>
      <c r="CE133" s="947"/>
      <c r="CF133" s="947"/>
      <c r="CG133" s="947"/>
      <c r="CH133" s="947"/>
      <c r="CI133" s="947"/>
      <c r="CJ133" s="947"/>
      <c r="CK133" s="947"/>
      <c r="CL133" s="947"/>
      <c r="CM133" s="947"/>
      <c r="CN133" s="947"/>
      <c r="CO133" s="947"/>
      <c r="CP133" s="947"/>
      <c r="CQ133" s="947"/>
      <c r="CR133" s="947"/>
      <c r="CS133" s="947"/>
      <c r="CT133" s="947"/>
      <c r="CU133" s="947"/>
      <c r="CV133" s="947"/>
      <c r="CW133" s="947"/>
      <c r="CX133" s="947"/>
      <c r="CY133" s="947"/>
      <c r="CZ133" s="947"/>
      <c r="DA133" s="947"/>
      <c r="DB133" s="947"/>
      <c r="DC133" s="947"/>
      <c r="DD133" s="947"/>
    </row>
    <row r="134" spans="1:108" ht="30" customHeight="1">
      <c r="B134" s="771"/>
      <c r="C134" s="746" t="s">
        <v>278</v>
      </c>
      <c r="D134" s="772" t="s">
        <v>0</v>
      </c>
      <c r="E134" s="769">
        <v>100</v>
      </c>
      <c r="F134" s="770" t="s">
        <v>149</v>
      </c>
      <c r="G134" s="760">
        <f t="shared" si="53"/>
        <v>4500</v>
      </c>
      <c r="H134" s="763">
        <f t="shared" si="67"/>
        <v>23500</v>
      </c>
      <c r="I134" s="760">
        <f t="shared" ref="I134:K137" si="95">I136</f>
        <v>375</v>
      </c>
      <c r="J134" s="760">
        <f t="shared" si="95"/>
        <v>375</v>
      </c>
      <c r="K134" s="760">
        <f t="shared" si="95"/>
        <v>375</v>
      </c>
      <c r="L134" s="760">
        <f t="shared" si="54"/>
        <v>1125</v>
      </c>
      <c r="M134" s="761">
        <f>L134*100/G134</f>
        <v>25</v>
      </c>
      <c r="N134" s="763">
        <f>N136</f>
        <v>5874</v>
      </c>
      <c r="O134" s="760">
        <f t="shared" ref="O134:Q137" si="96">O136</f>
        <v>375</v>
      </c>
      <c r="P134" s="760">
        <f t="shared" si="96"/>
        <v>375</v>
      </c>
      <c r="Q134" s="760">
        <f t="shared" si="96"/>
        <v>375</v>
      </c>
      <c r="R134" s="760">
        <f t="shared" si="88"/>
        <v>1125</v>
      </c>
      <c r="S134" s="761">
        <f>U134*100/G134</f>
        <v>50</v>
      </c>
      <c r="T134" s="763">
        <f>T136</f>
        <v>11748</v>
      </c>
      <c r="U134" s="758">
        <f t="shared" si="50"/>
        <v>2250</v>
      </c>
      <c r="V134" s="760">
        <f t="shared" ref="V134:X137" si="97">V136</f>
        <v>375</v>
      </c>
      <c r="W134" s="760">
        <f t="shared" si="97"/>
        <v>375</v>
      </c>
      <c r="X134" s="760">
        <f t="shared" si="97"/>
        <v>375</v>
      </c>
      <c r="Y134" s="760">
        <f t="shared" si="89"/>
        <v>1125</v>
      </c>
      <c r="Z134" s="761">
        <f t="shared" si="52"/>
        <v>75</v>
      </c>
      <c r="AA134" s="763">
        <f>AA136</f>
        <v>17626</v>
      </c>
      <c r="AB134" s="762">
        <f t="shared" si="51"/>
        <v>3375</v>
      </c>
      <c r="AC134" s="760">
        <f t="shared" ref="AC134:AE137" si="98">AC136</f>
        <v>375</v>
      </c>
      <c r="AD134" s="760">
        <f t="shared" si="98"/>
        <v>375</v>
      </c>
      <c r="AE134" s="760">
        <f t="shared" si="98"/>
        <v>375</v>
      </c>
      <c r="AF134" s="760">
        <f t="shared" si="90"/>
        <v>1125</v>
      </c>
      <c r="AG134" s="761">
        <f>AI134*100/G134</f>
        <v>100</v>
      </c>
      <c r="AH134" s="763">
        <f>AH136</f>
        <v>23500</v>
      </c>
      <c r="AI134" s="763">
        <f t="shared" si="48"/>
        <v>4500</v>
      </c>
      <c r="AJ134" s="764">
        <f t="shared" si="75"/>
        <v>100</v>
      </c>
      <c r="AK134" s="924"/>
      <c r="AL134" s="955"/>
      <c r="AM134" s="947"/>
      <c r="AN134" s="947"/>
      <c r="AO134" s="947"/>
      <c r="AP134" s="947"/>
      <c r="AQ134" s="947"/>
      <c r="AR134" s="947"/>
      <c r="AS134" s="947"/>
      <c r="AT134" s="947"/>
      <c r="AU134" s="947"/>
      <c r="AV134" s="947"/>
      <c r="AW134" s="947"/>
      <c r="AX134" s="947"/>
      <c r="AY134" s="947"/>
      <c r="AZ134" s="947"/>
      <c r="BA134" s="947"/>
      <c r="BB134" s="947"/>
      <c r="BC134" s="947"/>
      <c r="BD134" s="947"/>
      <c r="BE134" s="947"/>
      <c r="BF134" s="947"/>
      <c r="BG134" s="947"/>
      <c r="BH134" s="947"/>
      <c r="BI134" s="947"/>
      <c r="BJ134" s="947"/>
      <c r="BK134" s="947"/>
      <c r="BL134" s="947"/>
      <c r="BM134" s="947"/>
      <c r="BN134" s="947"/>
      <c r="BO134" s="947"/>
      <c r="BP134" s="947"/>
      <c r="BQ134" s="947"/>
      <c r="BR134" s="947"/>
      <c r="BS134" s="947"/>
      <c r="BT134" s="947"/>
      <c r="BU134" s="947"/>
      <c r="BV134" s="947"/>
      <c r="BW134" s="947"/>
      <c r="BX134" s="947"/>
      <c r="BY134" s="947"/>
      <c r="BZ134" s="947"/>
      <c r="CA134" s="947"/>
      <c r="CB134" s="947"/>
      <c r="CC134" s="947"/>
      <c r="CD134" s="947"/>
      <c r="CE134" s="947"/>
      <c r="CF134" s="947"/>
      <c r="CG134" s="947"/>
      <c r="CH134" s="947"/>
      <c r="CI134" s="947"/>
      <c r="CJ134" s="947"/>
      <c r="CK134" s="947"/>
      <c r="CL134" s="947"/>
      <c r="CM134" s="947"/>
      <c r="CN134" s="947"/>
      <c r="CO134" s="947"/>
      <c r="CP134" s="947"/>
      <c r="CQ134" s="947"/>
      <c r="CR134" s="947"/>
      <c r="CS134" s="947"/>
      <c r="CT134" s="947"/>
      <c r="CU134" s="947"/>
      <c r="CV134" s="947"/>
      <c r="CW134" s="947"/>
      <c r="CX134" s="947"/>
      <c r="CY134" s="947"/>
      <c r="CZ134" s="947"/>
      <c r="DA134" s="947"/>
      <c r="DB134" s="947"/>
      <c r="DC134" s="947"/>
      <c r="DD134" s="947"/>
    </row>
    <row r="135" spans="1:108" ht="18" customHeight="1">
      <c r="B135" s="771"/>
      <c r="C135" s="746"/>
      <c r="D135" s="772"/>
      <c r="E135" s="769"/>
      <c r="F135" s="770" t="s">
        <v>150</v>
      </c>
      <c r="G135" s="760">
        <f t="shared" si="53"/>
        <v>8003</v>
      </c>
      <c r="H135" s="763">
        <v>23500</v>
      </c>
      <c r="I135" s="760">
        <f t="shared" si="95"/>
        <v>547</v>
      </c>
      <c r="J135" s="760">
        <f t="shared" si="95"/>
        <v>974</v>
      </c>
      <c r="K135" s="760">
        <f t="shared" si="95"/>
        <v>347</v>
      </c>
      <c r="L135" s="760">
        <f t="shared" si="54"/>
        <v>1868</v>
      </c>
      <c r="M135" s="761">
        <f>L135*100/G134</f>
        <v>41.511111111111113</v>
      </c>
      <c r="N135" s="763">
        <f>N137</f>
        <v>23500</v>
      </c>
      <c r="O135" s="760">
        <f t="shared" si="96"/>
        <v>505</v>
      </c>
      <c r="P135" s="760">
        <f t="shared" si="96"/>
        <v>640</v>
      </c>
      <c r="Q135" s="760">
        <f t="shared" si="96"/>
        <v>546</v>
      </c>
      <c r="R135" s="760">
        <f t="shared" si="88"/>
        <v>1691</v>
      </c>
      <c r="S135" s="761">
        <f>U135*100/G134</f>
        <v>79.088888888888889</v>
      </c>
      <c r="T135" s="763">
        <f>T137</f>
        <v>23500</v>
      </c>
      <c r="U135" s="758">
        <f t="shared" si="50"/>
        <v>3559</v>
      </c>
      <c r="V135" s="760">
        <f t="shared" si="97"/>
        <v>701</v>
      </c>
      <c r="W135" s="760">
        <f t="shared" si="97"/>
        <v>439</v>
      </c>
      <c r="X135" s="760">
        <f t="shared" si="97"/>
        <v>481</v>
      </c>
      <c r="Y135" s="760">
        <f t="shared" si="89"/>
        <v>1621</v>
      </c>
      <c r="Z135" s="761">
        <f>AB135*100/G134</f>
        <v>115.11111111111111</v>
      </c>
      <c r="AA135" s="763">
        <f>AA137</f>
        <v>23500</v>
      </c>
      <c r="AB135" s="762">
        <f t="shared" si="51"/>
        <v>5180</v>
      </c>
      <c r="AC135" s="760">
        <f t="shared" si="98"/>
        <v>1239</v>
      </c>
      <c r="AD135" s="760">
        <f t="shared" si="98"/>
        <v>764</v>
      </c>
      <c r="AE135" s="760">
        <f t="shared" si="98"/>
        <v>820</v>
      </c>
      <c r="AF135" s="760">
        <f t="shared" si="90"/>
        <v>2823</v>
      </c>
      <c r="AG135" s="761">
        <f>AI135*100/G134</f>
        <v>177.84444444444443</v>
      </c>
      <c r="AH135" s="763">
        <f>AH137</f>
        <v>23500</v>
      </c>
      <c r="AI135" s="763">
        <f t="shared" si="48"/>
        <v>8003</v>
      </c>
      <c r="AJ135" s="764">
        <f t="shared" si="75"/>
        <v>177.84444444444443</v>
      </c>
      <c r="AK135" s="924"/>
      <c r="AL135" s="955"/>
      <c r="AM135" s="947"/>
      <c r="AN135" s="947"/>
      <c r="AO135" s="947"/>
      <c r="AP135" s="947"/>
      <c r="AQ135" s="947"/>
      <c r="AR135" s="947"/>
      <c r="AS135" s="947"/>
      <c r="AT135" s="947"/>
      <c r="AU135" s="947"/>
      <c r="AV135" s="947"/>
      <c r="AW135" s="947"/>
      <c r="AX135" s="947"/>
      <c r="AY135" s="947"/>
      <c r="AZ135" s="947"/>
      <c r="BA135" s="947"/>
      <c r="BB135" s="947"/>
      <c r="BC135" s="947"/>
      <c r="BD135" s="947"/>
      <c r="BE135" s="947"/>
      <c r="BF135" s="947"/>
      <c r="BG135" s="947"/>
      <c r="BH135" s="947"/>
      <c r="BI135" s="947"/>
      <c r="BJ135" s="947"/>
      <c r="BK135" s="947"/>
      <c r="BL135" s="947"/>
      <c r="BM135" s="947"/>
      <c r="BN135" s="947"/>
      <c r="BO135" s="947"/>
      <c r="BP135" s="947"/>
      <c r="BQ135" s="947"/>
      <c r="BR135" s="947"/>
      <c r="BS135" s="947"/>
      <c r="BT135" s="947"/>
      <c r="BU135" s="947"/>
      <c r="BV135" s="947"/>
      <c r="BW135" s="947"/>
      <c r="BX135" s="947"/>
      <c r="BY135" s="947"/>
      <c r="BZ135" s="947"/>
      <c r="CA135" s="947"/>
      <c r="CB135" s="947"/>
      <c r="CC135" s="947"/>
      <c r="CD135" s="947"/>
      <c r="CE135" s="947"/>
      <c r="CF135" s="947"/>
      <c r="CG135" s="947"/>
      <c r="CH135" s="947"/>
      <c r="CI135" s="947"/>
      <c r="CJ135" s="947"/>
      <c r="CK135" s="947"/>
      <c r="CL135" s="947"/>
      <c r="CM135" s="947"/>
      <c r="CN135" s="947"/>
      <c r="CO135" s="947"/>
      <c r="CP135" s="947"/>
      <c r="CQ135" s="947"/>
      <c r="CR135" s="947"/>
      <c r="CS135" s="947"/>
      <c r="CT135" s="947"/>
      <c r="CU135" s="947"/>
      <c r="CV135" s="947"/>
      <c r="CW135" s="947"/>
      <c r="CX135" s="947"/>
      <c r="CY135" s="947"/>
      <c r="CZ135" s="947"/>
      <c r="DA135" s="947"/>
      <c r="DB135" s="947"/>
      <c r="DC135" s="947"/>
      <c r="DD135" s="947"/>
    </row>
    <row r="136" spans="1:108" s="890" customFormat="1" ht="30" customHeight="1">
      <c r="A136" s="878"/>
      <c r="B136" s="879"/>
      <c r="C136" s="880" t="s">
        <v>279</v>
      </c>
      <c r="D136" s="881" t="s">
        <v>0</v>
      </c>
      <c r="E136" s="882">
        <f>SUM(E140:E140)</f>
        <v>12</v>
      </c>
      <c r="F136" s="883" t="s">
        <v>149</v>
      </c>
      <c r="G136" s="884">
        <f t="shared" si="53"/>
        <v>4500</v>
      </c>
      <c r="H136" s="885">
        <f t="shared" si="67"/>
        <v>23500</v>
      </c>
      <c r="I136" s="884">
        <f>I138</f>
        <v>375</v>
      </c>
      <c r="J136" s="884">
        <f>J138</f>
        <v>375</v>
      </c>
      <c r="K136" s="884">
        <f>K138</f>
        <v>375</v>
      </c>
      <c r="L136" s="884">
        <f t="shared" si="54"/>
        <v>1125</v>
      </c>
      <c r="M136" s="886">
        <f>L136*100/G136</f>
        <v>25</v>
      </c>
      <c r="N136" s="885">
        <f>N138</f>
        <v>5874</v>
      </c>
      <c r="O136" s="884">
        <f>O138</f>
        <v>375</v>
      </c>
      <c r="P136" s="884">
        <f>P138</f>
        <v>375</v>
      </c>
      <c r="Q136" s="884">
        <f>Q138</f>
        <v>375</v>
      </c>
      <c r="R136" s="884">
        <f t="shared" si="88"/>
        <v>1125</v>
      </c>
      <c r="S136" s="886">
        <f>U136*100/G136</f>
        <v>50</v>
      </c>
      <c r="T136" s="885">
        <f>T138</f>
        <v>11748</v>
      </c>
      <c r="U136" s="887">
        <f t="shared" si="50"/>
        <v>2250</v>
      </c>
      <c r="V136" s="884">
        <f>V138</f>
        <v>375</v>
      </c>
      <c r="W136" s="884">
        <f>W138</f>
        <v>375</v>
      </c>
      <c r="X136" s="884">
        <f>X138</f>
        <v>375</v>
      </c>
      <c r="Y136" s="884">
        <f t="shared" si="89"/>
        <v>1125</v>
      </c>
      <c r="Z136" s="886">
        <f t="shared" si="52"/>
        <v>75</v>
      </c>
      <c r="AA136" s="885">
        <f>AA138</f>
        <v>17626</v>
      </c>
      <c r="AB136" s="888">
        <f t="shared" si="51"/>
        <v>3375</v>
      </c>
      <c r="AC136" s="884">
        <f>AC138</f>
        <v>375</v>
      </c>
      <c r="AD136" s="884">
        <f>AD138</f>
        <v>375</v>
      </c>
      <c r="AE136" s="884">
        <f>AE138</f>
        <v>375</v>
      </c>
      <c r="AF136" s="884">
        <f t="shared" si="90"/>
        <v>1125</v>
      </c>
      <c r="AG136" s="886">
        <f>AI136*100/G136</f>
        <v>100</v>
      </c>
      <c r="AH136" s="885">
        <f>AH138</f>
        <v>23500</v>
      </c>
      <c r="AI136" s="885">
        <f t="shared" ref="AI136:AI201" si="99">AF136+AB136</f>
        <v>4500</v>
      </c>
      <c r="AJ136" s="889">
        <f t="shared" si="75"/>
        <v>100</v>
      </c>
      <c r="AK136" s="936"/>
      <c r="AL136" s="955"/>
      <c r="AM136" s="947"/>
      <c r="AN136" s="947"/>
      <c r="AO136" s="947"/>
      <c r="AP136" s="947"/>
      <c r="AQ136" s="947"/>
      <c r="AR136" s="947"/>
      <c r="AS136" s="947"/>
      <c r="AT136" s="947"/>
      <c r="AU136" s="947"/>
      <c r="AV136" s="947"/>
      <c r="AW136" s="947"/>
      <c r="AX136" s="947"/>
      <c r="AY136" s="947"/>
      <c r="AZ136" s="947"/>
      <c r="BA136" s="947"/>
      <c r="BB136" s="947"/>
      <c r="BC136" s="947"/>
      <c r="BD136" s="947"/>
      <c r="BE136" s="947"/>
      <c r="BF136" s="950"/>
      <c r="BG136" s="950"/>
      <c r="BH136" s="950"/>
      <c r="BI136" s="950"/>
      <c r="BJ136" s="950"/>
      <c r="BK136" s="950"/>
      <c r="BL136" s="950"/>
      <c r="BM136" s="950"/>
      <c r="BN136" s="950"/>
      <c r="BO136" s="950"/>
      <c r="BP136" s="950"/>
      <c r="BQ136" s="950"/>
      <c r="BR136" s="950"/>
      <c r="BS136" s="950"/>
      <c r="BT136" s="950"/>
      <c r="BU136" s="950"/>
      <c r="BV136" s="950"/>
      <c r="BW136" s="950"/>
      <c r="BX136" s="950"/>
      <c r="BY136" s="950"/>
      <c r="BZ136" s="950"/>
      <c r="CA136" s="950"/>
      <c r="CB136" s="950"/>
      <c r="CC136" s="950"/>
      <c r="CD136" s="950"/>
      <c r="CE136" s="950"/>
      <c r="CF136" s="950"/>
      <c r="CG136" s="950"/>
      <c r="CH136" s="950"/>
      <c r="CI136" s="950"/>
      <c r="CJ136" s="950"/>
      <c r="CK136" s="950"/>
      <c r="CL136" s="950"/>
      <c r="CM136" s="950"/>
      <c r="CN136" s="950"/>
      <c r="CO136" s="950"/>
      <c r="CP136" s="950"/>
      <c r="CQ136" s="950"/>
      <c r="CR136" s="950"/>
      <c r="CS136" s="950"/>
      <c r="CT136" s="950"/>
      <c r="CU136" s="950"/>
      <c r="CV136" s="950"/>
      <c r="CW136" s="950"/>
      <c r="CX136" s="950"/>
      <c r="CY136" s="950"/>
      <c r="CZ136" s="950"/>
      <c r="DA136" s="950"/>
      <c r="DB136" s="950"/>
      <c r="DC136" s="950"/>
      <c r="DD136" s="950"/>
    </row>
    <row r="137" spans="1:108" s="890" customFormat="1" ht="20.25" customHeight="1">
      <c r="A137" s="878"/>
      <c r="B137" s="879"/>
      <c r="C137" s="891"/>
      <c r="D137" s="881"/>
      <c r="E137" s="882"/>
      <c r="F137" s="883" t="s">
        <v>150</v>
      </c>
      <c r="G137" s="884">
        <f t="shared" si="53"/>
        <v>8003</v>
      </c>
      <c r="H137" s="885">
        <v>23500</v>
      </c>
      <c r="I137" s="884">
        <f t="shared" si="95"/>
        <v>547</v>
      </c>
      <c r="J137" s="884">
        <f t="shared" si="95"/>
        <v>974</v>
      </c>
      <c r="K137" s="884">
        <f t="shared" si="95"/>
        <v>347</v>
      </c>
      <c r="L137" s="884">
        <f t="shared" si="54"/>
        <v>1868</v>
      </c>
      <c r="M137" s="886">
        <f>L137*100/G136</f>
        <v>41.511111111111113</v>
      </c>
      <c r="N137" s="885">
        <f>N139</f>
        <v>23500</v>
      </c>
      <c r="O137" s="884">
        <f t="shared" si="96"/>
        <v>505</v>
      </c>
      <c r="P137" s="884">
        <f t="shared" si="96"/>
        <v>640</v>
      </c>
      <c r="Q137" s="884">
        <f t="shared" si="96"/>
        <v>546</v>
      </c>
      <c r="R137" s="884">
        <f t="shared" si="88"/>
        <v>1691</v>
      </c>
      <c r="S137" s="886">
        <f>U137*100/G136</f>
        <v>79.088888888888889</v>
      </c>
      <c r="T137" s="885">
        <f>T139</f>
        <v>23500</v>
      </c>
      <c r="U137" s="887">
        <f t="shared" ref="U137:U202" si="100">R137+L137</f>
        <v>3559</v>
      </c>
      <c r="V137" s="884">
        <f t="shared" si="97"/>
        <v>701</v>
      </c>
      <c r="W137" s="884">
        <f t="shared" si="97"/>
        <v>439</v>
      </c>
      <c r="X137" s="884">
        <f t="shared" si="97"/>
        <v>481</v>
      </c>
      <c r="Y137" s="884">
        <f t="shared" si="89"/>
        <v>1621</v>
      </c>
      <c r="Z137" s="886">
        <f>AB137*100/G136</f>
        <v>115.11111111111111</v>
      </c>
      <c r="AA137" s="885">
        <f>AA139</f>
        <v>23500</v>
      </c>
      <c r="AB137" s="888">
        <f t="shared" ref="AB137:AB202" si="101">Y137+U137</f>
        <v>5180</v>
      </c>
      <c r="AC137" s="884">
        <f t="shared" si="98"/>
        <v>1239</v>
      </c>
      <c r="AD137" s="884">
        <f t="shared" si="98"/>
        <v>764</v>
      </c>
      <c r="AE137" s="884">
        <f t="shared" si="98"/>
        <v>820</v>
      </c>
      <c r="AF137" s="884">
        <f t="shared" si="90"/>
        <v>2823</v>
      </c>
      <c r="AG137" s="886">
        <f>AI137*100/G136</f>
        <v>177.84444444444443</v>
      </c>
      <c r="AH137" s="885">
        <f>AH139</f>
        <v>23500</v>
      </c>
      <c r="AI137" s="885">
        <f t="shared" si="99"/>
        <v>8003</v>
      </c>
      <c r="AJ137" s="889">
        <f t="shared" si="75"/>
        <v>177.84444444444443</v>
      </c>
      <c r="AK137" s="936"/>
      <c r="AL137" s="955"/>
      <c r="AM137" s="947"/>
      <c r="AN137" s="947"/>
      <c r="AO137" s="947"/>
      <c r="AP137" s="947"/>
      <c r="AQ137" s="947"/>
      <c r="AR137" s="947"/>
      <c r="AS137" s="947"/>
      <c r="AT137" s="947"/>
      <c r="AU137" s="947"/>
      <c r="AV137" s="947"/>
      <c r="AW137" s="947"/>
      <c r="AX137" s="947"/>
      <c r="AY137" s="947"/>
      <c r="AZ137" s="947"/>
      <c r="BA137" s="947"/>
      <c r="BB137" s="947"/>
      <c r="BC137" s="947"/>
      <c r="BD137" s="947"/>
      <c r="BE137" s="947"/>
      <c r="BF137" s="950"/>
      <c r="BG137" s="950"/>
      <c r="BH137" s="950"/>
      <c r="BI137" s="950"/>
      <c r="BJ137" s="950"/>
      <c r="BK137" s="950"/>
      <c r="BL137" s="950"/>
      <c r="BM137" s="950"/>
      <c r="BN137" s="950"/>
      <c r="BO137" s="950"/>
      <c r="BP137" s="950"/>
      <c r="BQ137" s="950"/>
      <c r="BR137" s="950"/>
      <c r="BS137" s="950"/>
      <c r="BT137" s="950"/>
      <c r="BU137" s="950"/>
      <c r="BV137" s="950"/>
      <c r="BW137" s="950"/>
      <c r="BX137" s="950"/>
      <c r="BY137" s="950"/>
      <c r="BZ137" s="950"/>
      <c r="CA137" s="950"/>
      <c r="CB137" s="950"/>
      <c r="CC137" s="950"/>
      <c r="CD137" s="950"/>
      <c r="CE137" s="950"/>
      <c r="CF137" s="950"/>
      <c r="CG137" s="950"/>
      <c r="CH137" s="950"/>
      <c r="CI137" s="950"/>
      <c r="CJ137" s="950"/>
      <c r="CK137" s="950"/>
      <c r="CL137" s="950"/>
      <c r="CM137" s="950"/>
      <c r="CN137" s="950"/>
      <c r="CO137" s="950"/>
      <c r="CP137" s="950"/>
      <c r="CQ137" s="950"/>
      <c r="CR137" s="950"/>
      <c r="CS137" s="950"/>
      <c r="CT137" s="950"/>
      <c r="CU137" s="950"/>
      <c r="CV137" s="950"/>
      <c r="CW137" s="950"/>
      <c r="CX137" s="950"/>
      <c r="CY137" s="950"/>
      <c r="CZ137" s="950"/>
      <c r="DA137" s="950"/>
      <c r="DB137" s="950"/>
      <c r="DC137" s="950"/>
      <c r="DD137" s="950"/>
    </row>
    <row r="138" spans="1:108" s="890" customFormat="1" ht="30" customHeight="1">
      <c r="A138" s="878"/>
      <c r="B138" s="879">
        <v>1</v>
      </c>
      <c r="C138" s="891" t="s">
        <v>59</v>
      </c>
      <c r="D138" s="881" t="s">
        <v>180</v>
      </c>
      <c r="E138" s="882">
        <v>1</v>
      </c>
      <c r="F138" s="883" t="s">
        <v>149</v>
      </c>
      <c r="G138" s="884">
        <f t="shared" si="53"/>
        <v>4500</v>
      </c>
      <c r="H138" s="885">
        <f t="shared" si="67"/>
        <v>23500</v>
      </c>
      <c r="I138" s="884">
        <f>[3]แผนงาน2562!$I$134</f>
        <v>375</v>
      </c>
      <c r="J138" s="884">
        <f>[3]แผนงาน2562!$J$134</f>
        <v>375</v>
      </c>
      <c r="K138" s="884">
        <f>[3]แผนงาน2562!$K$134</f>
        <v>375</v>
      </c>
      <c r="L138" s="884">
        <f t="shared" si="54"/>
        <v>1125</v>
      </c>
      <c r="M138" s="886">
        <f>L138*100/G138</f>
        <v>25</v>
      </c>
      <c r="N138" s="885">
        <f>แผนเงิน2562!L135</f>
        <v>5874</v>
      </c>
      <c r="O138" s="884">
        <f>[3]แผนงาน2562!$M$134</f>
        <v>375</v>
      </c>
      <c r="P138" s="884">
        <f>[3]แผนงาน2562!$N$134</f>
        <v>375</v>
      </c>
      <c r="Q138" s="884">
        <f>[3]แผนงาน2562!$O$134</f>
        <v>375</v>
      </c>
      <c r="R138" s="884">
        <f t="shared" si="88"/>
        <v>1125</v>
      </c>
      <c r="S138" s="886">
        <f>U138*100/G138</f>
        <v>50</v>
      </c>
      <c r="T138" s="885">
        <f>แผนเงิน2562!Q135</f>
        <v>11748</v>
      </c>
      <c r="U138" s="887">
        <f t="shared" si="100"/>
        <v>2250</v>
      </c>
      <c r="V138" s="884">
        <f>[3]แผนงาน2562!$R$134</f>
        <v>375</v>
      </c>
      <c r="W138" s="884">
        <f>[3]แผนงาน2562!$S$134</f>
        <v>375</v>
      </c>
      <c r="X138" s="884">
        <f>[3]แผนงาน2562!$T$134</f>
        <v>375</v>
      </c>
      <c r="Y138" s="884">
        <f t="shared" si="89"/>
        <v>1125</v>
      </c>
      <c r="Z138" s="886">
        <f t="shared" ref="Z138:Z200" si="102">AB138*100/G138</f>
        <v>75</v>
      </c>
      <c r="AA138" s="885">
        <f>แผนเงิน2562!V135</f>
        <v>17626</v>
      </c>
      <c r="AB138" s="888">
        <f t="shared" si="101"/>
        <v>3375</v>
      </c>
      <c r="AC138" s="884">
        <f>[3]แผนงาน2562!$W$134</f>
        <v>375</v>
      </c>
      <c r="AD138" s="884">
        <f>[3]แผนงาน2562!$X$134</f>
        <v>375</v>
      </c>
      <c r="AE138" s="884">
        <f>[3]แผนงาน2562!$Y$134</f>
        <v>375</v>
      </c>
      <c r="AF138" s="884">
        <f t="shared" si="90"/>
        <v>1125</v>
      </c>
      <c r="AG138" s="886">
        <f>AI138*100/G138</f>
        <v>100</v>
      </c>
      <c r="AH138" s="885">
        <f>แผนเงิน2562!AA135</f>
        <v>23500</v>
      </c>
      <c r="AI138" s="885">
        <f t="shared" si="99"/>
        <v>4500</v>
      </c>
      <c r="AJ138" s="889">
        <f t="shared" si="75"/>
        <v>100</v>
      </c>
      <c r="AK138" s="936"/>
      <c r="AL138" s="955"/>
      <c r="AM138" s="947"/>
      <c r="AN138" s="947"/>
      <c r="AO138" s="947"/>
      <c r="AP138" s="947"/>
      <c r="AQ138" s="947"/>
      <c r="AR138" s="947"/>
      <c r="AS138" s="947"/>
      <c r="AT138" s="947"/>
      <c r="AU138" s="947"/>
      <c r="AV138" s="947"/>
      <c r="AW138" s="947"/>
      <c r="AX138" s="947"/>
      <c r="AY138" s="947"/>
      <c r="AZ138" s="947"/>
      <c r="BA138" s="947"/>
      <c r="BB138" s="947"/>
      <c r="BC138" s="947"/>
      <c r="BD138" s="947"/>
      <c r="BE138" s="947"/>
      <c r="BF138" s="950"/>
      <c r="BG138" s="950"/>
      <c r="BH138" s="950"/>
      <c r="BI138" s="950"/>
      <c r="BJ138" s="950"/>
      <c r="BK138" s="950"/>
      <c r="BL138" s="950"/>
      <c r="BM138" s="950"/>
      <c r="BN138" s="950"/>
      <c r="BO138" s="950"/>
      <c r="BP138" s="950"/>
      <c r="BQ138" s="950"/>
      <c r="BR138" s="950"/>
      <c r="BS138" s="950"/>
      <c r="BT138" s="950"/>
      <c r="BU138" s="950"/>
      <c r="BV138" s="950"/>
      <c r="BW138" s="950"/>
      <c r="BX138" s="950"/>
      <c r="BY138" s="950"/>
      <c r="BZ138" s="950"/>
      <c r="CA138" s="950"/>
      <c r="CB138" s="950"/>
      <c r="CC138" s="950"/>
      <c r="CD138" s="950"/>
      <c r="CE138" s="950"/>
      <c r="CF138" s="950"/>
      <c r="CG138" s="950"/>
      <c r="CH138" s="950"/>
      <c r="CI138" s="950"/>
      <c r="CJ138" s="950"/>
      <c r="CK138" s="950"/>
      <c r="CL138" s="950"/>
      <c r="CM138" s="950"/>
      <c r="CN138" s="950"/>
      <c r="CO138" s="950"/>
      <c r="CP138" s="950"/>
      <c r="CQ138" s="950"/>
      <c r="CR138" s="950"/>
      <c r="CS138" s="950"/>
      <c r="CT138" s="950"/>
      <c r="CU138" s="950"/>
      <c r="CV138" s="950"/>
      <c r="CW138" s="950"/>
      <c r="CX138" s="950"/>
      <c r="CY138" s="950"/>
      <c r="CZ138" s="950"/>
      <c r="DA138" s="950"/>
      <c r="DB138" s="950"/>
      <c r="DC138" s="950"/>
      <c r="DD138" s="950"/>
    </row>
    <row r="139" spans="1:108" s="890" customFormat="1" ht="22.5" customHeight="1">
      <c r="A139" s="878"/>
      <c r="B139" s="879"/>
      <c r="C139" s="891" t="s">
        <v>311</v>
      </c>
      <c r="D139" s="881"/>
      <c r="E139" s="882"/>
      <c r="F139" s="892" t="s">
        <v>150</v>
      </c>
      <c r="G139" s="884">
        <f t="shared" si="53"/>
        <v>8003</v>
      </c>
      <c r="H139" s="885">
        <v>23500</v>
      </c>
      <c r="I139" s="884">
        <f>[3]แผนงาน2562!$I$135</f>
        <v>547</v>
      </c>
      <c r="J139" s="884">
        <f>[3]แผนงาน2562!$J$135</f>
        <v>974</v>
      </c>
      <c r="K139" s="884">
        <f>[3]แผนงาน2562!$K$135</f>
        <v>347</v>
      </c>
      <c r="L139" s="884">
        <f t="shared" ref="L139:L204" si="103">K139+J139+I139</f>
        <v>1868</v>
      </c>
      <c r="M139" s="886">
        <f>L139*100/G138</f>
        <v>41.511111111111113</v>
      </c>
      <c r="N139" s="885">
        <v>23500</v>
      </c>
      <c r="O139" s="884">
        <f>[3]แผนงาน2562!$M$135</f>
        <v>505</v>
      </c>
      <c r="P139" s="884">
        <f>[3]แผนงาน2562!$N$135</f>
        <v>640</v>
      </c>
      <c r="Q139" s="884">
        <f>[3]แผนงาน2562!$O$135</f>
        <v>546</v>
      </c>
      <c r="R139" s="884">
        <f t="shared" si="88"/>
        <v>1691</v>
      </c>
      <c r="S139" s="886">
        <f>U139*100/G138</f>
        <v>79.088888888888889</v>
      </c>
      <c r="T139" s="885">
        <f>N139</f>
        <v>23500</v>
      </c>
      <c r="U139" s="887">
        <f t="shared" si="100"/>
        <v>3559</v>
      </c>
      <c r="V139" s="884">
        <f>[3]แผนงาน2562!$R$135</f>
        <v>701</v>
      </c>
      <c r="W139" s="884">
        <f>[3]แผนงาน2562!$S$135</f>
        <v>439</v>
      </c>
      <c r="X139" s="884">
        <f>[3]แผนงาน2562!$T$135</f>
        <v>481</v>
      </c>
      <c r="Y139" s="884">
        <f t="shared" si="89"/>
        <v>1621</v>
      </c>
      <c r="Z139" s="886">
        <f>AB139*100/G138</f>
        <v>115.11111111111111</v>
      </c>
      <c r="AA139" s="885">
        <f>T139</f>
        <v>23500</v>
      </c>
      <c r="AB139" s="888">
        <f t="shared" si="101"/>
        <v>5180</v>
      </c>
      <c r="AC139" s="884">
        <f>[3]แผนงาน2562!$W$135</f>
        <v>1239</v>
      </c>
      <c r="AD139" s="884">
        <f>[3]แผนงาน2562!$X$135</f>
        <v>764</v>
      </c>
      <c r="AE139" s="884">
        <f>[3]แผนงาน2562!$Y$135</f>
        <v>820</v>
      </c>
      <c r="AF139" s="884">
        <f t="shared" si="90"/>
        <v>2823</v>
      </c>
      <c r="AG139" s="886">
        <f>AI139*100/G138</f>
        <v>177.84444444444443</v>
      </c>
      <c r="AH139" s="885">
        <f>AA139</f>
        <v>23500</v>
      </c>
      <c r="AI139" s="885">
        <f t="shared" si="99"/>
        <v>8003</v>
      </c>
      <c r="AJ139" s="889">
        <f t="shared" si="75"/>
        <v>177.84444444444443</v>
      </c>
      <c r="AK139" s="937"/>
      <c r="AL139" s="955"/>
      <c r="AM139" s="947"/>
      <c r="AN139" s="947"/>
      <c r="AO139" s="947"/>
      <c r="AP139" s="947"/>
      <c r="AQ139" s="947"/>
      <c r="AR139" s="947"/>
      <c r="AS139" s="947"/>
      <c r="AT139" s="947"/>
      <c r="AU139" s="947"/>
      <c r="AV139" s="947"/>
      <c r="AW139" s="947"/>
      <c r="AX139" s="947"/>
      <c r="AY139" s="947"/>
      <c r="AZ139" s="947"/>
      <c r="BA139" s="947"/>
      <c r="BB139" s="947"/>
      <c r="BC139" s="947"/>
      <c r="BD139" s="947"/>
      <c r="BE139" s="947"/>
      <c r="BF139" s="950"/>
      <c r="BG139" s="950"/>
      <c r="BH139" s="950"/>
      <c r="BI139" s="950"/>
      <c r="BJ139" s="950"/>
      <c r="BK139" s="950"/>
      <c r="BL139" s="950"/>
      <c r="BM139" s="950"/>
      <c r="BN139" s="950"/>
      <c r="BO139" s="950"/>
      <c r="BP139" s="950"/>
      <c r="BQ139" s="950"/>
      <c r="BR139" s="950"/>
      <c r="BS139" s="950"/>
      <c r="BT139" s="950"/>
      <c r="BU139" s="950"/>
      <c r="BV139" s="950"/>
      <c r="BW139" s="950"/>
      <c r="BX139" s="950"/>
      <c r="BY139" s="950"/>
      <c r="BZ139" s="950"/>
      <c r="CA139" s="950"/>
      <c r="CB139" s="950"/>
      <c r="CC139" s="950"/>
      <c r="CD139" s="950"/>
      <c r="CE139" s="950"/>
      <c r="CF139" s="950"/>
      <c r="CG139" s="950"/>
      <c r="CH139" s="950"/>
      <c r="CI139" s="950"/>
      <c r="CJ139" s="950"/>
      <c r="CK139" s="950"/>
      <c r="CL139" s="950"/>
      <c r="CM139" s="950"/>
      <c r="CN139" s="950"/>
      <c r="CO139" s="950"/>
      <c r="CP139" s="950"/>
      <c r="CQ139" s="950"/>
      <c r="CR139" s="950"/>
      <c r="CS139" s="950"/>
      <c r="CT139" s="950"/>
      <c r="CU139" s="950"/>
      <c r="CV139" s="950"/>
      <c r="CW139" s="950"/>
      <c r="CX139" s="950"/>
      <c r="CY139" s="950"/>
      <c r="CZ139" s="950"/>
      <c r="DA139" s="950"/>
      <c r="DB139" s="950"/>
      <c r="DC139" s="950"/>
      <c r="DD139" s="950"/>
    </row>
    <row r="140" spans="1:108" ht="30" customHeight="1">
      <c r="B140" s="771"/>
      <c r="C140" s="746" t="s">
        <v>280</v>
      </c>
      <c r="D140" s="772" t="s">
        <v>0</v>
      </c>
      <c r="E140" s="769">
        <v>12</v>
      </c>
      <c r="F140" s="770" t="s">
        <v>350</v>
      </c>
      <c r="G140" s="760">
        <f t="shared" si="53"/>
        <v>620</v>
      </c>
      <c r="H140" s="763">
        <f t="shared" si="67"/>
        <v>16200</v>
      </c>
      <c r="I140" s="760">
        <f t="shared" ref="I140:K143" si="104">I144</f>
        <v>0</v>
      </c>
      <c r="J140" s="760">
        <f t="shared" si="104"/>
        <v>50</v>
      </c>
      <c r="K140" s="760">
        <f t="shared" si="104"/>
        <v>50</v>
      </c>
      <c r="L140" s="760">
        <f t="shared" si="103"/>
        <v>100</v>
      </c>
      <c r="M140" s="761">
        <f>L140*100/G140</f>
        <v>16.129032258064516</v>
      </c>
      <c r="N140" s="763">
        <f>N144</f>
        <v>4400</v>
      </c>
      <c r="O140" s="760">
        <f>O144</f>
        <v>65</v>
      </c>
      <c r="P140" s="760">
        <f>P144</f>
        <v>65</v>
      </c>
      <c r="Q140" s="760">
        <f>Q144</f>
        <v>75</v>
      </c>
      <c r="R140" s="760">
        <f t="shared" si="88"/>
        <v>205</v>
      </c>
      <c r="S140" s="761">
        <f>U140*100/G140</f>
        <v>49.193548387096776</v>
      </c>
      <c r="T140" s="763">
        <f>T144</f>
        <v>9800</v>
      </c>
      <c r="U140" s="758">
        <f t="shared" si="100"/>
        <v>305</v>
      </c>
      <c r="V140" s="760">
        <f t="shared" ref="V140:X143" si="105">V144</f>
        <v>65</v>
      </c>
      <c r="W140" s="760">
        <f t="shared" si="105"/>
        <v>65</v>
      </c>
      <c r="X140" s="760">
        <f t="shared" si="105"/>
        <v>65</v>
      </c>
      <c r="Y140" s="760">
        <f t="shared" si="89"/>
        <v>195</v>
      </c>
      <c r="Z140" s="761">
        <f t="shared" si="102"/>
        <v>80.645161290322577</v>
      </c>
      <c r="AA140" s="763">
        <f>AA144</f>
        <v>13600</v>
      </c>
      <c r="AB140" s="762">
        <f t="shared" si="101"/>
        <v>500</v>
      </c>
      <c r="AC140" s="760">
        <f t="shared" ref="AC140:AE143" si="106">AC144</f>
        <v>60</v>
      </c>
      <c r="AD140" s="760">
        <f t="shared" si="106"/>
        <v>60</v>
      </c>
      <c r="AE140" s="760">
        <f t="shared" si="106"/>
        <v>0</v>
      </c>
      <c r="AF140" s="760">
        <f t="shared" si="90"/>
        <v>120</v>
      </c>
      <c r="AG140" s="761">
        <f>AI140*100/G140</f>
        <v>100</v>
      </c>
      <c r="AH140" s="763">
        <f>AH144</f>
        <v>16200</v>
      </c>
      <c r="AI140" s="763">
        <f t="shared" si="99"/>
        <v>620</v>
      </c>
      <c r="AJ140" s="764">
        <f t="shared" ref="AJ140:AJ171" si="107">AG140</f>
        <v>100</v>
      </c>
      <c r="AK140" s="924"/>
      <c r="AL140" s="955"/>
      <c r="AM140" s="947"/>
      <c r="AN140" s="947"/>
      <c r="AO140" s="947"/>
      <c r="AP140" s="947"/>
      <c r="AQ140" s="947"/>
      <c r="AR140" s="947"/>
      <c r="AS140" s="947"/>
      <c r="AT140" s="947"/>
      <c r="AU140" s="947"/>
      <c r="AV140" s="947"/>
      <c r="AW140" s="947"/>
      <c r="AX140" s="947"/>
      <c r="AY140" s="947"/>
      <c r="AZ140" s="947"/>
      <c r="BA140" s="947"/>
      <c r="BB140" s="947"/>
      <c r="BC140" s="947"/>
      <c r="BD140" s="947"/>
      <c r="BE140" s="947"/>
      <c r="BF140" s="947"/>
      <c r="BG140" s="947"/>
      <c r="BH140" s="947"/>
      <c r="BI140" s="947"/>
      <c r="BJ140" s="947"/>
      <c r="BK140" s="947"/>
      <c r="BL140" s="947"/>
      <c r="BM140" s="947"/>
      <c r="BN140" s="947"/>
      <c r="BO140" s="947"/>
      <c r="BP140" s="947"/>
      <c r="BQ140" s="947"/>
      <c r="BR140" s="947"/>
      <c r="BS140" s="947"/>
      <c r="BT140" s="947"/>
      <c r="BU140" s="947"/>
      <c r="BV140" s="947"/>
      <c r="BW140" s="947"/>
      <c r="BX140" s="947"/>
      <c r="BY140" s="947"/>
      <c r="BZ140" s="947"/>
      <c r="CA140" s="947"/>
      <c r="CB140" s="947"/>
      <c r="CC140" s="947"/>
      <c r="CD140" s="947"/>
      <c r="CE140" s="947"/>
      <c r="CF140" s="947"/>
      <c r="CG140" s="947"/>
      <c r="CH140" s="947"/>
      <c r="CI140" s="947"/>
      <c r="CJ140" s="947"/>
      <c r="CK140" s="947"/>
      <c r="CL140" s="947"/>
      <c r="CM140" s="947"/>
      <c r="CN140" s="947"/>
      <c r="CO140" s="947"/>
      <c r="CP140" s="947"/>
      <c r="CQ140" s="947"/>
      <c r="CR140" s="947"/>
      <c r="CS140" s="947"/>
      <c r="CT140" s="947"/>
      <c r="CU140" s="947"/>
      <c r="CV140" s="947"/>
      <c r="CW140" s="947"/>
      <c r="CX140" s="947"/>
      <c r="CY140" s="947"/>
      <c r="CZ140" s="947"/>
      <c r="DA140" s="947"/>
      <c r="DB140" s="947"/>
      <c r="DC140" s="947"/>
      <c r="DD140" s="947"/>
    </row>
    <row r="141" spans="1:108" ht="22.5" customHeight="1">
      <c r="B141" s="771"/>
      <c r="C141" s="746"/>
      <c r="D141" s="772"/>
      <c r="E141" s="769"/>
      <c r="F141" s="770" t="s">
        <v>150</v>
      </c>
      <c r="G141" s="760">
        <f t="shared" ref="G141:G208" si="108">AI141</f>
        <v>601</v>
      </c>
      <c r="H141" s="763">
        <f>H145</f>
        <v>16200</v>
      </c>
      <c r="I141" s="760">
        <f t="shared" si="104"/>
        <v>0</v>
      </c>
      <c r="J141" s="760">
        <f t="shared" si="104"/>
        <v>64</v>
      </c>
      <c r="K141" s="760">
        <f t="shared" si="104"/>
        <v>63</v>
      </c>
      <c r="L141" s="760">
        <f t="shared" si="103"/>
        <v>127</v>
      </c>
      <c r="M141" s="761">
        <f>L141*100/G140</f>
        <v>20.483870967741936</v>
      </c>
      <c r="N141" s="763">
        <v>6089</v>
      </c>
      <c r="O141" s="760">
        <f t="shared" ref="O141:Q143" si="109">O145</f>
        <v>58</v>
      </c>
      <c r="P141" s="760">
        <f t="shared" si="109"/>
        <v>74</v>
      </c>
      <c r="Q141" s="760">
        <f t="shared" si="109"/>
        <v>76</v>
      </c>
      <c r="R141" s="760">
        <f t="shared" si="88"/>
        <v>208</v>
      </c>
      <c r="S141" s="761">
        <f>U141*100/G140</f>
        <v>54.032258064516128</v>
      </c>
      <c r="T141" s="763">
        <f>T145</f>
        <v>9800</v>
      </c>
      <c r="U141" s="758">
        <f t="shared" si="100"/>
        <v>335</v>
      </c>
      <c r="V141" s="760">
        <f t="shared" si="105"/>
        <v>82</v>
      </c>
      <c r="W141" s="760">
        <f t="shared" si="105"/>
        <v>58</v>
      </c>
      <c r="X141" s="760">
        <f t="shared" si="105"/>
        <v>76</v>
      </c>
      <c r="Y141" s="760">
        <f t="shared" si="89"/>
        <v>216</v>
      </c>
      <c r="Z141" s="761">
        <f>AB141*100/G140</f>
        <v>88.870967741935488</v>
      </c>
      <c r="AA141" s="763">
        <f>AA145</f>
        <v>16200</v>
      </c>
      <c r="AB141" s="762">
        <f t="shared" si="101"/>
        <v>551</v>
      </c>
      <c r="AC141" s="760">
        <f t="shared" si="106"/>
        <v>50</v>
      </c>
      <c r="AD141" s="760">
        <f t="shared" si="106"/>
        <v>0</v>
      </c>
      <c r="AE141" s="760">
        <f t="shared" si="106"/>
        <v>0</v>
      </c>
      <c r="AF141" s="760">
        <f t="shared" si="90"/>
        <v>50</v>
      </c>
      <c r="AG141" s="761">
        <f>AI141*100/G140</f>
        <v>96.935483870967744</v>
      </c>
      <c r="AH141" s="763">
        <f>AH145</f>
        <v>16200</v>
      </c>
      <c r="AI141" s="763">
        <f t="shared" si="99"/>
        <v>601</v>
      </c>
      <c r="AJ141" s="764">
        <f t="shared" si="107"/>
        <v>96.935483870967744</v>
      </c>
      <c r="AK141" s="924"/>
      <c r="AL141" s="955"/>
      <c r="AM141" s="947"/>
      <c r="AN141" s="947"/>
      <c r="AO141" s="947"/>
      <c r="AP141" s="947"/>
      <c r="AQ141" s="947"/>
      <c r="AR141" s="947"/>
      <c r="AS141" s="947"/>
      <c r="AT141" s="947"/>
      <c r="AU141" s="947"/>
      <c r="AV141" s="947"/>
      <c r="AW141" s="947"/>
      <c r="AX141" s="947"/>
      <c r="AY141" s="947"/>
      <c r="AZ141" s="947"/>
      <c r="BA141" s="947"/>
      <c r="BB141" s="947"/>
      <c r="BC141" s="947"/>
      <c r="BD141" s="947"/>
      <c r="BE141" s="947"/>
      <c r="BF141" s="947"/>
      <c r="BG141" s="947"/>
      <c r="BH141" s="947"/>
      <c r="BI141" s="947"/>
      <c r="BJ141" s="947"/>
      <c r="BK141" s="947"/>
      <c r="BL141" s="947"/>
      <c r="BM141" s="947"/>
      <c r="BN141" s="947"/>
      <c r="BO141" s="947"/>
      <c r="BP141" s="947"/>
      <c r="BQ141" s="947"/>
      <c r="BR141" s="947"/>
      <c r="BS141" s="947"/>
      <c r="BT141" s="947"/>
      <c r="BU141" s="947"/>
      <c r="BV141" s="947"/>
      <c r="BW141" s="947"/>
      <c r="BX141" s="947"/>
      <c r="BY141" s="947"/>
      <c r="BZ141" s="947"/>
      <c r="CA141" s="947"/>
      <c r="CB141" s="947"/>
      <c r="CC141" s="947"/>
      <c r="CD141" s="947"/>
      <c r="CE141" s="947"/>
      <c r="CF141" s="947"/>
      <c r="CG141" s="947"/>
      <c r="CH141" s="947"/>
      <c r="CI141" s="947"/>
      <c r="CJ141" s="947"/>
      <c r="CK141" s="947"/>
      <c r="CL141" s="947"/>
      <c r="CM141" s="947"/>
      <c r="CN141" s="947"/>
      <c r="CO141" s="947"/>
      <c r="CP141" s="947"/>
      <c r="CQ141" s="947"/>
      <c r="CR141" s="947"/>
      <c r="CS141" s="947"/>
      <c r="CT141" s="947"/>
      <c r="CU141" s="947"/>
      <c r="CV141" s="947"/>
      <c r="CW141" s="947"/>
      <c r="CX141" s="947"/>
      <c r="CY141" s="947"/>
      <c r="CZ141" s="947"/>
      <c r="DA141" s="947"/>
      <c r="DB141" s="947"/>
      <c r="DC141" s="947"/>
      <c r="DD141" s="947"/>
    </row>
    <row r="142" spans="1:108" ht="30" customHeight="1">
      <c r="B142" s="771"/>
      <c r="C142" s="739"/>
      <c r="D142" s="772"/>
      <c r="E142" s="769"/>
      <c r="F142" s="770" t="s">
        <v>348</v>
      </c>
      <c r="G142" s="760">
        <f t="shared" si="108"/>
        <v>2900</v>
      </c>
      <c r="H142" s="763">
        <f t="shared" si="67"/>
        <v>0</v>
      </c>
      <c r="I142" s="760">
        <f t="shared" si="104"/>
        <v>0</v>
      </c>
      <c r="J142" s="760">
        <f t="shared" si="104"/>
        <v>145</v>
      </c>
      <c r="K142" s="760">
        <f t="shared" si="104"/>
        <v>145</v>
      </c>
      <c r="L142" s="760">
        <f t="shared" si="103"/>
        <v>290</v>
      </c>
      <c r="M142" s="761">
        <f>L142*100/G142</f>
        <v>10</v>
      </c>
      <c r="N142" s="763">
        <v>0</v>
      </c>
      <c r="O142" s="760">
        <f t="shared" si="109"/>
        <v>250</v>
      </c>
      <c r="P142" s="760">
        <f t="shared" si="109"/>
        <v>210</v>
      </c>
      <c r="Q142" s="760">
        <f t="shared" si="109"/>
        <v>250</v>
      </c>
      <c r="R142" s="760">
        <f t="shared" si="88"/>
        <v>710</v>
      </c>
      <c r="S142" s="761">
        <f>U142*100/G142</f>
        <v>34.482758620689658</v>
      </c>
      <c r="T142" s="763">
        <v>0</v>
      </c>
      <c r="U142" s="758">
        <f t="shared" si="100"/>
        <v>1000</v>
      </c>
      <c r="V142" s="760">
        <f t="shared" si="105"/>
        <v>380</v>
      </c>
      <c r="W142" s="760">
        <f t="shared" si="105"/>
        <v>380</v>
      </c>
      <c r="X142" s="760">
        <f t="shared" si="105"/>
        <v>380</v>
      </c>
      <c r="Y142" s="760">
        <f t="shared" si="89"/>
        <v>1140</v>
      </c>
      <c r="Z142" s="761">
        <f t="shared" si="102"/>
        <v>73.793103448275858</v>
      </c>
      <c r="AA142" s="763">
        <v>0</v>
      </c>
      <c r="AB142" s="762">
        <f t="shared" si="101"/>
        <v>2140</v>
      </c>
      <c r="AC142" s="760">
        <f t="shared" si="106"/>
        <v>380</v>
      </c>
      <c r="AD142" s="760">
        <f t="shared" si="106"/>
        <v>380</v>
      </c>
      <c r="AE142" s="760">
        <f t="shared" si="106"/>
        <v>0</v>
      </c>
      <c r="AF142" s="760">
        <f t="shared" si="90"/>
        <v>760</v>
      </c>
      <c r="AG142" s="761">
        <f>AI142*100/G142</f>
        <v>100</v>
      </c>
      <c r="AH142" s="763">
        <v>0</v>
      </c>
      <c r="AI142" s="763">
        <f t="shared" si="99"/>
        <v>2900</v>
      </c>
      <c r="AJ142" s="764">
        <f t="shared" si="107"/>
        <v>100</v>
      </c>
      <c r="AK142" s="924"/>
      <c r="AL142" s="955"/>
      <c r="AM142" s="947"/>
      <c r="AN142" s="947"/>
      <c r="AO142" s="947"/>
      <c r="AP142" s="947"/>
      <c r="AQ142" s="947"/>
      <c r="AR142" s="947"/>
      <c r="AS142" s="947"/>
      <c r="AT142" s="947"/>
      <c r="AU142" s="947"/>
      <c r="AV142" s="947"/>
      <c r="AW142" s="947"/>
      <c r="AX142" s="947"/>
      <c r="AY142" s="947"/>
      <c r="AZ142" s="947"/>
      <c r="BA142" s="947"/>
      <c r="BB142" s="947"/>
      <c r="BC142" s="947"/>
      <c r="BD142" s="947"/>
      <c r="BE142" s="947"/>
      <c r="BF142" s="947"/>
      <c r="BG142" s="947"/>
      <c r="BH142" s="947"/>
      <c r="BI142" s="947"/>
      <c r="BJ142" s="947"/>
      <c r="BK142" s="947"/>
      <c r="BL142" s="947"/>
      <c r="BM142" s="947"/>
      <c r="BN142" s="947"/>
      <c r="BO142" s="947"/>
      <c r="BP142" s="947"/>
      <c r="BQ142" s="947"/>
      <c r="BR142" s="947"/>
      <c r="BS142" s="947"/>
      <c r="BT142" s="947"/>
      <c r="BU142" s="947"/>
      <c r="BV142" s="947"/>
      <c r="BW142" s="947"/>
      <c r="BX142" s="947"/>
      <c r="BY142" s="947"/>
      <c r="BZ142" s="947"/>
      <c r="CA142" s="947"/>
      <c r="CB142" s="947"/>
      <c r="CC142" s="947"/>
      <c r="CD142" s="947"/>
      <c r="CE142" s="947"/>
      <c r="CF142" s="947"/>
      <c r="CG142" s="947"/>
      <c r="CH142" s="947"/>
      <c r="CI142" s="947"/>
      <c r="CJ142" s="947"/>
      <c r="CK142" s="947"/>
      <c r="CL142" s="947"/>
      <c r="CM142" s="947"/>
      <c r="CN142" s="947"/>
      <c r="CO142" s="947"/>
      <c r="CP142" s="947"/>
      <c r="CQ142" s="947"/>
      <c r="CR142" s="947"/>
      <c r="CS142" s="947"/>
      <c r="CT142" s="947"/>
      <c r="CU142" s="947"/>
      <c r="CV142" s="947"/>
      <c r="CW142" s="947"/>
      <c r="CX142" s="947"/>
      <c r="CY142" s="947"/>
      <c r="CZ142" s="947"/>
      <c r="DA142" s="947"/>
      <c r="DB142" s="947"/>
      <c r="DC142" s="947"/>
      <c r="DD142" s="947"/>
    </row>
    <row r="143" spans="1:108" ht="30" customHeight="1">
      <c r="B143" s="771"/>
      <c r="C143" s="746"/>
      <c r="D143" s="772"/>
      <c r="E143" s="769"/>
      <c r="F143" s="770" t="s">
        <v>349</v>
      </c>
      <c r="G143" s="760">
        <f t="shared" si="108"/>
        <v>2265</v>
      </c>
      <c r="H143" s="763">
        <f t="shared" si="67"/>
        <v>0</v>
      </c>
      <c r="I143" s="760">
        <f t="shared" si="104"/>
        <v>0</v>
      </c>
      <c r="J143" s="760">
        <f t="shared" si="104"/>
        <v>229</v>
      </c>
      <c r="K143" s="760">
        <f t="shared" si="104"/>
        <v>399</v>
      </c>
      <c r="L143" s="760">
        <f t="shared" si="103"/>
        <v>628</v>
      </c>
      <c r="M143" s="761">
        <f>L143*100/G142</f>
        <v>21.655172413793103</v>
      </c>
      <c r="N143" s="763">
        <v>0</v>
      </c>
      <c r="O143" s="760">
        <f t="shared" si="109"/>
        <v>150</v>
      </c>
      <c r="P143" s="760">
        <f t="shared" si="109"/>
        <v>271</v>
      </c>
      <c r="Q143" s="760">
        <f t="shared" si="109"/>
        <v>210</v>
      </c>
      <c r="R143" s="760">
        <f t="shared" si="88"/>
        <v>631</v>
      </c>
      <c r="S143" s="761">
        <f>U143*100/G142</f>
        <v>43.413793103448278</v>
      </c>
      <c r="T143" s="763">
        <v>0</v>
      </c>
      <c r="U143" s="758">
        <f t="shared" si="100"/>
        <v>1259</v>
      </c>
      <c r="V143" s="760">
        <f t="shared" si="105"/>
        <v>475</v>
      </c>
      <c r="W143" s="760">
        <f t="shared" si="105"/>
        <v>158</v>
      </c>
      <c r="X143" s="760">
        <f t="shared" si="105"/>
        <v>219</v>
      </c>
      <c r="Y143" s="760">
        <f t="shared" si="89"/>
        <v>852</v>
      </c>
      <c r="Z143" s="761">
        <f>AB143*100/G142</f>
        <v>72.793103448275858</v>
      </c>
      <c r="AA143" s="763">
        <v>0</v>
      </c>
      <c r="AB143" s="762">
        <f t="shared" si="101"/>
        <v>2111</v>
      </c>
      <c r="AC143" s="760">
        <f t="shared" si="106"/>
        <v>154</v>
      </c>
      <c r="AD143" s="760">
        <f t="shared" si="106"/>
        <v>0</v>
      </c>
      <c r="AE143" s="760">
        <f t="shared" si="106"/>
        <v>0</v>
      </c>
      <c r="AF143" s="760">
        <f t="shared" si="90"/>
        <v>154</v>
      </c>
      <c r="AG143" s="761">
        <f>AI143*100/G142</f>
        <v>78.103448275862064</v>
      </c>
      <c r="AH143" s="763">
        <v>0</v>
      </c>
      <c r="AI143" s="763">
        <f t="shared" si="99"/>
        <v>2265</v>
      </c>
      <c r="AJ143" s="764">
        <f t="shared" si="107"/>
        <v>78.103448275862064</v>
      </c>
      <c r="AK143" s="924"/>
      <c r="AL143" s="955"/>
      <c r="AM143" s="947"/>
      <c r="AN143" s="947"/>
      <c r="AO143" s="947"/>
      <c r="AP143" s="947"/>
      <c r="AQ143" s="947"/>
      <c r="AR143" s="947"/>
      <c r="AS143" s="947"/>
      <c r="AT143" s="947"/>
      <c r="AU143" s="947"/>
      <c r="AV143" s="947"/>
      <c r="AW143" s="947"/>
      <c r="AX143" s="947"/>
      <c r="AY143" s="947"/>
      <c r="AZ143" s="947"/>
      <c r="BA143" s="947"/>
      <c r="BB143" s="947"/>
      <c r="BC143" s="947"/>
      <c r="BD143" s="947"/>
      <c r="BE143" s="947"/>
      <c r="BF143" s="947"/>
      <c r="BG143" s="947"/>
      <c r="BH143" s="947"/>
      <c r="BI143" s="947"/>
      <c r="BJ143" s="947"/>
      <c r="BK143" s="947"/>
      <c r="BL143" s="947"/>
      <c r="BM143" s="947"/>
      <c r="BN143" s="947"/>
      <c r="BO143" s="947"/>
      <c r="BP143" s="947"/>
      <c r="BQ143" s="947"/>
      <c r="BR143" s="947"/>
      <c r="BS143" s="947"/>
      <c r="BT143" s="947"/>
      <c r="BU143" s="947"/>
      <c r="BV143" s="947"/>
      <c r="BW143" s="947"/>
      <c r="BX143" s="947"/>
      <c r="BY143" s="947"/>
      <c r="BZ143" s="947"/>
      <c r="CA143" s="947"/>
      <c r="CB143" s="947"/>
      <c r="CC143" s="947"/>
      <c r="CD143" s="947"/>
      <c r="CE143" s="947"/>
      <c r="CF143" s="947"/>
      <c r="CG143" s="947"/>
      <c r="CH143" s="947"/>
      <c r="CI143" s="947"/>
      <c r="CJ143" s="947"/>
      <c r="CK143" s="947"/>
      <c r="CL143" s="947"/>
      <c r="CM143" s="947"/>
      <c r="CN143" s="947"/>
      <c r="CO143" s="947"/>
      <c r="CP143" s="947"/>
      <c r="CQ143" s="947"/>
      <c r="CR143" s="947"/>
      <c r="CS143" s="947"/>
      <c r="CT143" s="947"/>
      <c r="CU143" s="947"/>
      <c r="CV143" s="947"/>
      <c r="CW143" s="947"/>
      <c r="CX143" s="947"/>
      <c r="CY143" s="947"/>
      <c r="CZ143" s="947"/>
      <c r="DA143" s="947"/>
      <c r="DB143" s="947"/>
      <c r="DC143" s="947"/>
      <c r="DD143" s="947"/>
    </row>
    <row r="144" spans="1:108" s="777" customFormat="1" ht="30" customHeight="1">
      <c r="B144" s="771">
        <v>1</v>
      </c>
      <c r="C144" s="737" t="s">
        <v>49</v>
      </c>
      <c r="D144" s="771" t="s">
        <v>4</v>
      </c>
      <c r="E144" s="778"/>
      <c r="F144" s="775" t="s">
        <v>350</v>
      </c>
      <c r="G144" s="760">
        <f t="shared" si="108"/>
        <v>620</v>
      </c>
      <c r="H144" s="763">
        <f t="shared" si="67"/>
        <v>16200</v>
      </c>
      <c r="I144" s="760">
        <f>'[2]งาน-เงิน งานตรวจ'!$E$9</f>
        <v>0</v>
      </c>
      <c r="J144" s="760">
        <f>'[2]งาน-เงิน งานตรวจ'!$F$9</f>
        <v>50</v>
      </c>
      <c r="K144" s="760">
        <f>'[2]งาน-เงิน งานตรวจ'!$G$9</f>
        <v>50</v>
      </c>
      <c r="L144" s="760">
        <f t="shared" si="103"/>
        <v>100</v>
      </c>
      <c r="M144" s="761">
        <f>L144*100/G144</f>
        <v>16.129032258064516</v>
      </c>
      <c r="N144" s="763">
        <f>แผนเงิน2562!L140</f>
        <v>4400</v>
      </c>
      <c r="O144" s="760">
        <f>'[2]งาน-เงิน งานตรวจ'!$J$9</f>
        <v>65</v>
      </c>
      <c r="P144" s="760">
        <f>'[2]งาน-เงิน งานตรวจ'!$K$9</f>
        <v>65</v>
      </c>
      <c r="Q144" s="760">
        <f>'[2]งาน-เงิน งานตรวจ'!$L$9</f>
        <v>75</v>
      </c>
      <c r="R144" s="760">
        <f t="shared" si="88"/>
        <v>205</v>
      </c>
      <c r="S144" s="761">
        <f>U144*100/G144</f>
        <v>49.193548387096776</v>
      </c>
      <c r="T144" s="763">
        <f>แผนเงิน2562!Q140</f>
        <v>9800</v>
      </c>
      <c r="U144" s="758">
        <f t="shared" si="100"/>
        <v>305</v>
      </c>
      <c r="V144" s="760">
        <f>'[2]งาน-เงิน งานตรวจ'!$P$9</f>
        <v>65</v>
      </c>
      <c r="W144" s="760">
        <f>'[2]งาน-เงิน งานตรวจ'!$Q$9</f>
        <v>65</v>
      </c>
      <c r="X144" s="760">
        <f>'[2]งาน-เงิน งานตรวจ'!$R$9</f>
        <v>65</v>
      </c>
      <c r="Y144" s="760">
        <f t="shared" si="89"/>
        <v>195</v>
      </c>
      <c r="Z144" s="761">
        <f t="shared" si="102"/>
        <v>80.645161290322577</v>
      </c>
      <c r="AA144" s="763">
        <f>แผนเงิน2562!V140</f>
        <v>13600</v>
      </c>
      <c r="AB144" s="762">
        <f t="shared" si="101"/>
        <v>500</v>
      </c>
      <c r="AC144" s="760">
        <f>'[2]งาน-เงิน งานตรวจ'!$V$9</f>
        <v>60</v>
      </c>
      <c r="AD144" s="760">
        <f>'[2]งาน-เงิน งานตรวจ'!$W$9</f>
        <v>60</v>
      </c>
      <c r="AE144" s="760">
        <f>'[2]งาน-เงิน งานตรวจ'!$X$9</f>
        <v>0</v>
      </c>
      <c r="AF144" s="760">
        <f t="shared" si="90"/>
        <v>120</v>
      </c>
      <c r="AG144" s="761">
        <f>AI144*100/G144</f>
        <v>100</v>
      </c>
      <c r="AH144" s="763">
        <f>แผนเงิน2562!AA140</f>
        <v>16200</v>
      </c>
      <c r="AI144" s="763">
        <f t="shared" si="99"/>
        <v>620</v>
      </c>
      <c r="AJ144" s="764">
        <f t="shared" si="107"/>
        <v>100</v>
      </c>
      <c r="AK144" s="927"/>
      <c r="AL144" s="957"/>
      <c r="AM144" s="949"/>
      <c r="AN144" s="949"/>
      <c r="AO144" s="949"/>
      <c r="AP144" s="949"/>
      <c r="AQ144" s="949"/>
      <c r="AR144" s="949"/>
      <c r="AS144" s="949"/>
      <c r="AT144" s="949"/>
      <c r="AU144" s="949"/>
      <c r="AV144" s="949"/>
      <c r="AW144" s="949"/>
      <c r="AX144" s="949"/>
      <c r="AY144" s="949"/>
      <c r="AZ144" s="949"/>
      <c r="BA144" s="949"/>
      <c r="BB144" s="949"/>
      <c r="BC144" s="949"/>
      <c r="BD144" s="949"/>
      <c r="BE144" s="949"/>
      <c r="BF144" s="949"/>
      <c r="BG144" s="949"/>
      <c r="BH144" s="949"/>
      <c r="BI144" s="949"/>
      <c r="BJ144" s="949"/>
      <c r="BK144" s="949"/>
      <c r="BL144" s="949"/>
      <c r="BM144" s="949"/>
      <c r="BN144" s="949"/>
      <c r="BO144" s="949"/>
      <c r="BP144" s="949"/>
      <c r="BQ144" s="949"/>
      <c r="BR144" s="949"/>
      <c r="BS144" s="949"/>
      <c r="BT144" s="949"/>
      <c r="BU144" s="949"/>
      <c r="BV144" s="949"/>
      <c r="BW144" s="949"/>
      <c r="BX144" s="949"/>
      <c r="BY144" s="949"/>
      <c r="BZ144" s="949"/>
      <c r="CA144" s="949"/>
      <c r="CB144" s="949"/>
      <c r="CC144" s="949"/>
      <c r="CD144" s="949"/>
      <c r="CE144" s="949"/>
      <c r="CF144" s="949"/>
      <c r="CG144" s="949"/>
      <c r="CH144" s="949"/>
      <c r="CI144" s="949"/>
      <c r="CJ144" s="949"/>
      <c r="CK144" s="949"/>
      <c r="CL144" s="949"/>
      <c r="CM144" s="949"/>
      <c r="CN144" s="949"/>
      <c r="CO144" s="949"/>
      <c r="CP144" s="949"/>
      <c r="CQ144" s="949"/>
      <c r="CR144" s="949"/>
      <c r="CS144" s="949"/>
      <c r="CT144" s="949"/>
      <c r="CU144" s="949"/>
      <c r="CV144" s="949"/>
      <c r="CW144" s="949"/>
      <c r="CX144" s="949"/>
      <c r="CY144" s="949"/>
      <c r="CZ144" s="949"/>
      <c r="DA144" s="949"/>
      <c r="DB144" s="949"/>
      <c r="DC144" s="949"/>
      <c r="DD144" s="949"/>
    </row>
    <row r="145" spans="2:109" s="750" customFormat="1" ht="24" customHeight="1">
      <c r="B145" s="771"/>
      <c r="C145" s="749"/>
      <c r="D145" s="773" t="s">
        <v>7</v>
      </c>
      <c r="E145" s="774"/>
      <c r="F145" s="775" t="s">
        <v>351</v>
      </c>
      <c r="G145" s="760">
        <f t="shared" si="108"/>
        <v>601</v>
      </c>
      <c r="H145" s="763">
        <f>AH145</f>
        <v>16200</v>
      </c>
      <c r="I145" s="760">
        <f>'[2]งาน-เงิน งานตรวจ'!$E$10</f>
        <v>0</v>
      </c>
      <c r="J145" s="760">
        <f>'[2]งาน-เงิน งานตรวจ'!$F$10</f>
        <v>64</v>
      </c>
      <c r="K145" s="760">
        <f>'[2]งาน-เงิน งานตรวจ'!$G$10</f>
        <v>63</v>
      </c>
      <c r="L145" s="760">
        <f t="shared" si="103"/>
        <v>127</v>
      </c>
      <c r="M145" s="761">
        <f>L145*100/G144</f>
        <v>20.483870967741936</v>
      </c>
      <c r="N145" s="763">
        <v>6089</v>
      </c>
      <c r="O145" s="760">
        <f>'[2]งาน-เงิน งานตรวจ'!$J$10</f>
        <v>58</v>
      </c>
      <c r="P145" s="760">
        <f>'[2]งาน-เงิน งานตรวจ'!$K$10</f>
        <v>74</v>
      </c>
      <c r="Q145" s="760">
        <f>'[2]งาน-เงิน งานตรวจ'!$L$10</f>
        <v>76</v>
      </c>
      <c r="R145" s="760">
        <f t="shared" si="88"/>
        <v>208</v>
      </c>
      <c r="S145" s="761">
        <f>U145*100/G144</f>
        <v>54.032258064516128</v>
      </c>
      <c r="T145" s="763">
        <v>9800</v>
      </c>
      <c r="U145" s="758">
        <f t="shared" si="100"/>
        <v>335</v>
      </c>
      <c r="V145" s="760">
        <f>'[2]งาน-เงิน งานตรวจ'!$P$10</f>
        <v>82</v>
      </c>
      <c r="W145" s="760">
        <f>'[2]งาน-เงิน งานตรวจ'!$Q$10</f>
        <v>58</v>
      </c>
      <c r="X145" s="760">
        <f>'[2]งาน-เงิน งานตรวจ'!$R$10</f>
        <v>76</v>
      </c>
      <c r="Y145" s="760">
        <f t="shared" si="89"/>
        <v>216</v>
      </c>
      <c r="Z145" s="761">
        <f>AB145*100/G144</f>
        <v>88.870967741935488</v>
      </c>
      <c r="AA145" s="763">
        <v>16200</v>
      </c>
      <c r="AB145" s="762">
        <f t="shared" si="101"/>
        <v>551</v>
      </c>
      <c r="AC145" s="760">
        <f>'[2]งาน-เงิน งานตรวจ'!$V$10</f>
        <v>50</v>
      </c>
      <c r="AD145" s="760">
        <f>'[2]งาน-เงิน งานตรวจ'!$W$10</f>
        <v>0</v>
      </c>
      <c r="AE145" s="760">
        <f>'[2]งาน-เงิน งานตรวจ'!$X$10</f>
        <v>0</v>
      </c>
      <c r="AF145" s="760">
        <f t="shared" si="90"/>
        <v>50</v>
      </c>
      <c r="AG145" s="761">
        <f>AI145*100/G144</f>
        <v>96.935483870967744</v>
      </c>
      <c r="AH145" s="763">
        <f>AA145</f>
        <v>16200</v>
      </c>
      <c r="AI145" s="763">
        <f t="shared" si="99"/>
        <v>601</v>
      </c>
      <c r="AJ145" s="764">
        <f t="shared" si="107"/>
        <v>96.935483870967744</v>
      </c>
      <c r="AK145" s="810"/>
      <c r="AL145" s="956"/>
      <c r="AM145" s="948"/>
      <c r="AN145" s="948"/>
      <c r="AO145" s="948"/>
      <c r="AP145" s="948"/>
      <c r="AQ145" s="948"/>
      <c r="AR145" s="948"/>
      <c r="AS145" s="948"/>
      <c r="AT145" s="948"/>
      <c r="AU145" s="948"/>
      <c r="AV145" s="948"/>
      <c r="AW145" s="948"/>
      <c r="AX145" s="948"/>
      <c r="AY145" s="948"/>
      <c r="AZ145" s="948"/>
      <c r="BA145" s="948"/>
      <c r="BB145" s="948"/>
      <c r="BC145" s="948"/>
      <c r="BD145" s="948"/>
      <c r="BE145" s="948"/>
      <c r="BF145" s="948"/>
      <c r="BG145" s="948"/>
      <c r="BH145" s="948"/>
      <c r="BI145" s="948"/>
      <c r="BJ145" s="948"/>
      <c r="BK145" s="948"/>
      <c r="BL145" s="948"/>
      <c r="BM145" s="948"/>
      <c r="BN145" s="948"/>
      <c r="BO145" s="948"/>
      <c r="BP145" s="948"/>
      <c r="BQ145" s="948"/>
      <c r="BR145" s="948"/>
      <c r="BS145" s="948"/>
      <c r="BT145" s="948"/>
      <c r="BU145" s="948"/>
      <c r="BV145" s="948"/>
      <c r="BW145" s="948"/>
      <c r="BX145" s="948"/>
      <c r="BY145" s="948"/>
      <c r="BZ145" s="948"/>
      <c r="CA145" s="948"/>
      <c r="CB145" s="948"/>
      <c r="CC145" s="948"/>
      <c r="CD145" s="948"/>
      <c r="CE145" s="948"/>
      <c r="CF145" s="948"/>
      <c r="CG145" s="948"/>
      <c r="CH145" s="948"/>
      <c r="CI145" s="948"/>
      <c r="CJ145" s="948"/>
      <c r="CK145" s="948"/>
      <c r="CL145" s="948"/>
      <c r="CM145" s="948"/>
      <c r="CN145" s="948"/>
      <c r="CO145" s="948"/>
      <c r="CP145" s="948"/>
      <c r="CQ145" s="948"/>
      <c r="CR145" s="948"/>
      <c r="CS145" s="948"/>
      <c r="CT145" s="948"/>
      <c r="CU145" s="948"/>
      <c r="CV145" s="948"/>
      <c r="CW145" s="948"/>
      <c r="CX145" s="948"/>
      <c r="CY145" s="948"/>
      <c r="CZ145" s="948"/>
      <c r="DA145" s="948"/>
      <c r="DB145" s="948"/>
      <c r="DC145" s="948"/>
      <c r="DD145" s="948"/>
    </row>
    <row r="146" spans="2:109" s="750" customFormat="1" ht="24.75" customHeight="1">
      <c r="B146" s="780"/>
      <c r="C146" s="749"/>
      <c r="D146" s="773"/>
      <c r="E146" s="774"/>
      <c r="F146" s="775" t="s">
        <v>348</v>
      </c>
      <c r="G146" s="760">
        <f t="shared" si="108"/>
        <v>2900</v>
      </c>
      <c r="H146" s="763">
        <f t="shared" si="67"/>
        <v>0</v>
      </c>
      <c r="I146" s="760">
        <f>'[2]งาน-เงิน งานตรวจ'!$E$7</f>
        <v>0</v>
      </c>
      <c r="J146" s="760">
        <f>'[2]งาน-เงิน งานตรวจ'!$F$7</f>
        <v>145</v>
      </c>
      <c r="K146" s="760">
        <f>'[2]งาน-เงิน งานตรวจ'!$G$7</f>
        <v>145</v>
      </c>
      <c r="L146" s="760">
        <f t="shared" si="103"/>
        <v>290</v>
      </c>
      <c r="M146" s="761">
        <f>L146*100/G146</f>
        <v>10</v>
      </c>
      <c r="N146" s="763">
        <v>0</v>
      </c>
      <c r="O146" s="760">
        <f>'[2]งาน-เงิน งานตรวจ'!$J$7</f>
        <v>250</v>
      </c>
      <c r="P146" s="760">
        <f>'[2]งาน-เงิน งานตรวจ'!$K$7</f>
        <v>210</v>
      </c>
      <c r="Q146" s="760">
        <f>'[2]งาน-เงิน งานตรวจ'!$L$7</f>
        <v>250</v>
      </c>
      <c r="R146" s="760">
        <f t="shared" si="88"/>
        <v>710</v>
      </c>
      <c r="S146" s="761">
        <f>U146*100/G146</f>
        <v>34.482758620689658</v>
      </c>
      <c r="T146" s="763">
        <v>0</v>
      </c>
      <c r="U146" s="758">
        <f t="shared" si="100"/>
        <v>1000</v>
      </c>
      <c r="V146" s="760">
        <f>'[2]งาน-เงิน งานตรวจ'!$P$7</f>
        <v>380</v>
      </c>
      <c r="W146" s="760">
        <f>'[2]งาน-เงิน งานตรวจ'!$Q$7</f>
        <v>380</v>
      </c>
      <c r="X146" s="760">
        <f>'[2]งาน-เงิน งานตรวจ'!$R$7</f>
        <v>380</v>
      </c>
      <c r="Y146" s="760">
        <f t="shared" si="89"/>
        <v>1140</v>
      </c>
      <c r="Z146" s="761">
        <f t="shared" si="102"/>
        <v>73.793103448275858</v>
      </c>
      <c r="AA146" s="763">
        <v>0</v>
      </c>
      <c r="AB146" s="762">
        <f t="shared" si="101"/>
        <v>2140</v>
      </c>
      <c r="AC146" s="760">
        <f>'[2]งาน-เงิน งานตรวจ'!$V$7</f>
        <v>380</v>
      </c>
      <c r="AD146" s="760">
        <f>'[2]งาน-เงิน งานตรวจ'!$W$7</f>
        <v>380</v>
      </c>
      <c r="AE146" s="760">
        <f>'[2]งาน-เงิน งานตรวจ'!$X$7</f>
        <v>0</v>
      </c>
      <c r="AF146" s="760">
        <f t="shared" si="90"/>
        <v>760</v>
      </c>
      <c r="AG146" s="761">
        <f>AI146*100/G146</f>
        <v>100</v>
      </c>
      <c r="AH146" s="763">
        <v>0</v>
      </c>
      <c r="AI146" s="763">
        <f t="shared" si="99"/>
        <v>2900</v>
      </c>
      <c r="AJ146" s="764">
        <f t="shared" si="107"/>
        <v>100</v>
      </c>
      <c r="AK146" s="810"/>
      <c r="AL146" s="956"/>
      <c r="AM146" s="948"/>
      <c r="AN146" s="948"/>
      <c r="AO146" s="948"/>
      <c r="AP146" s="948"/>
      <c r="AQ146" s="948"/>
      <c r="AR146" s="948"/>
      <c r="AS146" s="948"/>
      <c r="AT146" s="948"/>
      <c r="AU146" s="948"/>
      <c r="AV146" s="948"/>
      <c r="AW146" s="948"/>
      <c r="AX146" s="948"/>
      <c r="AY146" s="948"/>
      <c r="AZ146" s="948"/>
      <c r="BA146" s="948"/>
      <c r="BB146" s="948"/>
      <c r="BC146" s="948"/>
      <c r="BD146" s="948"/>
      <c r="BE146" s="948"/>
      <c r="BF146" s="948"/>
      <c r="BG146" s="948"/>
      <c r="BH146" s="948"/>
      <c r="BI146" s="948"/>
      <c r="BJ146" s="948"/>
      <c r="BK146" s="948"/>
      <c r="BL146" s="948"/>
      <c r="BM146" s="948"/>
      <c r="BN146" s="948"/>
      <c r="BO146" s="948"/>
      <c r="BP146" s="948"/>
      <c r="BQ146" s="948"/>
      <c r="BR146" s="948"/>
      <c r="BS146" s="948"/>
      <c r="BT146" s="948"/>
      <c r="BU146" s="948"/>
      <c r="BV146" s="948"/>
      <c r="BW146" s="948"/>
      <c r="BX146" s="948"/>
      <c r="BY146" s="948"/>
      <c r="BZ146" s="948"/>
      <c r="CA146" s="948"/>
      <c r="CB146" s="948"/>
      <c r="CC146" s="948"/>
      <c r="CD146" s="948"/>
      <c r="CE146" s="948"/>
      <c r="CF146" s="948"/>
      <c r="CG146" s="948"/>
      <c r="CH146" s="948"/>
      <c r="CI146" s="948"/>
      <c r="CJ146" s="948"/>
      <c r="CK146" s="948"/>
      <c r="CL146" s="948"/>
      <c r="CM146" s="948"/>
      <c r="CN146" s="948"/>
      <c r="CO146" s="948"/>
      <c r="CP146" s="948"/>
      <c r="CQ146" s="948"/>
      <c r="CR146" s="948"/>
      <c r="CS146" s="948"/>
      <c r="CT146" s="948"/>
      <c r="CU146" s="948"/>
      <c r="CV146" s="948"/>
      <c r="CW146" s="948"/>
      <c r="CX146" s="948"/>
      <c r="CY146" s="948"/>
      <c r="CZ146" s="948"/>
      <c r="DA146" s="948"/>
      <c r="DB146" s="948"/>
      <c r="DC146" s="948"/>
      <c r="DD146" s="948"/>
    </row>
    <row r="147" spans="2:109" s="863" customFormat="1" ht="18" customHeight="1">
      <c r="B147" s="771"/>
      <c r="C147" s="749"/>
      <c r="D147" s="773"/>
      <c r="E147" s="774"/>
      <c r="F147" s="775" t="s">
        <v>349</v>
      </c>
      <c r="G147" s="760">
        <f t="shared" si="108"/>
        <v>2265</v>
      </c>
      <c r="H147" s="763">
        <f t="shared" si="67"/>
        <v>0</v>
      </c>
      <c r="I147" s="760">
        <f>'[2]งาน-เงิน งานตรวจ'!$E$8</f>
        <v>0</v>
      </c>
      <c r="J147" s="760">
        <f>'[2]งาน-เงิน งานตรวจ'!$F$8</f>
        <v>229</v>
      </c>
      <c r="K147" s="760">
        <f>'[2]งาน-เงิน งานตรวจ'!$G$8</f>
        <v>399</v>
      </c>
      <c r="L147" s="760">
        <f t="shared" si="103"/>
        <v>628</v>
      </c>
      <c r="M147" s="761">
        <f>L147*100/G146</f>
        <v>21.655172413793103</v>
      </c>
      <c r="N147" s="763">
        <v>0</v>
      </c>
      <c r="O147" s="760">
        <f>'[2]งาน-เงิน งานตรวจ'!$J$8</f>
        <v>150</v>
      </c>
      <c r="P147" s="760">
        <f>'[2]งาน-เงิน งานตรวจ'!$K$8</f>
        <v>271</v>
      </c>
      <c r="Q147" s="760">
        <f>'[2]งาน-เงิน งานตรวจ'!$L$8</f>
        <v>210</v>
      </c>
      <c r="R147" s="760">
        <f t="shared" si="88"/>
        <v>631</v>
      </c>
      <c r="S147" s="761">
        <f>U147*100/G146</f>
        <v>43.413793103448278</v>
      </c>
      <c r="T147" s="763">
        <v>0</v>
      </c>
      <c r="U147" s="758">
        <f t="shared" si="100"/>
        <v>1259</v>
      </c>
      <c r="V147" s="760">
        <f>'[2]งาน-เงิน งานตรวจ'!$P$8</f>
        <v>475</v>
      </c>
      <c r="W147" s="760">
        <f>'[2]งาน-เงิน งานตรวจ'!$Q$8</f>
        <v>158</v>
      </c>
      <c r="X147" s="760">
        <f>'[2]งาน-เงิน งานตรวจ'!$R$8</f>
        <v>219</v>
      </c>
      <c r="Y147" s="760">
        <f t="shared" si="89"/>
        <v>852</v>
      </c>
      <c r="Z147" s="761">
        <f>AB147*100/G146</f>
        <v>72.793103448275858</v>
      </c>
      <c r="AA147" s="763">
        <v>0</v>
      </c>
      <c r="AB147" s="758">
        <f t="shared" si="101"/>
        <v>2111</v>
      </c>
      <c r="AC147" s="760">
        <f>'[2]งาน-เงิน งานตรวจ'!$V$8</f>
        <v>154</v>
      </c>
      <c r="AD147" s="760">
        <f>'[2]งาน-เงิน งานตรวจ'!$W$8</f>
        <v>0</v>
      </c>
      <c r="AE147" s="760">
        <f>'[2]งาน-เงิน งานตรวจ'!$X$8</f>
        <v>0</v>
      </c>
      <c r="AF147" s="760">
        <f t="shared" si="90"/>
        <v>154</v>
      </c>
      <c r="AG147" s="761">
        <f>AI147*100/G146</f>
        <v>78.103448275862064</v>
      </c>
      <c r="AH147" s="763">
        <v>0</v>
      </c>
      <c r="AI147" s="763">
        <f t="shared" si="99"/>
        <v>2265</v>
      </c>
      <c r="AJ147" s="807">
        <f t="shared" si="107"/>
        <v>78.103448275862064</v>
      </c>
      <c r="AK147" s="810"/>
      <c r="AL147" s="956"/>
      <c r="AM147" s="948"/>
      <c r="AN147" s="948"/>
      <c r="AO147" s="948"/>
      <c r="AP147" s="948"/>
      <c r="AQ147" s="948"/>
      <c r="AR147" s="948"/>
      <c r="AS147" s="948"/>
      <c r="AT147" s="948"/>
      <c r="AU147" s="948"/>
      <c r="AV147" s="948"/>
      <c r="AW147" s="948"/>
      <c r="AX147" s="948"/>
      <c r="AY147" s="948"/>
      <c r="AZ147" s="948"/>
      <c r="BA147" s="948"/>
      <c r="BB147" s="948"/>
      <c r="BC147" s="948"/>
      <c r="BD147" s="948"/>
      <c r="BE147" s="948"/>
      <c r="BF147" s="948"/>
      <c r="BG147" s="948"/>
      <c r="BH147" s="948"/>
      <c r="BI147" s="948"/>
      <c r="BJ147" s="948"/>
      <c r="BK147" s="948"/>
      <c r="BL147" s="948"/>
      <c r="BM147" s="948"/>
      <c r="BN147" s="948"/>
      <c r="BO147" s="948"/>
      <c r="BP147" s="948"/>
      <c r="BQ147" s="948"/>
      <c r="BR147" s="948"/>
      <c r="BS147" s="948"/>
      <c r="BT147" s="948"/>
      <c r="BU147" s="948"/>
      <c r="BV147" s="948"/>
      <c r="BW147" s="948"/>
      <c r="BX147" s="948"/>
      <c r="BY147" s="948"/>
      <c r="BZ147" s="948"/>
      <c r="CA147" s="948"/>
      <c r="CB147" s="948"/>
      <c r="CC147" s="948"/>
      <c r="CD147" s="948"/>
      <c r="CE147" s="948"/>
      <c r="CF147" s="948"/>
      <c r="CG147" s="948"/>
      <c r="CH147" s="948"/>
      <c r="CI147" s="948"/>
      <c r="CJ147" s="948"/>
      <c r="CK147" s="948"/>
      <c r="CL147" s="948"/>
      <c r="CM147" s="948"/>
      <c r="CN147" s="948"/>
      <c r="CO147" s="948"/>
      <c r="CP147" s="948"/>
      <c r="CQ147" s="948"/>
      <c r="CR147" s="948"/>
      <c r="CS147" s="948"/>
      <c r="CT147" s="948"/>
      <c r="CU147" s="948"/>
      <c r="CV147" s="948"/>
      <c r="CW147" s="948"/>
      <c r="CX147" s="948"/>
      <c r="CY147" s="948"/>
      <c r="CZ147" s="948"/>
      <c r="DA147" s="948"/>
      <c r="DB147" s="948"/>
      <c r="DC147" s="948"/>
      <c r="DD147" s="948"/>
    </row>
    <row r="148" spans="2:109" s="777" customFormat="1" ht="30" customHeight="1">
      <c r="B148" s="819"/>
      <c r="C148" s="836" t="s">
        <v>357</v>
      </c>
      <c r="D148" s="819" t="s">
        <v>4</v>
      </c>
      <c r="E148" s="864"/>
      <c r="F148" s="865" t="s">
        <v>149</v>
      </c>
      <c r="G148" s="824">
        <f t="shared" si="108"/>
        <v>4670</v>
      </c>
      <c r="H148" s="825">
        <f t="shared" si="67"/>
        <v>216600</v>
      </c>
      <c r="I148" s="824">
        <f t="shared" ref="I148:K149" si="110">I150+I168+I184</f>
        <v>120</v>
      </c>
      <c r="J148" s="824">
        <f t="shared" si="110"/>
        <v>420</v>
      </c>
      <c r="K148" s="824">
        <f t="shared" si="110"/>
        <v>740</v>
      </c>
      <c r="L148" s="824">
        <f t="shared" si="103"/>
        <v>1280</v>
      </c>
      <c r="M148" s="826">
        <f>L148*100/G148</f>
        <v>27.408993576017131</v>
      </c>
      <c r="N148" s="825">
        <f>N150+N168+N184</f>
        <v>67000</v>
      </c>
      <c r="O148" s="824">
        <f t="shared" ref="O148:Q149" si="111">O150+O168+O184</f>
        <v>420</v>
      </c>
      <c r="P148" s="824">
        <f t="shared" si="111"/>
        <v>530</v>
      </c>
      <c r="Q148" s="824">
        <f t="shared" si="111"/>
        <v>420</v>
      </c>
      <c r="R148" s="824">
        <f t="shared" si="88"/>
        <v>1370</v>
      </c>
      <c r="S148" s="826">
        <f>U148*100/G148</f>
        <v>56.745182012847962</v>
      </c>
      <c r="T148" s="825">
        <f>T150+T168+T184</f>
        <v>238500</v>
      </c>
      <c r="U148" s="804">
        <f t="shared" si="100"/>
        <v>2650</v>
      </c>
      <c r="V148" s="824">
        <f t="shared" ref="V148:X149" si="112">V150+V168+V184</f>
        <v>400</v>
      </c>
      <c r="W148" s="824">
        <f t="shared" si="112"/>
        <v>400</v>
      </c>
      <c r="X148" s="824">
        <f t="shared" si="112"/>
        <v>400</v>
      </c>
      <c r="Y148" s="824">
        <f t="shared" si="89"/>
        <v>1200</v>
      </c>
      <c r="Z148" s="826">
        <f t="shared" si="102"/>
        <v>82.441113490364032</v>
      </c>
      <c r="AA148" s="825">
        <f>AA150+AA168+AA184</f>
        <v>214600</v>
      </c>
      <c r="AB148" s="804">
        <f t="shared" si="101"/>
        <v>3850</v>
      </c>
      <c r="AC148" s="824">
        <f t="shared" ref="AC148:AE149" si="113">AC150+AC168+AC184</f>
        <v>420</v>
      </c>
      <c r="AD148" s="824">
        <f t="shared" si="113"/>
        <v>400</v>
      </c>
      <c r="AE148" s="824">
        <f t="shared" si="113"/>
        <v>0</v>
      </c>
      <c r="AF148" s="824">
        <f t="shared" si="90"/>
        <v>820</v>
      </c>
      <c r="AG148" s="826">
        <f>AI148*100/G148</f>
        <v>100</v>
      </c>
      <c r="AH148" s="825">
        <f>AH150+AH168+AH184</f>
        <v>216600</v>
      </c>
      <c r="AI148" s="825">
        <f t="shared" si="99"/>
        <v>4670</v>
      </c>
      <c r="AJ148" s="805">
        <f t="shared" si="107"/>
        <v>100</v>
      </c>
      <c r="AK148" s="938"/>
      <c r="AL148" s="957"/>
      <c r="AM148" s="949"/>
      <c r="AN148" s="949"/>
      <c r="AO148" s="949"/>
      <c r="AP148" s="949"/>
      <c r="AQ148" s="949"/>
      <c r="AR148" s="949"/>
      <c r="AS148" s="949"/>
      <c r="AT148" s="949"/>
      <c r="AU148" s="949"/>
      <c r="AV148" s="949"/>
      <c r="AW148" s="949"/>
      <c r="AX148" s="949"/>
      <c r="AY148" s="949"/>
      <c r="AZ148" s="949"/>
      <c r="BA148" s="949"/>
      <c r="BB148" s="949"/>
      <c r="BC148" s="949"/>
      <c r="BD148" s="949"/>
      <c r="BE148" s="949"/>
      <c r="BF148" s="949"/>
      <c r="BG148" s="949"/>
      <c r="BH148" s="949"/>
      <c r="BI148" s="949"/>
      <c r="BJ148" s="949"/>
      <c r="BK148" s="949"/>
      <c r="BL148" s="949"/>
      <c r="BM148" s="949"/>
      <c r="BN148" s="949"/>
      <c r="BO148" s="949"/>
      <c r="BP148" s="949"/>
      <c r="BQ148" s="949"/>
      <c r="BR148" s="949"/>
      <c r="BS148" s="949"/>
      <c r="BT148" s="949"/>
      <c r="BU148" s="949"/>
      <c r="BV148" s="949"/>
      <c r="BW148" s="949"/>
      <c r="BX148" s="949"/>
      <c r="BY148" s="949"/>
      <c r="BZ148" s="949"/>
      <c r="CA148" s="949"/>
      <c r="CB148" s="949"/>
      <c r="CC148" s="949"/>
      <c r="CD148" s="949"/>
      <c r="CE148" s="949"/>
      <c r="CF148" s="949"/>
      <c r="CG148" s="949"/>
      <c r="CH148" s="949"/>
      <c r="CI148" s="949"/>
      <c r="CJ148" s="949"/>
      <c r="CK148" s="949"/>
      <c r="CL148" s="949"/>
      <c r="CM148" s="949"/>
      <c r="CN148" s="949"/>
      <c r="CO148" s="949"/>
      <c r="CP148" s="949"/>
      <c r="CQ148" s="949"/>
      <c r="CR148" s="949"/>
      <c r="CS148" s="949"/>
      <c r="CT148" s="949"/>
      <c r="CU148" s="949"/>
      <c r="CV148" s="949"/>
      <c r="CW148" s="949"/>
      <c r="CX148" s="949"/>
      <c r="CY148" s="949"/>
      <c r="CZ148" s="949"/>
      <c r="DA148" s="949"/>
      <c r="DB148" s="949"/>
      <c r="DC148" s="949"/>
      <c r="DD148" s="949"/>
    </row>
    <row r="149" spans="2:109" s="862" customFormat="1" ht="16.5" customHeight="1">
      <c r="B149" s="771"/>
      <c r="C149" s="743"/>
      <c r="D149" s="773"/>
      <c r="E149" s="774"/>
      <c r="F149" s="775" t="s">
        <v>150</v>
      </c>
      <c r="G149" s="760">
        <f t="shared" si="108"/>
        <v>5176</v>
      </c>
      <c r="H149" s="763">
        <f t="shared" si="67"/>
        <v>162600</v>
      </c>
      <c r="I149" s="760">
        <f t="shared" si="110"/>
        <v>130</v>
      </c>
      <c r="J149" s="760">
        <f t="shared" si="110"/>
        <v>636</v>
      </c>
      <c r="K149" s="760">
        <f t="shared" si="110"/>
        <v>999</v>
      </c>
      <c r="L149" s="760">
        <f t="shared" si="103"/>
        <v>1765</v>
      </c>
      <c r="M149" s="761">
        <f>L149*100/G148</f>
        <v>37.79443254817987</v>
      </c>
      <c r="N149" s="763">
        <f>N151+N169+N185</f>
        <v>76234</v>
      </c>
      <c r="O149" s="760">
        <f t="shared" si="111"/>
        <v>854</v>
      </c>
      <c r="P149" s="760">
        <f t="shared" si="111"/>
        <v>2475</v>
      </c>
      <c r="Q149" s="760">
        <f t="shared" si="111"/>
        <v>0</v>
      </c>
      <c r="R149" s="760">
        <f t="shared" si="88"/>
        <v>3329</v>
      </c>
      <c r="S149" s="761">
        <f>U149*100/G148</f>
        <v>109.07922912205568</v>
      </c>
      <c r="T149" s="763">
        <f>T151+T169+T185</f>
        <v>87100</v>
      </c>
      <c r="U149" s="758">
        <f t="shared" si="100"/>
        <v>5094</v>
      </c>
      <c r="V149" s="760">
        <f t="shared" si="112"/>
        <v>0</v>
      </c>
      <c r="W149" s="760">
        <f t="shared" si="112"/>
        <v>82</v>
      </c>
      <c r="X149" s="760">
        <f t="shared" si="112"/>
        <v>0</v>
      </c>
      <c r="Y149" s="760">
        <f t="shared" si="89"/>
        <v>82</v>
      </c>
      <c r="Z149" s="761">
        <f>AB149*100/G148</f>
        <v>110.83511777301928</v>
      </c>
      <c r="AA149" s="763">
        <f>AA151+AA169+AA185</f>
        <v>162600</v>
      </c>
      <c r="AB149" s="758">
        <f t="shared" si="101"/>
        <v>5176</v>
      </c>
      <c r="AC149" s="760">
        <f t="shared" si="113"/>
        <v>0</v>
      </c>
      <c r="AD149" s="760">
        <f t="shared" si="113"/>
        <v>0</v>
      </c>
      <c r="AE149" s="760">
        <f t="shared" si="113"/>
        <v>0</v>
      </c>
      <c r="AF149" s="760">
        <f t="shared" si="90"/>
        <v>0</v>
      </c>
      <c r="AG149" s="761">
        <f>AI149*100/G148</f>
        <v>110.83511777301928</v>
      </c>
      <c r="AH149" s="763">
        <f>AH151+AH169+AH185</f>
        <v>162600</v>
      </c>
      <c r="AI149" s="763">
        <f t="shared" si="99"/>
        <v>5176</v>
      </c>
      <c r="AJ149" s="807">
        <f t="shared" si="107"/>
        <v>110.83511777301928</v>
      </c>
      <c r="AK149" s="925"/>
      <c r="AL149" s="956"/>
      <c r="AM149" s="948"/>
      <c r="AN149" s="948"/>
      <c r="AO149" s="948"/>
      <c r="AP149" s="948"/>
      <c r="AQ149" s="948"/>
      <c r="AR149" s="948"/>
      <c r="AS149" s="948"/>
      <c r="AT149" s="948"/>
      <c r="AU149" s="948"/>
      <c r="AV149" s="948"/>
      <c r="AW149" s="948"/>
      <c r="AX149" s="948"/>
      <c r="AY149" s="948"/>
      <c r="AZ149" s="948"/>
      <c r="BA149" s="948"/>
      <c r="BB149" s="948"/>
      <c r="BC149" s="948"/>
      <c r="BD149" s="948"/>
      <c r="BE149" s="948"/>
      <c r="BF149" s="948"/>
      <c r="BG149" s="948"/>
      <c r="BH149" s="948"/>
      <c r="BI149" s="948"/>
      <c r="BJ149" s="948"/>
      <c r="BK149" s="948"/>
      <c r="BL149" s="948"/>
      <c r="BM149" s="948"/>
      <c r="BN149" s="948"/>
      <c r="BO149" s="948"/>
      <c r="BP149" s="948"/>
      <c r="BQ149" s="948"/>
      <c r="BR149" s="948"/>
      <c r="BS149" s="948"/>
      <c r="BT149" s="948"/>
      <c r="BU149" s="948"/>
      <c r="BV149" s="948"/>
      <c r="BW149" s="948"/>
      <c r="BX149" s="948"/>
      <c r="BY149" s="948"/>
      <c r="BZ149" s="948"/>
      <c r="CA149" s="948"/>
      <c r="CB149" s="948"/>
      <c r="CC149" s="948"/>
      <c r="CD149" s="948"/>
      <c r="CE149" s="948"/>
      <c r="CF149" s="948"/>
      <c r="CG149" s="948"/>
      <c r="CH149" s="948"/>
      <c r="CI149" s="948"/>
      <c r="CJ149" s="948"/>
      <c r="CK149" s="948"/>
      <c r="CL149" s="948"/>
      <c r="CM149" s="948"/>
      <c r="CN149" s="948"/>
      <c r="CO149" s="948"/>
      <c r="CP149" s="948"/>
      <c r="CQ149" s="948"/>
      <c r="CR149" s="948"/>
      <c r="CS149" s="948"/>
      <c r="CT149" s="948"/>
      <c r="CU149" s="948"/>
      <c r="CV149" s="948"/>
      <c r="CW149" s="948"/>
      <c r="CX149" s="948"/>
      <c r="CY149" s="948"/>
      <c r="CZ149" s="948"/>
      <c r="DA149" s="948"/>
      <c r="DB149" s="948"/>
      <c r="DC149" s="948"/>
      <c r="DD149" s="948"/>
      <c r="DE149" s="954"/>
    </row>
    <row r="150" spans="2:109" ht="30" customHeight="1">
      <c r="B150" s="781"/>
      <c r="C150" s="746" t="s">
        <v>277</v>
      </c>
      <c r="D150" s="787"/>
      <c r="E150" s="788"/>
      <c r="F150" s="786" t="s">
        <v>149</v>
      </c>
      <c r="G150" s="800">
        <f t="shared" si="108"/>
        <v>4500</v>
      </c>
      <c r="H150" s="801">
        <f t="shared" ref="H150:H213" si="114">AH150</f>
        <v>29600</v>
      </c>
      <c r="I150" s="800">
        <f>I152+I154+I156+I158</f>
        <v>120</v>
      </c>
      <c r="J150" s="800">
        <f>J152+J154+J156+J158</f>
        <v>420</v>
      </c>
      <c r="K150" s="800">
        <f>K152+K154+K156+K158</f>
        <v>570</v>
      </c>
      <c r="L150" s="800">
        <f t="shared" si="103"/>
        <v>1110</v>
      </c>
      <c r="M150" s="802">
        <f>L150*100/G150</f>
        <v>24.666666666666668</v>
      </c>
      <c r="N150" s="801">
        <f>N152+N154+N156+N158</f>
        <v>13000</v>
      </c>
      <c r="O150" s="800">
        <f>O152+O154+O156+O158</f>
        <v>420</v>
      </c>
      <c r="P150" s="800">
        <f>P152+P154+P156+P158</f>
        <v>530</v>
      </c>
      <c r="Q150" s="800">
        <f>Q152+Q154+Q156+Q158</f>
        <v>420</v>
      </c>
      <c r="R150" s="800">
        <f t="shared" si="88"/>
        <v>1370</v>
      </c>
      <c r="S150" s="802">
        <f>U150*100/G150</f>
        <v>55.111111111111114</v>
      </c>
      <c r="T150" s="801">
        <f>T152+T154+T156+T158</f>
        <v>23900</v>
      </c>
      <c r="U150" s="803">
        <f t="shared" si="100"/>
        <v>2480</v>
      </c>
      <c r="V150" s="800">
        <f>V152+V154+V156+V158</f>
        <v>400</v>
      </c>
      <c r="W150" s="800">
        <f>W152+W154+W156+W158</f>
        <v>400</v>
      </c>
      <c r="X150" s="800">
        <f>X152+X154+X156+X158</f>
        <v>400</v>
      </c>
      <c r="Y150" s="800">
        <f t="shared" si="89"/>
        <v>1200</v>
      </c>
      <c r="Z150" s="802">
        <f t="shared" si="102"/>
        <v>81.777777777777771</v>
      </c>
      <c r="AA150" s="801">
        <f>AA152+AA154+AA156+AA158</f>
        <v>27600</v>
      </c>
      <c r="AB150" s="804">
        <f t="shared" si="101"/>
        <v>3680</v>
      </c>
      <c r="AC150" s="800">
        <f>AC152+AC154+AC156+AC158</f>
        <v>420</v>
      </c>
      <c r="AD150" s="800">
        <f>AD152+AD154+AD156+AD158</f>
        <v>400</v>
      </c>
      <c r="AE150" s="800">
        <f>AE152+AE154+AE156+AE158</f>
        <v>0</v>
      </c>
      <c r="AF150" s="800">
        <f t="shared" si="90"/>
        <v>820</v>
      </c>
      <c r="AG150" s="802">
        <f>AI150*100/G150</f>
        <v>100</v>
      </c>
      <c r="AH150" s="801">
        <f>AH152+AH154+AH156+AH158</f>
        <v>29600</v>
      </c>
      <c r="AI150" s="801">
        <f t="shared" si="99"/>
        <v>4500</v>
      </c>
      <c r="AJ150" s="805">
        <f t="shared" si="107"/>
        <v>100</v>
      </c>
      <c r="AK150" s="926"/>
      <c r="AL150" s="955"/>
      <c r="AM150" s="947"/>
      <c r="AN150" s="947"/>
      <c r="AO150" s="947"/>
      <c r="AP150" s="947"/>
      <c r="AQ150" s="947"/>
      <c r="AR150" s="947"/>
      <c r="AS150" s="947"/>
      <c r="AT150" s="947"/>
      <c r="AU150" s="947"/>
      <c r="AV150" s="947"/>
      <c r="AW150" s="947"/>
      <c r="AX150" s="947"/>
      <c r="AY150" s="947"/>
      <c r="AZ150" s="947"/>
      <c r="BA150" s="947"/>
      <c r="BB150" s="947"/>
      <c r="BC150" s="947"/>
      <c r="BD150" s="947"/>
      <c r="BE150" s="947"/>
      <c r="BF150" s="947"/>
      <c r="BG150" s="947"/>
      <c r="BH150" s="947"/>
      <c r="BI150" s="947"/>
      <c r="BJ150" s="947"/>
      <c r="BK150" s="947"/>
      <c r="BL150" s="947"/>
      <c r="BM150" s="947"/>
      <c r="BN150" s="947"/>
      <c r="BO150" s="947"/>
      <c r="BP150" s="947"/>
      <c r="BQ150" s="947"/>
      <c r="BR150" s="947"/>
      <c r="BS150" s="947"/>
      <c r="BT150" s="947"/>
      <c r="BU150" s="947"/>
      <c r="BV150" s="947"/>
      <c r="BW150" s="947"/>
      <c r="BX150" s="947"/>
      <c r="BY150" s="947"/>
      <c r="BZ150" s="947"/>
      <c r="CA150" s="947"/>
      <c r="CB150" s="947"/>
      <c r="CC150" s="947"/>
      <c r="CD150" s="947"/>
      <c r="CE150" s="947"/>
      <c r="CF150" s="947"/>
      <c r="CG150" s="947"/>
      <c r="CH150" s="947"/>
      <c r="CI150" s="947"/>
      <c r="CJ150" s="947"/>
      <c r="CK150" s="947"/>
      <c r="CL150" s="947"/>
      <c r="CM150" s="947"/>
      <c r="CN150" s="947"/>
      <c r="CO150" s="947"/>
      <c r="CP150" s="947"/>
      <c r="CQ150" s="947"/>
      <c r="CR150" s="947"/>
      <c r="CS150" s="947"/>
      <c r="CT150" s="947"/>
      <c r="CU150" s="947"/>
      <c r="CV150" s="947"/>
      <c r="CW150" s="947"/>
      <c r="CX150" s="947"/>
      <c r="CY150" s="947"/>
      <c r="CZ150" s="947"/>
      <c r="DA150" s="947"/>
      <c r="DB150" s="947"/>
      <c r="DC150" s="947"/>
      <c r="DD150" s="947"/>
    </row>
    <row r="151" spans="2:109" ht="15.75" customHeight="1">
      <c r="B151" s="771"/>
      <c r="C151" s="746"/>
      <c r="D151" s="772"/>
      <c r="E151" s="769"/>
      <c r="F151" s="770" t="s">
        <v>150</v>
      </c>
      <c r="G151" s="760">
        <f t="shared" si="108"/>
        <v>5006</v>
      </c>
      <c r="H151" s="763">
        <f t="shared" si="114"/>
        <v>29600</v>
      </c>
      <c r="I151" s="760">
        <f>I153+I157</f>
        <v>130</v>
      </c>
      <c r="J151" s="760">
        <f>J153+J157</f>
        <v>636</v>
      </c>
      <c r="K151" s="760">
        <f>K153+K157</f>
        <v>829</v>
      </c>
      <c r="L151" s="760">
        <f t="shared" si="103"/>
        <v>1595</v>
      </c>
      <c r="M151" s="761">
        <f>L151*100/G150</f>
        <v>35.444444444444443</v>
      </c>
      <c r="N151" s="763">
        <f>N153+N155+N157+N159</f>
        <v>9700</v>
      </c>
      <c r="O151" s="760">
        <f>O153+O157</f>
        <v>854</v>
      </c>
      <c r="P151" s="760">
        <f>P153+P157</f>
        <v>2475</v>
      </c>
      <c r="Q151" s="760">
        <f>Q153+Q157</f>
        <v>0</v>
      </c>
      <c r="R151" s="760">
        <f t="shared" si="88"/>
        <v>3329</v>
      </c>
      <c r="S151" s="761">
        <f>U151*100/G150</f>
        <v>109.42222222222222</v>
      </c>
      <c r="T151" s="763">
        <f>T153+T155+T157+T159</f>
        <v>16500</v>
      </c>
      <c r="U151" s="758">
        <f t="shared" si="100"/>
        <v>4924</v>
      </c>
      <c r="V151" s="760">
        <f>V153+V157</f>
        <v>0</v>
      </c>
      <c r="W151" s="760">
        <f>W153+W157</f>
        <v>82</v>
      </c>
      <c r="X151" s="760">
        <f>X153+X157</f>
        <v>0</v>
      </c>
      <c r="Y151" s="760">
        <f t="shared" si="89"/>
        <v>82</v>
      </c>
      <c r="Z151" s="761">
        <f>AB151*100/G150</f>
        <v>111.24444444444444</v>
      </c>
      <c r="AA151" s="763">
        <f>AA153+AA155+AA157+AA159</f>
        <v>29600</v>
      </c>
      <c r="AB151" s="762">
        <f t="shared" si="101"/>
        <v>5006</v>
      </c>
      <c r="AC151" s="760">
        <f>AC153+AC157</f>
        <v>0</v>
      </c>
      <c r="AD151" s="760">
        <f>AD153</f>
        <v>0</v>
      </c>
      <c r="AE151" s="760">
        <f>AE153</f>
        <v>0</v>
      </c>
      <c r="AF151" s="760">
        <f t="shared" si="90"/>
        <v>0</v>
      </c>
      <c r="AG151" s="761">
        <f>AI151*100/G150</f>
        <v>111.24444444444444</v>
      </c>
      <c r="AH151" s="763">
        <f>AH153+AH155+AH157+AH159</f>
        <v>29600</v>
      </c>
      <c r="AI151" s="763">
        <f t="shared" si="99"/>
        <v>5006</v>
      </c>
      <c r="AJ151" s="764">
        <f t="shared" si="107"/>
        <v>111.24444444444444</v>
      </c>
      <c r="AK151" s="924"/>
      <c r="AL151" s="955"/>
      <c r="AM151" s="947"/>
      <c r="AN151" s="947"/>
      <c r="AO151" s="947"/>
      <c r="AP151" s="947"/>
      <c r="AQ151" s="947"/>
      <c r="AR151" s="947"/>
      <c r="AS151" s="947"/>
      <c r="AT151" s="947"/>
      <c r="AU151" s="947"/>
      <c r="AV151" s="947"/>
      <c r="AW151" s="947"/>
      <c r="AX151" s="947"/>
      <c r="AY151" s="947"/>
      <c r="AZ151" s="947"/>
      <c r="BA151" s="947"/>
      <c r="BB151" s="947"/>
      <c r="BC151" s="947"/>
      <c r="BD151" s="947"/>
      <c r="BE151" s="947"/>
      <c r="BF151" s="947"/>
      <c r="BG151" s="947"/>
      <c r="BH151" s="947"/>
      <c r="BI151" s="947"/>
      <c r="BJ151" s="947"/>
      <c r="BK151" s="947"/>
      <c r="BL151" s="947"/>
      <c r="BM151" s="947"/>
      <c r="BN151" s="947"/>
      <c r="BO151" s="947"/>
      <c r="BP151" s="947"/>
      <c r="BQ151" s="947"/>
      <c r="BR151" s="947"/>
      <c r="BS151" s="947"/>
      <c r="BT151" s="947"/>
      <c r="BU151" s="947"/>
      <c r="BV151" s="947"/>
      <c r="BW151" s="947"/>
      <c r="BX151" s="947"/>
      <c r="BY151" s="947"/>
      <c r="BZ151" s="947"/>
      <c r="CA151" s="947"/>
      <c r="CB151" s="947"/>
      <c r="CC151" s="947"/>
      <c r="CD151" s="947"/>
      <c r="CE151" s="947"/>
      <c r="CF151" s="947"/>
      <c r="CG151" s="947"/>
      <c r="CH151" s="947"/>
      <c r="CI151" s="947"/>
      <c r="CJ151" s="947"/>
      <c r="CK151" s="947"/>
      <c r="CL151" s="947"/>
      <c r="CM151" s="947"/>
      <c r="CN151" s="947"/>
      <c r="CO151" s="947"/>
      <c r="CP151" s="947"/>
      <c r="CQ151" s="947"/>
      <c r="CR151" s="947"/>
      <c r="CS151" s="947"/>
      <c r="CT151" s="947"/>
      <c r="CU151" s="947"/>
      <c r="CV151" s="947"/>
      <c r="CW151" s="947"/>
      <c r="CX151" s="947"/>
      <c r="CY151" s="947"/>
      <c r="CZ151" s="947"/>
      <c r="DA151" s="947"/>
      <c r="DB151" s="947"/>
      <c r="DC151" s="947"/>
      <c r="DD151" s="947"/>
    </row>
    <row r="152" spans="2:109" s="777" customFormat="1" ht="30" customHeight="1">
      <c r="B152" s="771">
        <v>1</v>
      </c>
      <c r="C152" s="748" t="s">
        <v>143</v>
      </c>
      <c r="D152" s="771" t="s">
        <v>1</v>
      </c>
      <c r="E152" s="778"/>
      <c r="F152" s="775" t="s">
        <v>149</v>
      </c>
      <c r="G152" s="760">
        <f t="shared" si="108"/>
        <v>4200</v>
      </c>
      <c r="H152" s="763">
        <f t="shared" si="114"/>
        <v>12500</v>
      </c>
      <c r="I152" s="760">
        <f>'[2]งาน-เงิน งานตรวจ'!$E$12</f>
        <v>120</v>
      </c>
      <c r="J152" s="760">
        <f>'[2]งาน-เงิน งานตรวจ'!$F$12</f>
        <v>420</v>
      </c>
      <c r="K152" s="760">
        <f>'[2]งาน-เงิน งานตรวจ'!$G$12</f>
        <v>400</v>
      </c>
      <c r="L152" s="760">
        <f t="shared" si="103"/>
        <v>940</v>
      </c>
      <c r="M152" s="761">
        <f>L152*100/G152</f>
        <v>22.38095238095238</v>
      </c>
      <c r="N152" s="763">
        <f>แผนเงิน2562!L148</f>
        <v>3300</v>
      </c>
      <c r="O152" s="760">
        <f>'[2]งาน-เงิน งานตรวจ'!$J$12</f>
        <v>420</v>
      </c>
      <c r="P152" s="760">
        <f>'[2]งาน-เงิน งานตรวจ'!$K$12</f>
        <v>400</v>
      </c>
      <c r="Q152" s="760">
        <f>'[2]งาน-เงิน งานตรวจ'!$J$12</f>
        <v>420</v>
      </c>
      <c r="R152" s="760">
        <f t="shared" si="88"/>
        <v>1240</v>
      </c>
      <c r="S152" s="761">
        <f>U152*100/G152</f>
        <v>51.904761904761905</v>
      </c>
      <c r="T152" s="763">
        <f>แผนเงิน2562!Q148</f>
        <v>6800</v>
      </c>
      <c r="U152" s="758">
        <f t="shared" si="100"/>
        <v>2180</v>
      </c>
      <c r="V152" s="760">
        <f>'[2]งาน-เงิน งานตรวจ'!$P$12</f>
        <v>400</v>
      </c>
      <c r="W152" s="760">
        <f>'[2]งาน-เงิน งานตรวจ'!$Q$12</f>
        <v>400</v>
      </c>
      <c r="X152" s="760">
        <f>'[2]งาน-เงิน งานตรวจ'!$R$12</f>
        <v>400</v>
      </c>
      <c r="Y152" s="760">
        <f t="shared" si="89"/>
        <v>1200</v>
      </c>
      <c r="Z152" s="761">
        <f t="shared" si="102"/>
        <v>80.476190476190482</v>
      </c>
      <c r="AA152" s="763">
        <f>แผนเงิน2562!V148</f>
        <v>10500</v>
      </c>
      <c r="AB152" s="762">
        <f t="shared" si="101"/>
        <v>3380</v>
      </c>
      <c r="AC152" s="760">
        <f>'[2]งาน-เงิน งานตรวจ'!$V$12</f>
        <v>420</v>
      </c>
      <c r="AD152" s="760">
        <f>'[2]งาน-เงิน งานตรวจ'!$W$12</f>
        <v>400</v>
      </c>
      <c r="AE152" s="760">
        <f>'[2]งาน-เงิน งานตรวจ'!$X$12</f>
        <v>0</v>
      </c>
      <c r="AF152" s="760">
        <f t="shared" si="90"/>
        <v>820</v>
      </c>
      <c r="AG152" s="761">
        <f>AI152*100/G152</f>
        <v>100</v>
      </c>
      <c r="AH152" s="763">
        <f>แผนเงิน2562!AA148</f>
        <v>12500</v>
      </c>
      <c r="AI152" s="763">
        <f t="shared" si="99"/>
        <v>4200</v>
      </c>
      <c r="AJ152" s="764">
        <f t="shared" si="107"/>
        <v>100</v>
      </c>
      <c r="AK152" s="927"/>
      <c r="AL152" s="957"/>
      <c r="AM152" s="949"/>
      <c r="AN152" s="949"/>
      <c r="AO152" s="949"/>
      <c r="AP152" s="949"/>
      <c r="AQ152" s="949"/>
      <c r="AR152" s="949"/>
      <c r="AS152" s="949"/>
      <c r="AT152" s="949"/>
      <c r="AU152" s="949"/>
      <c r="AV152" s="949"/>
      <c r="AW152" s="949"/>
      <c r="AX152" s="949"/>
      <c r="AY152" s="949"/>
      <c r="AZ152" s="949"/>
      <c r="BA152" s="949"/>
      <c r="BB152" s="949"/>
      <c r="BC152" s="949"/>
      <c r="BD152" s="949"/>
      <c r="BE152" s="949"/>
      <c r="BF152" s="949"/>
      <c r="BG152" s="949"/>
      <c r="BH152" s="949"/>
      <c r="BI152" s="949"/>
      <c r="BJ152" s="949"/>
      <c r="BK152" s="949"/>
      <c r="BL152" s="949"/>
      <c r="BM152" s="949"/>
      <c r="BN152" s="949"/>
      <c r="BO152" s="949"/>
      <c r="BP152" s="949"/>
      <c r="BQ152" s="949"/>
      <c r="BR152" s="949"/>
      <c r="BS152" s="949"/>
      <c r="BT152" s="949"/>
      <c r="BU152" s="949"/>
      <c r="BV152" s="949"/>
      <c r="BW152" s="949"/>
      <c r="BX152" s="949"/>
      <c r="BY152" s="949"/>
      <c r="BZ152" s="949"/>
      <c r="CA152" s="949"/>
      <c r="CB152" s="949"/>
      <c r="CC152" s="949"/>
      <c r="CD152" s="949"/>
      <c r="CE152" s="949"/>
      <c r="CF152" s="949"/>
      <c r="CG152" s="949"/>
      <c r="CH152" s="949"/>
      <c r="CI152" s="949"/>
      <c r="CJ152" s="949"/>
      <c r="CK152" s="949"/>
      <c r="CL152" s="949"/>
      <c r="CM152" s="949"/>
      <c r="CN152" s="949"/>
      <c r="CO152" s="949"/>
      <c r="CP152" s="949"/>
      <c r="CQ152" s="949"/>
      <c r="CR152" s="949"/>
      <c r="CS152" s="949"/>
      <c r="CT152" s="949"/>
      <c r="CU152" s="949"/>
      <c r="CV152" s="949"/>
      <c r="CW152" s="949"/>
      <c r="CX152" s="949"/>
      <c r="CY152" s="949"/>
      <c r="CZ152" s="949"/>
      <c r="DA152" s="949"/>
      <c r="DB152" s="949"/>
      <c r="DC152" s="949"/>
      <c r="DD152" s="949"/>
    </row>
    <row r="153" spans="2:109" s="750" customFormat="1" ht="21" customHeight="1">
      <c r="B153" s="771"/>
      <c r="C153" s="749"/>
      <c r="D153" s="773"/>
      <c r="E153" s="774"/>
      <c r="F153" s="775" t="s">
        <v>150</v>
      </c>
      <c r="G153" s="760">
        <f t="shared" si="108"/>
        <v>4699</v>
      </c>
      <c r="H153" s="763">
        <f>AH153</f>
        <v>12500</v>
      </c>
      <c r="I153" s="760">
        <f>'[2]งาน-เงิน งานตรวจ'!$E$13</f>
        <v>130</v>
      </c>
      <c r="J153" s="760">
        <f>'[2]งาน-เงิน งานตรวจ'!$F$13</f>
        <v>636</v>
      </c>
      <c r="K153" s="760">
        <f>'[2]งาน-เงิน งานตรวจ'!$G$13</f>
        <v>604</v>
      </c>
      <c r="L153" s="760">
        <f t="shared" si="103"/>
        <v>1370</v>
      </c>
      <c r="M153" s="761">
        <f>L153*100/G152</f>
        <v>32.61904761904762</v>
      </c>
      <c r="N153" s="763">
        <v>0</v>
      </c>
      <c r="O153" s="760">
        <f>'[2]งาน-เงิน งานตรวจ'!$J$13</f>
        <v>854</v>
      </c>
      <c r="P153" s="760">
        <f>'[2]งาน-เงิน งานตรวจ'!$K$13</f>
        <v>2475</v>
      </c>
      <c r="Q153" s="760">
        <f>'[2]งาน-เงิน งานตรวจ'!$L$13</f>
        <v>0</v>
      </c>
      <c r="R153" s="760">
        <f t="shared" si="88"/>
        <v>3329</v>
      </c>
      <c r="S153" s="761">
        <f>U153*100/G152</f>
        <v>111.88095238095238</v>
      </c>
      <c r="T153" s="763">
        <v>6800</v>
      </c>
      <c r="U153" s="758">
        <f t="shared" si="100"/>
        <v>4699</v>
      </c>
      <c r="V153" s="760">
        <f>'[2]งาน-เงิน งานตรวจ'!$P$13</f>
        <v>0</v>
      </c>
      <c r="W153" s="760">
        <f>'[2]งาน-เงิน งานตรวจ'!$Q$13</f>
        <v>0</v>
      </c>
      <c r="X153" s="760">
        <f>'[2]งาน-เงิน งานตรวจ'!$R$13</f>
        <v>0</v>
      </c>
      <c r="Y153" s="760">
        <f t="shared" si="89"/>
        <v>0</v>
      </c>
      <c r="Z153" s="761">
        <f>AB153*100/G152</f>
        <v>111.88095238095238</v>
      </c>
      <c r="AA153" s="763">
        <v>12500</v>
      </c>
      <c r="AB153" s="762">
        <f t="shared" si="101"/>
        <v>4699</v>
      </c>
      <c r="AC153" s="760">
        <f>'[2]งาน-เงิน งานตรวจ'!$V$13</f>
        <v>0</v>
      </c>
      <c r="AD153" s="760">
        <f>'[2]งาน-เงิน งานตรวจ'!$V$13</f>
        <v>0</v>
      </c>
      <c r="AE153" s="760">
        <f>'[2]งาน-เงิน งานตรวจ'!$V$13</f>
        <v>0</v>
      </c>
      <c r="AF153" s="760">
        <f t="shared" si="90"/>
        <v>0</v>
      </c>
      <c r="AG153" s="761">
        <f>AI153*100/G152</f>
        <v>111.88095238095238</v>
      </c>
      <c r="AH153" s="763">
        <f>AA153</f>
        <v>12500</v>
      </c>
      <c r="AI153" s="763">
        <f t="shared" si="99"/>
        <v>4699</v>
      </c>
      <c r="AJ153" s="764">
        <f t="shared" si="107"/>
        <v>111.88095238095238</v>
      </c>
      <c r="AK153" s="925"/>
      <c r="AL153" s="956"/>
      <c r="AM153" s="948"/>
      <c r="AN153" s="948"/>
      <c r="AO153" s="948"/>
      <c r="AP153" s="948"/>
      <c r="AQ153" s="948"/>
      <c r="AR153" s="948"/>
      <c r="AS153" s="948"/>
      <c r="AT153" s="948"/>
      <c r="AU153" s="948"/>
      <c r="AV153" s="948"/>
      <c r="AW153" s="948"/>
      <c r="AX153" s="948"/>
      <c r="AY153" s="948"/>
      <c r="AZ153" s="948"/>
      <c r="BA153" s="948"/>
      <c r="BB153" s="948"/>
      <c r="BC153" s="948"/>
      <c r="BD153" s="948"/>
      <c r="BE153" s="948"/>
      <c r="BF153" s="948"/>
      <c r="BG153" s="948"/>
      <c r="BH153" s="948"/>
      <c r="BI153" s="948"/>
      <c r="BJ153" s="948"/>
      <c r="BK153" s="948"/>
      <c r="BL153" s="948"/>
      <c r="BM153" s="948"/>
      <c r="BN153" s="948"/>
      <c r="BO153" s="948"/>
      <c r="BP153" s="948"/>
      <c r="BQ153" s="948"/>
      <c r="BR153" s="948"/>
      <c r="BS153" s="948"/>
      <c r="BT153" s="948"/>
      <c r="BU153" s="948"/>
      <c r="BV153" s="948"/>
      <c r="BW153" s="948"/>
      <c r="BX153" s="948"/>
      <c r="BY153" s="948"/>
      <c r="BZ153" s="948"/>
      <c r="CA153" s="948"/>
      <c r="CB153" s="948"/>
      <c r="CC153" s="948"/>
      <c r="CD153" s="948"/>
      <c r="CE153" s="948"/>
      <c r="CF153" s="948"/>
      <c r="CG153" s="948"/>
      <c r="CH153" s="948"/>
      <c r="CI153" s="948"/>
      <c r="CJ153" s="948"/>
      <c r="CK153" s="948"/>
      <c r="CL153" s="948"/>
      <c r="CM153" s="948"/>
      <c r="CN153" s="948"/>
      <c r="CO153" s="948"/>
      <c r="CP153" s="948"/>
      <c r="CQ153" s="948"/>
      <c r="CR153" s="948"/>
      <c r="CS153" s="948"/>
      <c r="CT153" s="948"/>
      <c r="CU153" s="948"/>
      <c r="CV153" s="948"/>
      <c r="CW153" s="948"/>
      <c r="CX153" s="948"/>
      <c r="CY153" s="948"/>
      <c r="CZ153" s="948"/>
      <c r="DA153" s="948"/>
      <c r="DB153" s="948"/>
      <c r="DC153" s="948"/>
      <c r="DD153" s="948"/>
    </row>
    <row r="154" spans="2:109" s="777" customFormat="1" ht="30" customHeight="1">
      <c r="B154" s="771">
        <v>2</v>
      </c>
      <c r="C154" s="748" t="s">
        <v>50</v>
      </c>
      <c r="D154" s="771" t="s">
        <v>1</v>
      </c>
      <c r="E154" s="778"/>
      <c r="F154" s="775" t="s">
        <v>149</v>
      </c>
      <c r="G154" s="760">
        <f t="shared" si="108"/>
        <v>0</v>
      </c>
      <c r="H154" s="763">
        <f t="shared" si="114"/>
        <v>0</v>
      </c>
      <c r="I154" s="760">
        <f>[2]แผนงาน2562!$I$150</f>
        <v>0</v>
      </c>
      <c r="J154" s="760">
        <f>[2]แผนงาน2562!$J$150</f>
        <v>0</v>
      </c>
      <c r="K154" s="760">
        <f>[2]แผนงาน2562!$K$150</f>
        <v>0</v>
      </c>
      <c r="L154" s="760">
        <f t="shared" si="103"/>
        <v>0</v>
      </c>
      <c r="M154" s="761" t="e">
        <f>L154*100/G154</f>
        <v>#DIV/0!</v>
      </c>
      <c r="N154" s="763">
        <v>0</v>
      </c>
      <c r="O154" s="760">
        <f>[2]แผนงาน2562!$N$150</f>
        <v>0</v>
      </c>
      <c r="P154" s="760">
        <f>[2]แผนงาน2562!$O$150</f>
        <v>0</v>
      </c>
      <c r="Q154" s="760">
        <f>[2]แผนงาน2562!$P$150</f>
        <v>0</v>
      </c>
      <c r="R154" s="760">
        <f t="shared" si="88"/>
        <v>0</v>
      </c>
      <c r="S154" s="761" t="e">
        <f>U154*100/G154</f>
        <v>#DIV/0!</v>
      </c>
      <c r="T154" s="763">
        <v>0</v>
      </c>
      <c r="U154" s="758">
        <f t="shared" si="100"/>
        <v>0</v>
      </c>
      <c r="V154" s="760">
        <f>[2]แผนงาน2562!$T$150</f>
        <v>0</v>
      </c>
      <c r="W154" s="760">
        <f>[2]แผนงาน2562!$U$150</f>
        <v>0</v>
      </c>
      <c r="X154" s="760">
        <f>[2]แผนงาน2562!$V$150</f>
        <v>0</v>
      </c>
      <c r="Y154" s="760">
        <f t="shared" si="89"/>
        <v>0</v>
      </c>
      <c r="Z154" s="761" t="e">
        <f t="shared" si="102"/>
        <v>#DIV/0!</v>
      </c>
      <c r="AA154" s="763">
        <v>0</v>
      </c>
      <c r="AB154" s="762">
        <f t="shared" si="101"/>
        <v>0</v>
      </c>
      <c r="AC154" s="760">
        <f>[2]แผนงาน2562!$Z$150</f>
        <v>0</v>
      </c>
      <c r="AD154" s="760">
        <f>[2]แผนงาน2562!$AA$150</f>
        <v>0</v>
      </c>
      <c r="AE154" s="760">
        <f>[2]แผนงาน2562!$AB$150</f>
        <v>0</v>
      </c>
      <c r="AF154" s="760">
        <f t="shared" si="90"/>
        <v>0</v>
      </c>
      <c r="AG154" s="761" t="e">
        <f>AI154*100/G154</f>
        <v>#DIV/0!</v>
      </c>
      <c r="AH154" s="763">
        <v>0</v>
      </c>
      <c r="AI154" s="763">
        <f t="shared" si="99"/>
        <v>0</v>
      </c>
      <c r="AJ154" s="764" t="e">
        <f t="shared" si="107"/>
        <v>#DIV/0!</v>
      </c>
      <c r="AK154" s="927"/>
      <c r="AL154" s="957"/>
      <c r="AM154" s="949"/>
      <c r="AN154" s="949"/>
      <c r="AO154" s="949"/>
      <c r="AP154" s="949"/>
      <c r="AQ154" s="949"/>
      <c r="AR154" s="949"/>
      <c r="AS154" s="949"/>
      <c r="AT154" s="949"/>
      <c r="AU154" s="949"/>
      <c r="AV154" s="949"/>
      <c r="AW154" s="949"/>
      <c r="AX154" s="949"/>
      <c r="AY154" s="949"/>
      <c r="AZ154" s="949"/>
      <c r="BA154" s="949"/>
      <c r="BB154" s="949"/>
      <c r="BC154" s="949"/>
      <c r="BD154" s="949"/>
      <c r="BE154" s="949"/>
      <c r="BF154" s="949"/>
      <c r="BG154" s="949"/>
      <c r="BH154" s="949"/>
      <c r="BI154" s="949"/>
      <c r="BJ154" s="949"/>
      <c r="BK154" s="949"/>
      <c r="BL154" s="949"/>
      <c r="BM154" s="949"/>
      <c r="BN154" s="949"/>
      <c r="BO154" s="949"/>
      <c r="BP154" s="949"/>
      <c r="BQ154" s="949"/>
      <c r="BR154" s="949"/>
      <c r="BS154" s="949"/>
      <c r="BT154" s="949"/>
      <c r="BU154" s="949"/>
      <c r="BV154" s="949"/>
      <c r="BW154" s="949"/>
      <c r="BX154" s="949"/>
      <c r="BY154" s="949"/>
      <c r="BZ154" s="949"/>
      <c r="CA154" s="949"/>
      <c r="CB154" s="949"/>
      <c r="CC154" s="949"/>
      <c r="CD154" s="949"/>
      <c r="CE154" s="949"/>
      <c r="CF154" s="949"/>
      <c r="CG154" s="949"/>
      <c r="CH154" s="949"/>
      <c r="CI154" s="949"/>
      <c r="CJ154" s="949"/>
      <c r="CK154" s="949"/>
      <c r="CL154" s="949"/>
      <c r="CM154" s="949"/>
      <c r="CN154" s="949"/>
      <c r="CO154" s="949"/>
      <c r="CP154" s="949"/>
      <c r="CQ154" s="949"/>
      <c r="CR154" s="949"/>
      <c r="CS154" s="949"/>
      <c r="CT154" s="949"/>
      <c r="CU154" s="949"/>
      <c r="CV154" s="949"/>
      <c r="CW154" s="949"/>
      <c r="CX154" s="949"/>
      <c r="CY154" s="949"/>
      <c r="CZ154" s="949"/>
      <c r="DA154" s="949"/>
      <c r="DB154" s="949"/>
      <c r="DC154" s="949"/>
      <c r="DD154" s="949"/>
    </row>
    <row r="155" spans="2:109" s="750" customFormat="1" ht="15" customHeight="1">
      <c r="B155" s="771"/>
      <c r="C155" s="749"/>
      <c r="D155" s="773"/>
      <c r="E155" s="774"/>
      <c r="F155" s="775" t="s">
        <v>150</v>
      </c>
      <c r="G155" s="760">
        <f t="shared" si="108"/>
        <v>0</v>
      </c>
      <c r="H155" s="763">
        <f t="shared" si="114"/>
        <v>0</v>
      </c>
      <c r="I155" s="760">
        <f>[2]แผนงาน2562!$I$151</f>
        <v>0</v>
      </c>
      <c r="J155" s="760">
        <f>[2]แผนงาน2562!$J$151</f>
        <v>0</v>
      </c>
      <c r="K155" s="760">
        <f>[2]แผนงาน2562!$K$151</f>
        <v>0</v>
      </c>
      <c r="L155" s="760">
        <f t="shared" si="103"/>
        <v>0</v>
      </c>
      <c r="M155" s="761" t="e">
        <f>L155*100/G154</f>
        <v>#DIV/0!</v>
      </c>
      <c r="N155" s="763">
        <v>0</v>
      </c>
      <c r="O155" s="760">
        <f>[2]แผนงาน2562!$N$151</f>
        <v>0</v>
      </c>
      <c r="P155" s="760">
        <f>[2]แผนงาน2562!$O$151</f>
        <v>0</v>
      </c>
      <c r="Q155" s="760">
        <f>[2]แผนงาน2562!$P$151</f>
        <v>0</v>
      </c>
      <c r="R155" s="760">
        <f t="shared" si="88"/>
        <v>0</v>
      </c>
      <c r="S155" s="761" t="e">
        <f>U155*100/G154</f>
        <v>#DIV/0!</v>
      </c>
      <c r="T155" s="763">
        <v>0</v>
      </c>
      <c r="U155" s="758">
        <f t="shared" si="100"/>
        <v>0</v>
      </c>
      <c r="V155" s="760">
        <f>[2]แผนงาน2562!$T$151</f>
        <v>0</v>
      </c>
      <c r="W155" s="760">
        <f>[2]แผนงาน2562!$U$151</f>
        <v>0</v>
      </c>
      <c r="X155" s="760">
        <f>[2]แผนงาน2562!$V$151</f>
        <v>0</v>
      </c>
      <c r="Y155" s="760">
        <f t="shared" si="89"/>
        <v>0</v>
      </c>
      <c r="Z155" s="761" t="e">
        <f>AB155*100/G154</f>
        <v>#DIV/0!</v>
      </c>
      <c r="AA155" s="763">
        <v>0</v>
      </c>
      <c r="AB155" s="762">
        <f t="shared" si="101"/>
        <v>0</v>
      </c>
      <c r="AC155" s="760">
        <f>[2]แผนงาน2562!$Z$151</f>
        <v>0</v>
      </c>
      <c r="AD155" s="760">
        <f>[2]แผนงาน2562!$AA$151</f>
        <v>0</v>
      </c>
      <c r="AE155" s="760">
        <f>[2]แผนงาน2562!$AB$151</f>
        <v>0</v>
      </c>
      <c r="AF155" s="760">
        <f t="shared" si="90"/>
        <v>0</v>
      </c>
      <c r="AG155" s="761" t="e">
        <f>AI155*100/G154</f>
        <v>#DIV/0!</v>
      </c>
      <c r="AH155" s="763">
        <v>0</v>
      </c>
      <c r="AI155" s="763">
        <f t="shared" si="99"/>
        <v>0</v>
      </c>
      <c r="AJ155" s="764" t="e">
        <f t="shared" si="107"/>
        <v>#DIV/0!</v>
      </c>
      <c r="AK155" s="925"/>
      <c r="AL155" s="956"/>
      <c r="AM155" s="948"/>
      <c r="AN155" s="948"/>
      <c r="AO155" s="948"/>
      <c r="AP155" s="948"/>
      <c r="AQ155" s="948"/>
      <c r="AR155" s="948"/>
      <c r="AS155" s="948"/>
      <c r="AT155" s="948"/>
      <c r="AU155" s="948"/>
      <c r="AV155" s="948"/>
      <c r="AW155" s="948"/>
      <c r="AX155" s="948"/>
      <c r="AY155" s="948"/>
      <c r="AZ155" s="948"/>
      <c r="BA155" s="948"/>
      <c r="BB155" s="948"/>
      <c r="BC155" s="948"/>
      <c r="BD155" s="948"/>
      <c r="BE155" s="948"/>
      <c r="BF155" s="948"/>
      <c r="BG155" s="948"/>
      <c r="BH155" s="948"/>
      <c r="BI155" s="948"/>
      <c r="BJ155" s="948"/>
      <c r="BK155" s="948"/>
      <c r="BL155" s="948"/>
      <c r="BM155" s="948"/>
      <c r="BN155" s="948"/>
      <c r="BO155" s="948"/>
      <c r="BP155" s="948"/>
      <c r="BQ155" s="948"/>
      <c r="BR155" s="948"/>
      <c r="BS155" s="948"/>
      <c r="BT155" s="948"/>
      <c r="BU155" s="948"/>
      <c r="BV155" s="948"/>
      <c r="BW155" s="948"/>
      <c r="BX155" s="948"/>
      <c r="BY155" s="948"/>
      <c r="BZ155" s="948"/>
      <c r="CA155" s="948"/>
      <c r="CB155" s="948"/>
      <c r="CC155" s="948"/>
      <c r="CD155" s="948"/>
      <c r="CE155" s="948"/>
      <c r="CF155" s="948"/>
      <c r="CG155" s="948"/>
      <c r="CH155" s="948"/>
      <c r="CI155" s="948"/>
      <c r="CJ155" s="948"/>
      <c r="CK155" s="948"/>
      <c r="CL155" s="948"/>
      <c r="CM155" s="948"/>
      <c r="CN155" s="948"/>
      <c r="CO155" s="948"/>
      <c r="CP155" s="948"/>
      <c r="CQ155" s="948"/>
      <c r="CR155" s="948"/>
      <c r="CS155" s="948"/>
      <c r="CT155" s="948"/>
      <c r="CU155" s="948"/>
      <c r="CV155" s="948"/>
      <c r="CW155" s="948"/>
      <c r="CX155" s="948"/>
      <c r="CY155" s="948"/>
      <c r="CZ155" s="948"/>
      <c r="DA155" s="948"/>
      <c r="DB155" s="948"/>
      <c r="DC155" s="948"/>
      <c r="DD155" s="948"/>
    </row>
    <row r="156" spans="2:109" s="777" customFormat="1" ht="41.25" customHeight="1">
      <c r="B156" s="771">
        <v>3</v>
      </c>
      <c r="C156" s="748" t="s">
        <v>51</v>
      </c>
      <c r="D156" s="771" t="s">
        <v>1</v>
      </c>
      <c r="E156" s="778"/>
      <c r="F156" s="775" t="s">
        <v>149</v>
      </c>
      <c r="G156" s="760">
        <f t="shared" si="108"/>
        <v>300</v>
      </c>
      <c r="H156" s="763">
        <f t="shared" si="114"/>
        <v>17100</v>
      </c>
      <c r="I156" s="760">
        <f>'[2]งาน-เงิน งานตรวจ'!$E$15</f>
        <v>0</v>
      </c>
      <c r="J156" s="760">
        <f>'[2]งาน-เงิน งานตรวจ'!$F$15</f>
        <v>0</v>
      </c>
      <c r="K156" s="760">
        <f>'[2]งาน-เงิน งานตรวจ'!$G$15</f>
        <v>170</v>
      </c>
      <c r="L156" s="760">
        <f t="shared" si="103"/>
        <v>170</v>
      </c>
      <c r="M156" s="761">
        <f>L156*100/G156</f>
        <v>56.666666666666664</v>
      </c>
      <c r="N156" s="763">
        <f>แผนเงิน2562!L152</f>
        <v>9700</v>
      </c>
      <c r="O156" s="760">
        <f>'[2]งาน-เงิน งานตรวจ'!$J$15</f>
        <v>0</v>
      </c>
      <c r="P156" s="760">
        <f>'[2]งาน-เงิน งานตรวจ'!$K$15</f>
        <v>130</v>
      </c>
      <c r="Q156" s="760">
        <f>'[2]งาน-เงิน งานตรวจ'!$L$15</f>
        <v>0</v>
      </c>
      <c r="R156" s="760">
        <f t="shared" si="88"/>
        <v>130</v>
      </c>
      <c r="S156" s="761">
        <f>U156*100/G156</f>
        <v>100</v>
      </c>
      <c r="T156" s="763">
        <f>แผนเงิน2562!Q152</f>
        <v>17100</v>
      </c>
      <c r="U156" s="758">
        <f t="shared" si="100"/>
        <v>300</v>
      </c>
      <c r="V156" s="760">
        <f>'[2]งาน-เงิน งานตรวจ'!$P$15</f>
        <v>0</v>
      </c>
      <c r="W156" s="760">
        <f>'[2]งาน-เงิน งานตรวจ'!$Q$15</f>
        <v>0</v>
      </c>
      <c r="X156" s="760">
        <f>'[2]งาน-เงิน งานตรวจ'!$R$15</f>
        <v>0</v>
      </c>
      <c r="Y156" s="760">
        <f t="shared" si="89"/>
        <v>0</v>
      </c>
      <c r="Z156" s="761">
        <f t="shared" si="102"/>
        <v>100</v>
      </c>
      <c r="AA156" s="763">
        <f>แผนเงิน2562!V152</f>
        <v>17100</v>
      </c>
      <c r="AB156" s="762">
        <f t="shared" si="101"/>
        <v>300</v>
      </c>
      <c r="AC156" s="760">
        <f>'[2]งาน-เงิน งานตรวจ'!$V$15</f>
        <v>0</v>
      </c>
      <c r="AD156" s="760">
        <f>'[2]งาน-เงิน งานตรวจ'!$W$15</f>
        <v>0</v>
      </c>
      <c r="AE156" s="760">
        <f>'[2]งาน-เงิน งานตรวจ'!$X$15</f>
        <v>0</v>
      </c>
      <c r="AF156" s="760">
        <f t="shared" si="90"/>
        <v>0</v>
      </c>
      <c r="AG156" s="761">
        <f>AI156*100/G156</f>
        <v>100</v>
      </c>
      <c r="AH156" s="763">
        <f>แผนเงิน2562!AA152</f>
        <v>17100</v>
      </c>
      <c r="AI156" s="763">
        <f t="shared" si="99"/>
        <v>300</v>
      </c>
      <c r="AJ156" s="764">
        <f t="shared" si="107"/>
        <v>100</v>
      </c>
      <c r="AK156" s="927"/>
      <c r="AL156" s="957"/>
      <c r="AM156" s="949"/>
      <c r="AN156" s="949"/>
      <c r="AO156" s="949"/>
      <c r="AP156" s="949"/>
      <c r="AQ156" s="949"/>
      <c r="AR156" s="949"/>
      <c r="AS156" s="949"/>
      <c r="AT156" s="949"/>
      <c r="AU156" s="949"/>
      <c r="AV156" s="949"/>
      <c r="AW156" s="949"/>
      <c r="AX156" s="949"/>
      <c r="AY156" s="949"/>
      <c r="AZ156" s="949"/>
      <c r="BA156" s="949"/>
      <c r="BB156" s="949"/>
      <c r="BC156" s="949"/>
      <c r="BD156" s="949"/>
      <c r="BE156" s="949"/>
      <c r="BF156" s="949"/>
      <c r="BG156" s="949"/>
      <c r="BH156" s="949"/>
      <c r="BI156" s="949"/>
      <c r="BJ156" s="949"/>
      <c r="BK156" s="949"/>
      <c r="BL156" s="949"/>
      <c r="BM156" s="949"/>
      <c r="BN156" s="949"/>
      <c r="BO156" s="949"/>
      <c r="BP156" s="949"/>
      <c r="BQ156" s="949"/>
      <c r="BR156" s="949"/>
      <c r="BS156" s="949"/>
      <c r="BT156" s="949"/>
      <c r="BU156" s="949"/>
      <c r="BV156" s="949"/>
      <c r="BW156" s="949"/>
      <c r="BX156" s="949"/>
      <c r="BY156" s="949"/>
      <c r="BZ156" s="949"/>
      <c r="CA156" s="949"/>
      <c r="CB156" s="949"/>
      <c r="CC156" s="949"/>
      <c r="CD156" s="949"/>
      <c r="CE156" s="949"/>
      <c r="CF156" s="949"/>
      <c r="CG156" s="949"/>
      <c r="CH156" s="949"/>
      <c r="CI156" s="949"/>
      <c r="CJ156" s="949"/>
      <c r="CK156" s="949"/>
      <c r="CL156" s="949"/>
      <c r="CM156" s="949"/>
      <c r="CN156" s="949"/>
      <c r="CO156" s="949"/>
      <c r="CP156" s="949"/>
      <c r="CQ156" s="949"/>
      <c r="CR156" s="949"/>
      <c r="CS156" s="949"/>
      <c r="CT156" s="949"/>
      <c r="CU156" s="949"/>
      <c r="CV156" s="949"/>
      <c r="CW156" s="949"/>
      <c r="CX156" s="949"/>
      <c r="CY156" s="949"/>
      <c r="CZ156" s="949"/>
      <c r="DA156" s="949"/>
      <c r="DB156" s="949"/>
      <c r="DC156" s="949"/>
      <c r="DD156" s="949"/>
    </row>
    <row r="157" spans="2:109" s="750" customFormat="1" ht="15.75" customHeight="1">
      <c r="B157" s="771"/>
      <c r="C157" s="749"/>
      <c r="D157" s="773"/>
      <c r="E157" s="774"/>
      <c r="F157" s="775" t="s">
        <v>150</v>
      </c>
      <c r="G157" s="760">
        <f t="shared" si="108"/>
        <v>307</v>
      </c>
      <c r="H157" s="763">
        <f>AH157</f>
        <v>17100</v>
      </c>
      <c r="I157" s="760">
        <f>'[2]งาน-เงิน งานตรวจ'!$E$16</f>
        <v>0</v>
      </c>
      <c r="J157" s="760">
        <f>'[2]งาน-เงิน งานตรวจ'!$F$16</f>
        <v>0</v>
      </c>
      <c r="K157" s="760">
        <f>'[2]งาน-เงิน งานตรวจ'!$G$16</f>
        <v>225</v>
      </c>
      <c r="L157" s="760">
        <f t="shared" si="103"/>
        <v>225</v>
      </c>
      <c r="M157" s="761">
        <f>L157*100/G156</f>
        <v>75</v>
      </c>
      <c r="N157" s="763">
        <v>9700</v>
      </c>
      <c r="O157" s="760">
        <f>'[2]งาน-เงิน งานตรวจ'!$J$16</f>
        <v>0</v>
      </c>
      <c r="P157" s="760">
        <f>'[2]งาน-เงิน งานตรวจ'!$K$16</f>
        <v>0</v>
      </c>
      <c r="Q157" s="760">
        <f>'[2]งาน-เงิน งานตรวจ'!$L$16</f>
        <v>0</v>
      </c>
      <c r="R157" s="760">
        <f t="shared" si="88"/>
        <v>0</v>
      </c>
      <c r="S157" s="761">
        <f>U157*100/G156</f>
        <v>75</v>
      </c>
      <c r="T157" s="763">
        <f>N157</f>
        <v>9700</v>
      </c>
      <c r="U157" s="758">
        <f t="shared" si="100"/>
        <v>225</v>
      </c>
      <c r="V157" s="760">
        <f>'[2]งาน-เงิน งานตรวจ'!$P$16</f>
        <v>0</v>
      </c>
      <c r="W157" s="760">
        <f>'[2]งาน-เงิน งานตรวจ'!$Q$16</f>
        <v>82</v>
      </c>
      <c r="X157" s="760">
        <f>'[2]งาน-เงิน งานตรวจ'!$R$16</f>
        <v>0</v>
      </c>
      <c r="Y157" s="760">
        <f t="shared" si="89"/>
        <v>82</v>
      </c>
      <c r="Z157" s="761">
        <f>AB157*100/G156</f>
        <v>102.33333333333333</v>
      </c>
      <c r="AA157" s="763">
        <v>17100</v>
      </c>
      <c r="AB157" s="762">
        <f t="shared" si="101"/>
        <v>307</v>
      </c>
      <c r="AC157" s="760">
        <f>'[2]งาน-เงิน งานตรวจ'!$V$16</f>
        <v>0</v>
      </c>
      <c r="AD157" s="760">
        <f>'[2]งาน-เงิน งานตรวจ'!$W$16</f>
        <v>0</v>
      </c>
      <c r="AE157" s="760">
        <f>'[2]งาน-เงิน งานตรวจ'!$X$16</f>
        <v>0</v>
      </c>
      <c r="AF157" s="760">
        <f t="shared" si="90"/>
        <v>0</v>
      </c>
      <c r="AG157" s="761">
        <f>AI157*100/G156</f>
        <v>102.33333333333333</v>
      </c>
      <c r="AH157" s="763">
        <f>AA157</f>
        <v>17100</v>
      </c>
      <c r="AI157" s="763">
        <f t="shared" si="99"/>
        <v>307</v>
      </c>
      <c r="AJ157" s="764">
        <f t="shared" si="107"/>
        <v>102.33333333333333</v>
      </c>
      <c r="AK157" s="925"/>
      <c r="AL157" s="956"/>
      <c r="AM157" s="948"/>
      <c r="AN157" s="948"/>
      <c r="AO157" s="948"/>
      <c r="AP157" s="948"/>
      <c r="AQ157" s="948"/>
      <c r="AR157" s="948"/>
      <c r="AS157" s="948"/>
      <c r="AT157" s="948"/>
      <c r="AU157" s="948"/>
      <c r="AV157" s="948"/>
      <c r="AW157" s="948"/>
      <c r="AX157" s="948"/>
      <c r="AY157" s="948"/>
      <c r="AZ157" s="948"/>
      <c r="BA157" s="948"/>
      <c r="BB157" s="948"/>
      <c r="BC157" s="948"/>
      <c r="BD157" s="948"/>
      <c r="BE157" s="948"/>
      <c r="BF157" s="948"/>
      <c r="BG157" s="948"/>
      <c r="BH157" s="948"/>
      <c r="BI157" s="948"/>
      <c r="BJ157" s="948"/>
      <c r="BK157" s="948"/>
      <c r="BL157" s="948"/>
      <c r="BM157" s="948"/>
      <c r="BN157" s="948"/>
      <c r="BO157" s="948"/>
      <c r="BP157" s="948"/>
      <c r="BQ157" s="948"/>
      <c r="BR157" s="948"/>
      <c r="BS157" s="948"/>
      <c r="BT157" s="948"/>
      <c r="BU157" s="948"/>
      <c r="BV157" s="948"/>
      <c r="BW157" s="948"/>
      <c r="BX157" s="948"/>
      <c r="BY157" s="948"/>
      <c r="BZ157" s="948"/>
      <c r="CA157" s="948"/>
      <c r="CB157" s="948"/>
      <c r="CC157" s="948"/>
      <c r="CD157" s="948"/>
      <c r="CE157" s="948"/>
      <c r="CF157" s="948"/>
      <c r="CG157" s="948"/>
      <c r="CH157" s="948"/>
      <c r="CI157" s="948"/>
      <c r="CJ157" s="948"/>
      <c r="CK157" s="948"/>
      <c r="CL157" s="948"/>
      <c r="CM157" s="948"/>
      <c r="CN157" s="948"/>
      <c r="CO157" s="948"/>
      <c r="CP157" s="948"/>
      <c r="CQ157" s="948"/>
      <c r="CR157" s="948"/>
      <c r="CS157" s="948"/>
      <c r="CT157" s="948"/>
      <c r="CU157" s="948"/>
      <c r="CV157" s="948"/>
      <c r="CW157" s="948"/>
      <c r="CX157" s="948"/>
      <c r="CY157" s="948"/>
      <c r="CZ157" s="948"/>
      <c r="DA157" s="948"/>
      <c r="DB157" s="948"/>
      <c r="DC157" s="948"/>
      <c r="DD157" s="948"/>
    </row>
    <row r="158" spans="2:109" ht="30" customHeight="1">
      <c r="B158" s="771">
        <v>4</v>
      </c>
      <c r="C158" s="746" t="s">
        <v>114</v>
      </c>
      <c r="D158" s="772" t="s">
        <v>0</v>
      </c>
      <c r="E158" s="769"/>
      <c r="F158" s="770" t="s">
        <v>149</v>
      </c>
      <c r="G158" s="760">
        <f t="shared" si="108"/>
        <v>0</v>
      </c>
      <c r="H158" s="763">
        <f t="shared" si="114"/>
        <v>0</v>
      </c>
      <c r="I158" s="760">
        <f>[2]แผนงาน2562!$I$154</f>
        <v>0</v>
      </c>
      <c r="J158" s="760">
        <f>[2]แผนงาน2562!$J$154</f>
        <v>0</v>
      </c>
      <c r="K158" s="760">
        <f>[2]แผนงาน2562!$K$154</f>
        <v>0</v>
      </c>
      <c r="L158" s="760">
        <f t="shared" si="103"/>
        <v>0</v>
      </c>
      <c r="M158" s="761" t="e">
        <f>L158*100/G158</f>
        <v>#DIV/0!</v>
      </c>
      <c r="N158" s="763">
        <v>0</v>
      </c>
      <c r="O158" s="760">
        <f>[2]แผนงาน2562!$N$154</f>
        <v>0</v>
      </c>
      <c r="P158" s="760">
        <f>[2]แผนงาน2562!$O$154</f>
        <v>0</v>
      </c>
      <c r="Q158" s="760">
        <f>[2]แผนงาน2562!$P$154</f>
        <v>0</v>
      </c>
      <c r="R158" s="760">
        <f t="shared" si="88"/>
        <v>0</v>
      </c>
      <c r="S158" s="761" t="e">
        <f>U158*100/G158</f>
        <v>#DIV/0!</v>
      </c>
      <c r="T158" s="763">
        <v>0</v>
      </c>
      <c r="U158" s="758">
        <f t="shared" si="100"/>
        <v>0</v>
      </c>
      <c r="V158" s="760">
        <f>[2]แผนงาน2562!$T$154</f>
        <v>0</v>
      </c>
      <c r="W158" s="760">
        <f>[2]แผนงาน2562!$U$154</f>
        <v>0</v>
      </c>
      <c r="X158" s="760">
        <f>[2]แผนงาน2562!$V$154</f>
        <v>0</v>
      </c>
      <c r="Y158" s="760">
        <f t="shared" si="89"/>
        <v>0</v>
      </c>
      <c r="Z158" s="761" t="e">
        <f t="shared" si="102"/>
        <v>#DIV/0!</v>
      </c>
      <c r="AA158" s="763">
        <v>0</v>
      </c>
      <c r="AB158" s="762">
        <f t="shared" si="101"/>
        <v>0</v>
      </c>
      <c r="AC158" s="760">
        <f>[2]แผนงาน2562!$Z$154</f>
        <v>0</v>
      </c>
      <c r="AD158" s="760">
        <f>[2]แผนงาน2562!$AA$154</f>
        <v>0</v>
      </c>
      <c r="AE158" s="760">
        <f>[2]แผนงาน2562!$AB$154</f>
        <v>0</v>
      </c>
      <c r="AF158" s="760">
        <f t="shared" si="90"/>
        <v>0</v>
      </c>
      <c r="AG158" s="761" t="e">
        <f>AI158*100/G158</f>
        <v>#DIV/0!</v>
      </c>
      <c r="AH158" s="763">
        <v>0</v>
      </c>
      <c r="AI158" s="763">
        <f t="shared" si="99"/>
        <v>0</v>
      </c>
      <c r="AJ158" s="764" t="e">
        <f t="shared" si="107"/>
        <v>#DIV/0!</v>
      </c>
      <c r="AK158" s="924"/>
      <c r="AL158" s="955"/>
      <c r="AM158" s="947"/>
      <c r="AN158" s="947"/>
      <c r="AO158" s="947"/>
      <c r="AP158" s="947"/>
      <c r="AQ158" s="947"/>
      <c r="AR158" s="947"/>
      <c r="AS158" s="947"/>
      <c r="AT158" s="947"/>
      <c r="AU158" s="947"/>
      <c r="AV158" s="947"/>
      <c r="AW158" s="947"/>
      <c r="AX158" s="947"/>
      <c r="AY158" s="947"/>
      <c r="AZ158" s="947"/>
      <c r="BA158" s="947"/>
      <c r="BB158" s="947"/>
      <c r="BC158" s="947"/>
      <c r="BD158" s="947"/>
      <c r="BE158" s="947"/>
      <c r="BF158" s="947"/>
      <c r="BG158" s="947"/>
      <c r="BH158" s="947"/>
      <c r="BI158" s="947"/>
      <c r="BJ158" s="947"/>
      <c r="BK158" s="947"/>
      <c r="BL158" s="947"/>
      <c r="BM158" s="947"/>
      <c r="BN158" s="947"/>
      <c r="BO158" s="947"/>
      <c r="BP158" s="947"/>
      <c r="BQ158" s="947"/>
      <c r="BR158" s="947"/>
      <c r="BS158" s="947"/>
      <c r="BT158" s="947"/>
      <c r="BU158" s="947"/>
      <c r="BV158" s="947"/>
      <c r="BW158" s="947"/>
      <c r="BX158" s="947"/>
      <c r="BY158" s="947"/>
      <c r="BZ158" s="947"/>
      <c r="CA158" s="947"/>
      <c r="CB158" s="947"/>
      <c r="CC158" s="947"/>
      <c r="CD158" s="947"/>
      <c r="CE158" s="947"/>
      <c r="CF158" s="947"/>
      <c r="CG158" s="947"/>
      <c r="CH158" s="947"/>
      <c r="CI158" s="947"/>
      <c r="CJ158" s="947"/>
      <c r="CK158" s="947"/>
      <c r="CL158" s="947"/>
      <c r="CM158" s="947"/>
      <c r="CN158" s="947"/>
      <c r="CO158" s="947"/>
      <c r="CP158" s="947"/>
      <c r="CQ158" s="947"/>
      <c r="CR158" s="947"/>
      <c r="CS158" s="947"/>
      <c r="CT158" s="947"/>
      <c r="CU158" s="947"/>
      <c r="CV158" s="947"/>
      <c r="CW158" s="947"/>
      <c r="CX158" s="947"/>
      <c r="CY158" s="947"/>
      <c r="CZ158" s="947"/>
      <c r="DA158" s="947"/>
      <c r="DB158" s="947"/>
      <c r="DC158" s="947"/>
      <c r="DD158" s="947"/>
    </row>
    <row r="159" spans="2:109" ht="18.75" customHeight="1">
      <c r="B159" s="771"/>
      <c r="C159" s="746"/>
      <c r="D159" s="772"/>
      <c r="E159" s="769"/>
      <c r="F159" s="770" t="s">
        <v>150</v>
      </c>
      <c r="G159" s="760">
        <f t="shared" si="108"/>
        <v>0</v>
      </c>
      <c r="H159" s="763">
        <f t="shared" si="114"/>
        <v>0</v>
      </c>
      <c r="I159" s="760">
        <f>[2]แผนงาน2562!$I$155</f>
        <v>0</v>
      </c>
      <c r="J159" s="760">
        <f>[2]แผนงาน2562!$J$155</f>
        <v>0</v>
      </c>
      <c r="K159" s="760">
        <f>[2]แผนงาน2562!$K$155</f>
        <v>0</v>
      </c>
      <c r="L159" s="760">
        <f t="shared" si="103"/>
        <v>0</v>
      </c>
      <c r="M159" s="761" t="e">
        <f>L159*100/G158</f>
        <v>#DIV/0!</v>
      </c>
      <c r="N159" s="763">
        <v>0</v>
      </c>
      <c r="O159" s="760">
        <f>[2]แผนงาน2562!$N$155</f>
        <v>0</v>
      </c>
      <c r="P159" s="760">
        <f>[2]แผนงาน2562!$O$155</f>
        <v>0</v>
      </c>
      <c r="Q159" s="760">
        <f>[2]แผนงาน2562!$P$155</f>
        <v>0</v>
      </c>
      <c r="R159" s="760">
        <f t="shared" si="88"/>
        <v>0</v>
      </c>
      <c r="S159" s="761" t="e">
        <f>U159*100/G158</f>
        <v>#DIV/0!</v>
      </c>
      <c r="T159" s="763">
        <v>0</v>
      </c>
      <c r="U159" s="758">
        <f t="shared" si="100"/>
        <v>0</v>
      </c>
      <c r="V159" s="760">
        <f>[2]แผนงาน2562!$T$155</f>
        <v>0</v>
      </c>
      <c r="W159" s="760">
        <f>[2]แผนงาน2562!$U$155</f>
        <v>0</v>
      </c>
      <c r="X159" s="760">
        <f>[2]แผนงาน2562!$V$155</f>
        <v>0</v>
      </c>
      <c r="Y159" s="760">
        <f t="shared" si="89"/>
        <v>0</v>
      </c>
      <c r="Z159" s="761" t="e">
        <f>AB159*100/G158</f>
        <v>#DIV/0!</v>
      </c>
      <c r="AA159" s="763">
        <v>0</v>
      </c>
      <c r="AB159" s="762">
        <f t="shared" si="101"/>
        <v>0</v>
      </c>
      <c r="AC159" s="760">
        <f>[2]แผนงาน2562!$Z$155</f>
        <v>0</v>
      </c>
      <c r="AD159" s="760">
        <f>[2]แผนงาน2562!$AA$155</f>
        <v>0</v>
      </c>
      <c r="AE159" s="760">
        <f>[2]แผนงาน2562!$AB$155</f>
        <v>0</v>
      </c>
      <c r="AF159" s="760">
        <f t="shared" si="90"/>
        <v>0</v>
      </c>
      <c r="AG159" s="761" t="e">
        <f>AI159*100/G160</f>
        <v>#DIV/0!</v>
      </c>
      <c r="AH159" s="763">
        <v>0</v>
      </c>
      <c r="AI159" s="763">
        <f t="shared" si="99"/>
        <v>0</v>
      </c>
      <c r="AJ159" s="764" t="e">
        <f t="shared" si="107"/>
        <v>#DIV/0!</v>
      </c>
      <c r="AK159" s="924"/>
      <c r="AL159" s="955"/>
      <c r="AM159" s="947"/>
      <c r="AN159" s="947"/>
      <c r="AO159" s="947"/>
      <c r="AP159" s="947"/>
      <c r="AQ159" s="947"/>
      <c r="AR159" s="947"/>
      <c r="AS159" s="947"/>
      <c r="AT159" s="947"/>
      <c r="AU159" s="947"/>
      <c r="AV159" s="947"/>
      <c r="AW159" s="947"/>
      <c r="AX159" s="947"/>
      <c r="AY159" s="947"/>
      <c r="AZ159" s="947"/>
      <c r="BA159" s="947"/>
      <c r="BB159" s="947"/>
      <c r="BC159" s="947"/>
      <c r="BD159" s="947"/>
      <c r="BE159" s="947"/>
      <c r="BF159" s="947"/>
      <c r="BG159" s="947"/>
      <c r="BH159" s="947"/>
      <c r="BI159" s="947"/>
      <c r="BJ159" s="947"/>
      <c r="BK159" s="947"/>
      <c r="BL159" s="947"/>
      <c r="BM159" s="947"/>
      <c r="BN159" s="947"/>
      <c r="BO159" s="947"/>
      <c r="BP159" s="947"/>
      <c r="BQ159" s="947"/>
      <c r="BR159" s="947"/>
      <c r="BS159" s="947"/>
      <c r="BT159" s="947"/>
      <c r="BU159" s="947"/>
      <c r="BV159" s="947"/>
      <c r="BW159" s="947"/>
      <c r="BX159" s="947"/>
      <c r="BY159" s="947"/>
      <c r="BZ159" s="947"/>
      <c r="CA159" s="947"/>
      <c r="CB159" s="947"/>
      <c r="CC159" s="947"/>
      <c r="CD159" s="947"/>
      <c r="CE159" s="947"/>
      <c r="CF159" s="947"/>
      <c r="CG159" s="947"/>
      <c r="CH159" s="947"/>
      <c r="CI159" s="947"/>
      <c r="CJ159" s="947"/>
      <c r="CK159" s="947"/>
      <c r="CL159" s="947"/>
      <c r="CM159" s="947"/>
      <c r="CN159" s="947"/>
      <c r="CO159" s="947"/>
      <c r="CP159" s="947"/>
      <c r="CQ159" s="947"/>
      <c r="CR159" s="947"/>
      <c r="CS159" s="947"/>
      <c r="CT159" s="947"/>
      <c r="CU159" s="947"/>
      <c r="CV159" s="947"/>
      <c r="CW159" s="947"/>
      <c r="CX159" s="947"/>
      <c r="CY159" s="947"/>
      <c r="CZ159" s="947"/>
      <c r="DA159" s="947"/>
      <c r="DB159" s="947"/>
      <c r="DC159" s="947"/>
      <c r="DD159" s="947"/>
    </row>
    <row r="160" spans="2:109" ht="30" customHeight="1">
      <c r="B160" s="771">
        <v>5</v>
      </c>
      <c r="C160" s="746" t="s">
        <v>115</v>
      </c>
      <c r="D160" s="772" t="s">
        <v>0</v>
      </c>
      <c r="E160" s="769">
        <v>2400</v>
      </c>
      <c r="F160" s="770" t="s">
        <v>149</v>
      </c>
      <c r="G160" s="760">
        <f t="shared" si="108"/>
        <v>0</v>
      </c>
      <c r="H160" s="763">
        <f t="shared" si="114"/>
        <v>0</v>
      </c>
      <c r="I160" s="760">
        <f>[2]แผนงาน2562!$I$154</f>
        <v>0</v>
      </c>
      <c r="J160" s="760">
        <f>[2]แผนงาน2562!$J$156</f>
        <v>0</v>
      </c>
      <c r="K160" s="760">
        <f>[2]แผนงาน2562!$K$156</f>
        <v>0</v>
      </c>
      <c r="L160" s="760">
        <f t="shared" si="103"/>
        <v>0</v>
      </c>
      <c r="M160" s="761" t="e">
        <f>L160*100/G160</f>
        <v>#DIV/0!</v>
      </c>
      <c r="N160" s="763">
        <v>0</v>
      </c>
      <c r="O160" s="760">
        <f>[2]แผนงาน2562!$N$156</f>
        <v>0</v>
      </c>
      <c r="P160" s="760">
        <f>[2]แผนงาน2562!$O$156</f>
        <v>0</v>
      </c>
      <c r="Q160" s="760">
        <f>[2]แผนงาน2562!$P$156</f>
        <v>0</v>
      </c>
      <c r="R160" s="760">
        <f t="shared" si="88"/>
        <v>0</v>
      </c>
      <c r="S160" s="761" t="e">
        <f>U160*100/G160</f>
        <v>#DIV/0!</v>
      </c>
      <c r="T160" s="763">
        <v>0</v>
      </c>
      <c r="U160" s="758">
        <f t="shared" si="100"/>
        <v>0</v>
      </c>
      <c r="V160" s="760">
        <f>[2]แผนงาน2562!$T$156</f>
        <v>0</v>
      </c>
      <c r="W160" s="760">
        <f>[2]แผนงาน2562!$U$156</f>
        <v>0</v>
      </c>
      <c r="X160" s="760">
        <f>[2]แผนงาน2562!$V$156</f>
        <v>0</v>
      </c>
      <c r="Y160" s="760">
        <f t="shared" si="89"/>
        <v>0</v>
      </c>
      <c r="Z160" s="761" t="e">
        <f t="shared" si="102"/>
        <v>#DIV/0!</v>
      </c>
      <c r="AA160" s="763">
        <v>0</v>
      </c>
      <c r="AB160" s="762">
        <f t="shared" si="101"/>
        <v>0</v>
      </c>
      <c r="AC160" s="760">
        <f>[2]แผนงาน2562!$Z$156</f>
        <v>0</v>
      </c>
      <c r="AD160" s="760">
        <f>[2]แผนงาน2562!$AA$156</f>
        <v>0</v>
      </c>
      <c r="AE160" s="760">
        <f>[2]แผนงาน2562!$AB$156</f>
        <v>0</v>
      </c>
      <c r="AF160" s="760">
        <f t="shared" si="90"/>
        <v>0</v>
      </c>
      <c r="AG160" s="761" t="e">
        <f>AI160*100/G160</f>
        <v>#DIV/0!</v>
      </c>
      <c r="AH160" s="763">
        <v>0</v>
      </c>
      <c r="AI160" s="763">
        <f t="shared" si="99"/>
        <v>0</v>
      </c>
      <c r="AJ160" s="764" t="e">
        <f t="shared" si="107"/>
        <v>#DIV/0!</v>
      </c>
      <c r="AK160" s="924"/>
      <c r="AL160" s="955"/>
      <c r="AM160" s="947"/>
      <c r="AN160" s="947"/>
      <c r="AO160" s="947"/>
      <c r="AP160" s="947"/>
      <c r="AQ160" s="947"/>
      <c r="AR160" s="947"/>
      <c r="AS160" s="947"/>
      <c r="AT160" s="947"/>
      <c r="AU160" s="947"/>
      <c r="AV160" s="947"/>
      <c r="AW160" s="947"/>
      <c r="AX160" s="947"/>
      <c r="AY160" s="947"/>
      <c r="AZ160" s="947"/>
      <c r="BA160" s="947"/>
      <c r="BB160" s="947"/>
      <c r="BC160" s="947"/>
      <c r="BD160" s="947"/>
      <c r="BE160" s="947"/>
      <c r="BF160" s="947"/>
      <c r="BG160" s="947"/>
      <c r="BH160" s="947"/>
      <c r="BI160" s="947"/>
      <c r="BJ160" s="947"/>
      <c r="BK160" s="947"/>
      <c r="BL160" s="947"/>
      <c r="BM160" s="947"/>
      <c r="BN160" s="947"/>
      <c r="BO160" s="947"/>
      <c r="BP160" s="947"/>
      <c r="BQ160" s="947"/>
      <c r="BR160" s="947"/>
      <c r="BS160" s="947"/>
      <c r="BT160" s="947"/>
      <c r="BU160" s="947"/>
      <c r="BV160" s="947"/>
      <c r="BW160" s="947"/>
      <c r="BX160" s="947"/>
      <c r="BY160" s="947"/>
      <c r="BZ160" s="947"/>
      <c r="CA160" s="947"/>
      <c r="CB160" s="947"/>
      <c r="CC160" s="947"/>
      <c r="CD160" s="947"/>
      <c r="CE160" s="947"/>
      <c r="CF160" s="947"/>
      <c r="CG160" s="947"/>
      <c r="CH160" s="947"/>
      <c r="CI160" s="947"/>
      <c r="CJ160" s="947"/>
      <c r="CK160" s="947"/>
      <c r="CL160" s="947"/>
      <c r="CM160" s="947"/>
      <c r="CN160" s="947"/>
      <c r="CO160" s="947"/>
      <c r="CP160" s="947"/>
      <c r="CQ160" s="947"/>
      <c r="CR160" s="947"/>
      <c r="CS160" s="947"/>
      <c r="CT160" s="947"/>
      <c r="CU160" s="947"/>
      <c r="CV160" s="947"/>
      <c r="CW160" s="947"/>
      <c r="CX160" s="947"/>
      <c r="CY160" s="947"/>
      <c r="CZ160" s="947"/>
      <c r="DA160" s="947"/>
      <c r="DB160" s="947"/>
      <c r="DC160" s="947"/>
      <c r="DD160" s="947"/>
    </row>
    <row r="161" spans="1:108" ht="19.5" customHeight="1">
      <c r="B161" s="771"/>
      <c r="C161" s="746"/>
      <c r="D161" s="772"/>
      <c r="E161" s="769"/>
      <c r="F161" s="770" t="s">
        <v>150</v>
      </c>
      <c r="G161" s="760">
        <f t="shared" si="108"/>
        <v>0</v>
      </c>
      <c r="H161" s="763">
        <f t="shared" si="114"/>
        <v>0</v>
      </c>
      <c r="I161" s="760">
        <f>[2]แผนงาน2562!$I$155</f>
        <v>0</v>
      </c>
      <c r="J161" s="760">
        <f>[2]แผนงาน2562!$J$157</f>
        <v>0</v>
      </c>
      <c r="K161" s="760">
        <f>[2]แผนงาน2562!$K$157</f>
        <v>0</v>
      </c>
      <c r="L161" s="760">
        <f t="shared" si="103"/>
        <v>0</v>
      </c>
      <c r="M161" s="761" t="e">
        <f>L161*100/G160</f>
        <v>#DIV/0!</v>
      </c>
      <c r="N161" s="763">
        <v>0</v>
      </c>
      <c r="O161" s="760">
        <f>[2]แผนงาน2562!$N$157</f>
        <v>0</v>
      </c>
      <c r="P161" s="760">
        <f>[2]แผนงาน2562!$O$157</f>
        <v>0</v>
      </c>
      <c r="Q161" s="760">
        <f>[2]แผนงาน2562!$P$157</f>
        <v>0</v>
      </c>
      <c r="R161" s="760">
        <f t="shared" si="88"/>
        <v>0</v>
      </c>
      <c r="S161" s="761" t="e">
        <f>U161*100/G160</f>
        <v>#DIV/0!</v>
      </c>
      <c r="T161" s="763">
        <v>0</v>
      </c>
      <c r="U161" s="758">
        <f t="shared" si="100"/>
        <v>0</v>
      </c>
      <c r="V161" s="760">
        <f>[2]แผนงาน2562!$T$157</f>
        <v>0</v>
      </c>
      <c r="W161" s="760">
        <f>[2]แผนงาน2562!$U$157</f>
        <v>0</v>
      </c>
      <c r="X161" s="760">
        <f>[2]แผนงาน2562!$V$157</f>
        <v>0</v>
      </c>
      <c r="Y161" s="760">
        <f t="shared" si="89"/>
        <v>0</v>
      </c>
      <c r="Z161" s="761" t="e">
        <f>AB161*100/G160</f>
        <v>#DIV/0!</v>
      </c>
      <c r="AA161" s="763">
        <v>0</v>
      </c>
      <c r="AB161" s="762">
        <f t="shared" si="101"/>
        <v>0</v>
      </c>
      <c r="AC161" s="760">
        <f>[2]แผนงาน2562!$Z$157</f>
        <v>0</v>
      </c>
      <c r="AD161" s="760">
        <f>[2]แผนงาน2562!$AA$157</f>
        <v>0</v>
      </c>
      <c r="AE161" s="760">
        <f>[2]แผนงาน2562!$AB$157</f>
        <v>0</v>
      </c>
      <c r="AF161" s="760">
        <f t="shared" si="90"/>
        <v>0</v>
      </c>
      <c r="AG161" s="761" t="e">
        <f>AI161*100/G160</f>
        <v>#DIV/0!</v>
      </c>
      <c r="AH161" s="763">
        <v>0</v>
      </c>
      <c r="AI161" s="763">
        <f t="shared" si="99"/>
        <v>0</v>
      </c>
      <c r="AJ161" s="764" t="e">
        <f t="shared" si="107"/>
        <v>#DIV/0!</v>
      </c>
      <c r="AK161" s="924"/>
      <c r="AL161" s="955"/>
      <c r="AM161" s="947"/>
      <c r="AN161" s="947"/>
      <c r="AO161" s="947"/>
      <c r="AP161" s="947"/>
      <c r="AQ161" s="947"/>
      <c r="AR161" s="947"/>
      <c r="AS161" s="947"/>
      <c r="AT161" s="947"/>
      <c r="AU161" s="947"/>
      <c r="AV161" s="947"/>
      <c r="AW161" s="947"/>
      <c r="AX161" s="947"/>
      <c r="AY161" s="947"/>
      <c r="AZ161" s="947"/>
      <c r="BA161" s="947"/>
      <c r="BB161" s="947"/>
      <c r="BC161" s="947"/>
      <c r="BD161" s="947"/>
      <c r="BE161" s="947"/>
      <c r="BF161" s="947"/>
      <c r="BG161" s="947"/>
      <c r="BH161" s="947"/>
      <c r="BI161" s="947"/>
      <c r="BJ161" s="947"/>
      <c r="BK161" s="947"/>
      <c r="BL161" s="947"/>
      <c r="BM161" s="947"/>
      <c r="BN161" s="947"/>
      <c r="BO161" s="947"/>
      <c r="BP161" s="947"/>
      <c r="BQ161" s="947"/>
      <c r="BR161" s="947"/>
      <c r="BS161" s="947"/>
      <c r="BT161" s="947"/>
      <c r="BU161" s="947"/>
      <c r="BV161" s="947"/>
      <c r="BW161" s="947"/>
      <c r="BX161" s="947"/>
      <c r="BY161" s="947"/>
      <c r="BZ161" s="947"/>
      <c r="CA161" s="947"/>
      <c r="CB161" s="947"/>
      <c r="CC161" s="947"/>
      <c r="CD161" s="947"/>
      <c r="CE161" s="947"/>
      <c r="CF161" s="947"/>
      <c r="CG161" s="947"/>
      <c r="CH161" s="947"/>
      <c r="CI161" s="947"/>
      <c r="CJ161" s="947"/>
      <c r="CK161" s="947"/>
      <c r="CL161" s="947"/>
      <c r="CM161" s="947"/>
      <c r="CN161" s="947"/>
      <c r="CO161" s="947"/>
      <c r="CP161" s="947"/>
      <c r="CQ161" s="947"/>
      <c r="CR161" s="947"/>
      <c r="CS161" s="947"/>
      <c r="CT161" s="947"/>
      <c r="CU161" s="947"/>
      <c r="CV161" s="947"/>
      <c r="CW161" s="947"/>
      <c r="CX161" s="947"/>
      <c r="CY161" s="947"/>
      <c r="CZ161" s="947"/>
      <c r="DA161" s="947"/>
      <c r="DB161" s="947"/>
      <c r="DC161" s="947"/>
      <c r="DD161" s="947"/>
    </row>
    <row r="162" spans="1:108" s="777" customFormat="1" ht="30" customHeight="1">
      <c r="B162" s="771">
        <v>6</v>
      </c>
      <c r="C162" s="748" t="s">
        <v>52</v>
      </c>
      <c r="D162" s="771"/>
      <c r="E162" s="778"/>
      <c r="F162" s="775" t="s">
        <v>149</v>
      </c>
      <c r="G162" s="760">
        <f t="shared" si="108"/>
        <v>0</v>
      </c>
      <c r="H162" s="763">
        <f t="shared" si="114"/>
        <v>0</v>
      </c>
      <c r="I162" s="760">
        <f>[2]แผนงาน2562!$I$156</f>
        <v>0</v>
      </c>
      <c r="J162" s="760">
        <f>[2]แผนงาน2562!$J$156</f>
        <v>0</v>
      </c>
      <c r="K162" s="760">
        <f>[2]แผนงาน2562!$K$156</f>
        <v>0</v>
      </c>
      <c r="L162" s="760">
        <f t="shared" si="103"/>
        <v>0</v>
      </c>
      <c r="M162" s="761" t="e">
        <f>L162*100/G162</f>
        <v>#DIV/0!</v>
      </c>
      <c r="N162" s="763">
        <v>0</v>
      </c>
      <c r="O162" s="760">
        <f>[2]แผนงาน2562!$N$156</f>
        <v>0</v>
      </c>
      <c r="P162" s="760">
        <f>[2]แผนงาน2562!$O$156</f>
        <v>0</v>
      </c>
      <c r="Q162" s="760">
        <f>[2]แผนงาน2562!$P$156</f>
        <v>0</v>
      </c>
      <c r="R162" s="760">
        <f t="shared" si="88"/>
        <v>0</v>
      </c>
      <c r="S162" s="761" t="e">
        <f>U162*100/G162</f>
        <v>#DIV/0!</v>
      </c>
      <c r="T162" s="763">
        <v>0</v>
      </c>
      <c r="U162" s="758">
        <f t="shared" si="100"/>
        <v>0</v>
      </c>
      <c r="V162" s="760">
        <f>[2]แผนงาน2562!$T$156</f>
        <v>0</v>
      </c>
      <c r="W162" s="760">
        <f>[2]แผนงาน2562!$U$156</f>
        <v>0</v>
      </c>
      <c r="X162" s="760">
        <f>[2]แผนงาน2562!$V$156</f>
        <v>0</v>
      </c>
      <c r="Y162" s="760">
        <f t="shared" si="89"/>
        <v>0</v>
      </c>
      <c r="Z162" s="761" t="e">
        <f t="shared" si="102"/>
        <v>#DIV/0!</v>
      </c>
      <c r="AA162" s="763">
        <v>0</v>
      </c>
      <c r="AB162" s="762">
        <f t="shared" si="101"/>
        <v>0</v>
      </c>
      <c r="AC162" s="760">
        <f>[2]แผนงาน2562!$Z$156</f>
        <v>0</v>
      </c>
      <c r="AD162" s="760">
        <f>[2]แผนงาน2562!$AA$156</f>
        <v>0</v>
      </c>
      <c r="AE162" s="760">
        <f>[2]แผนงาน2562!$AB$156</f>
        <v>0</v>
      </c>
      <c r="AF162" s="760">
        <f t="shared" si="90"/>
        <v>0</v>
      </c>
      <c r="AG162" s="761" t="e">
        <f>AI162*100/G162</f>
        <v>#DIV/0!</v>
      </c>
      <c r="AH162" s="763">
        <v>0</v>
      </c>
      <c r="AI162" s="763">
        <f t="shared" si="99"/>
        <v>0</v>
      </c>
      <c r="AJ162" s="764" t="e">
        <f t="shared" si="107"/>
        <v>#DIV/0!</v>
      </c>
      <c r="AK162" s="927"/>
      <c r="AL162" s="957"/>
      <c r="AM162" s="949"/>
      <c r="AN162" s="949"/>
      <c r="AO162" s="949"/>
      <c r="AP162" s="949"/>
      <c r="AQ162" s="949"/>
      <c r="AR162" s="949"/>
      <c r="AS162" s="949"/>
      <c r="AT162" s="949"/>
      <c r="AU162" s="949"/>
      <c r="AV162" s="949"/>
      <c r="AW162" s="949"/>
      <c r="AX162" s="949"/>
      <c r="AY162" s="949"/>
      <c r="AZ162" s="949"/>
      <c r="BA162" s="949"/>
      <c r="BB162" s="949"/>
      <c r="BC162" s="949"/>
      <c r="BD162" s="949"/>
      <c r="BE162" s="949"/>
      <c r="BF162" s="949"/>
      <c r="BG162" s="949"/>
      <c r="BH162" s="949"/>
      <c r="BI162" s="949"/>
      <c r="BJ162" s="949"/>
      <c r="BK162" s="949"/>
      <c r="BL162" s="949"/>
      <c r="BM162" s="949"/>
      <c r="BN162" s="949"/>
      <c r="BO162" s="949"/>
      <c r="BP162" s="949"/>
      <c r="BQ162" s="949"/>
      <c r="BR162" s="949"/>
      <c r="BS162" s="949"/>
      <c r="BT162" s="949"/>
      <c r="BU162" s="949"/>
      <c r="BV162" s="949"/>
      <c r="BW162" s="949"/>
      <c r="BX162" s="949"/>
      <c r="BY162" s="949"/>
      <c r="BZ162" s="949"/>
      <c r="CA162" s="949"/>
      <c r="CB162" s="949"/>
      <c r="CC162" s="949"/>
      <c r="CD162" s="949"/>
      <c r="CE162" s="949"/>
      <c r="CF162" s="949"/>
      <c r="CG162" s="949"/>
      <c r="CH162" s="949"/>
      <c r="CI162" s="949"/>
      <c r="CJ162" s="949"/>
      <c r="CK162" s="949"/>
      <c r="CL162" s="949"/>
      <c r="CM162" s="949"/>
      <c r="CN162" s="949"/>
      <c r="CO162" s="949"/>
      <c r="CP162" s="949"/>
      <c r="CQ162" s="949"/>
      <c r="CR162" s="949"/>
      <c r="CS162" s="949"/>
      <c r="CT162" s="949"/>
      <c r="CU162" s="949"/>
      <c r="CV162" s="949"/>
      <c r="CW162" s="949"/>
      <c r="CX162" s="949"/>
      <c r="CY162" s="949"/>
      <c r="CZ162" s="949"/>
      <c r="DA162" s="949"/>
      <c r="DB162" s="949"/>
      <c r="DC162" s="949"/>
      <c r="DD162" s="949"/>
    </row>
    <row r="163" spans="1:108" s="750" customFormat="1" ht="20.25" customHeight="1">
      <c r="B163" s="771"/>
      <c r="C163" s="749"/>
      <c r="D163" s="773"/>
      <c r="E163" s="774"/>
      <c r="F163" s="775" t="s">
        <v>150</v>
      </c>
      <c r="G163" s="760">
        <f t="shared" si="108"/>
        <v>0</v>
      </c>
      <c r="H163" s="763">
        <f t="shared" si="114"/>
        <v>0</v>
      </c>
      <c r="I163" s="760">
        <f>[2]แผนงาน2562!$I$157</f>
        <v>0</v>
      </c>
      <c r="J163" s="760">
        <f>[2]แผนงาน2562!$J$157</f>
        <v>0</v>
      </c>
      <c r="K163" s="760">
        <f>[2]แผนงาน2562!$K$157</f>
        <v>0</v>
      </c>
      <c r="L163" s="760">
        <f t="shared" si="103"/>
        <v>0</v>
      </c>
      <c r="M163" s="761" t="e">
        <f>L163*100/G162</f>
        <v>#DIV/0!</v>
      </c>
      <c r="N163" s="763">
        <v>0</v>
      </c>
      <c r="O163" s="760">
        <f>[2]แผนงาน2562!$N$157</f>
        <v>0</v>
      </c>
      <c r="P163" s="760">
        <f>[2]แผนงาน2562!$O$157</f>
        <v>0</v>
      </c>
      <c r="Q163" s="760">
        <f>[2]แผนงาน2562!$P$157</f>
        <v>0</v>
      </c>
      <c r="R163" s="760">
        <f t="shared" si="88"/>
        <v>0</v>
      </c>
      <c r="S163" s="761" t="e">
        <f>U163*100/G162</f>
        <v>#DIV/0!</v>
      </c>
      <c r="T163" s="763">
        <v>0</v>
      </c>
      <c r="U163" s="758">
        <f t="shared" si="100"/>
        <v>0</v>
      </c>
      <c r="V163" s="760">
        <f>[2]แผนงาน2562!$T$157</f>
        <v>0</v>
      </c>
      <c r="W163" s="760">
        <f>[2]แผนงาน2562!$U$157</f>
        <v>0</v>
      </c>
      <c r="X163" s="760">
        <f>[2]แผนงาน2562!$V$157</f>
        <v>0</v>
      </c>
      <c r="Y163" s="760">
        <f t="shared" si="89"/>
        <v>0</v>
      </c>
      <c r="Z163" s="761" t="e">
        <f>AB163*100/G162</f>
        <v>#DIV/0!</v>
      </c>
      <c r="AA163" s="763">
        <v>0</v>
      </c>
      <c r="AB163" s="762">
        <f t="shared" si="101"/>
        <v>0</v>
      </c>
      <c r="AC163" s="760">
        <f>[2]แผนงาน2562!$Z$157</f>
        <v>0</v>
      </c>
      <c r="AD163" s="760">
        <f>[2]แผนงาน2562!$AA$157</f>
        <v>0</v>
      </c>
      <c r="AE163" s="760">
        <f>[2]แผนงาน2562!$AB$157</f>
        <v>0</v>
      </c>
      <c r="AF163" s="760">
        <f t="shared" si="90"/>
        <v>0</v>
      </c>
      <c r="AG163" s="761" t="e">
        <f>AI163*100/G164</f>
        <v>#DIV/0!</v>
      </c>
      <c r="AH163" s="763">
        <v>0</v>
      </c>
      <c r="AI163" s="763">
        <f t="shared" si="99"/>
        <v>0</v>
      </c>
      <c r="AJ163" s="764" t="e">
        <f t="shared" si="107"/>
        <v>#DIV/0!</v>
      </c>
      <c r="AK163" s="925"/>
      <c r="AL163" s="956"/>
      <c r="AM163" s="948"/>
      <c r="AN163" s="948"/>
      <c r="AO163" s="948"/>
      <c r="AP163" s="948"/>
      <c r="AQ163" s="948"/>
      <c r="AR163" s="948"/>
      <c r="AS163" s="948"/>
      <c r="AT163" s="948"/>
      <c r="AU163" s="948"/>
      <c r="AV163" s="948"/>
      <c r="AW163" s="948"/>
      <c r="AX163" s="948"/>
      <c r="AY163" s="948"/>
      <c r="AZ163" s="948"/>
      <c r="BA163" s="948"/>
      <c r="BB163" s="948"/>
      <c r="BC163" s="948"/>
      <c r="BD163" s="948"/>
      <c r="BE163" s="948"/>
      <c r="BF163" s="948"/>
      <c r="BG163" s="948"/>
      <c r="BH163" s="948"/>
      <c r="BI163" s="948"/>
      <c r="BJ163" s="948"/>
      <c r="BK163" s="948"/>
      <c r="BL163" s="948"/>
      <c r="BM163" s="948"/>
      <c r="BN163" s="948"/>
      <c r="BO163" s="948"/>
      <c r="BP163" s="948"/>
      <c r="BQ163" s="948"/>
      <c r="BR163" s="948"/>
      <c r="BS163" s="948"/>
      <c r="BT163" s="948"/>
      <c r="BU163" s="948"/>
      <c r="BV163" s="948"/>
      <c r="BW163" s="948"/>
      <c r="BX163" s="948"/>
      <c r="BY163" s="948"/>
      <c r="BZ163" s="948"/>
      <c r="CA163" s="948"/>
      <c r="CB163" s="948"/>
      <c r="CC163" s="948"/>
      <c r="CD163" s="948"/>
      <c r="CE163" s="948"/>
      <c r="CF163" s="948"/>
      <c r="CG163" s="948"/>
      <c r="CH163" s="948"/>
      <c r="CI163" s="948"/>
      <c r="CJ163" s="948"/>
      <c r="CK163" s="948"/>
      <c r="CL163" s="948"/>
      <c r="CM163" s="948"/>
      <c r="CN163" s="948"/>
      <c r="CO163" s="948"/>
      <c r="CP163" s="948"/>
      <c r="CQ163" s="948"/>
      <c r="CR163" s="948"/>
      <c r="CS163" s="948"/>
      <c r="CT163" s="948"/>
      <c r="CU163" s="948"/>
      <c r="CV163" s="948"/>
      <c r="CW163" s="948"/>
      <c r="CX163" s="948"/>
      <c r="CY163" s="948"/>
      <c r="CZ163" s="948"/>
      <c r="DA163" s="948"/>
      <c r="DB163" s="948"/>
      <c r="DC163" s="948"/>
      <c r="DD163" s="948"/>
    </row>
    <row r="164" spans="1:108" s="750" customFormat="1" ht="30" customHeight="1">
      <c r="B164" s="771">
        <v>7</v>
      </c>
      <c r="C164" s="748" t="s">
        <v>116</v>
      </c>
      <c r="D164" s="773" t="s">
        <v>92</v>
      </c>
      <c r="E164" s="774"/>
      <c r="F164" s="775" t="s">
        <v>149</v>
      </c>
      <c r="G164" s="760">
        <f t="shared" si="108"/>
        <v>0</v>
      </c>
      <c r="H164" s="763">
        <f t="shared" si="114"/>
        <v>0</v>
      </c>
      <c r="I164" s="760">
        <f>[2]แผนงาน2562!$I$158</f>
        <v>0</v>
      </c>
      <c r="J164" s="760">
        <f>[2]แผนงาน2562!$J$158</f>
        <v>0</v>
      </c>
      <c r="K164" s="760">
        <f>[2]แผนงาน2562!$K$158</f>
        <v>0</v>
      </c>
      <c r="L164" s="760">
        <f t="shared" si="103"/>
        <v>0</v>
      </c>
      <c r="M164" s="761" t="e">
        <f>L164*100/G164</f>
        <v>#DIV/0!</v>
      </c>
      <c r="N164" s="763">
        <v>0</v>
      </c>
      <c r="O164" s="760">
        <f>[2]แผนงาน2562!$N$158</f>
        <v>0</v>
      </c>
      <c r="P164" s="760">
        <f>[2]แผนงาน2562!$O$158</f>
        <v>0</v>
      </c>
      <c r="Q164" s="760">
        <f>[2]แผนงาน2562!$P$158</f>
        <v>0</v>
      </c>
      <c r="R164" s="760">
        <f t="shared" si="88"/>
        <v>0</v>
      </c>
      <c r="S164" s="761" t="e">
        <f>U164*100/G164</f>
        <v>#DIV/0!</v>
      </c>
      <c r="T164" s="763">
        <v>0</v>
      </c>
      <c r="U164" s="758">
        <f t="shared" si="100"/>
        <v>0</v>
      </c>
      <c r="V164" s="760">
        <f>[2]แผนงาน2562!$T$158</f>
        <v>0</v>
      </c>
      <c r="W164" s="760">
        <f>[2]แผนงาน2562!$U$158</f>
        <v>0</v>
      </c>
      <c r="X164" s="760">
        <f>[2]แผนงาน2562!$V$158</f>
        <v>0</v>
      </c>
      <c r="Y164" s="760">
        <f t="shared" si="89"/>
        <v>0</v>
      </c>
      <c r="Z164" s="761" t="e">
        <f t="shared" si="102"/>
        <v>#DIV/0!</v>
      </c>
      <c r="AA164" s="763">
        <v>0</v>
      </c>
      <c r="AB164" s="762">
        <f t="shared" si="101"/>
        <v>0</v>
      </c>
      <c r="AC164" s="760">
        <f>[2]แผนงาน2562!$Z$158</f>
        <v>0</v>
      </c>
      <c r="AD164" s="760">
        <f>[2]แผนงาน2562!$AA$158</f>
        <v>0</v>
      </c>
      <c r="AE164" s="760">
        <f>[2]แผนงาน2562!$AB$158</f>
        <v>0</v>
      </c>
      <c r="AF164" s="760">
        <f t="shared" si="90"/>
        <v>0</v>
      </c>
      <c r="AG164" s="761" t="e">
        <f>AI164*100/G164</f>
        <v>#DIV/0!</v>
      </c>
      <c r="AH164" s="763">
        <v>0</v>
      </c>
      <c r="AI164" s="763">
        <f t="shared" si="99"/>
        <v>0</v>
      </c>
      <c r="AJ164" s="764" t="e">
        <f t="shared" si="107"/>
        <v>#DIV/0!</v>
      </c>
      <c r="AK164" s="925"/>
      <c r="AL164" s="956"/>
      <c r="AM164" s="948"/>
      <c r="AN164" s="948"/>
      <c r="AO164" s="948"/>
      <c r="AP164" s="948"/>
      <c r="AQ164" s="948"/>
      <c r="AR164" s="948"/>
      <c r="AS164" s="948"/>
      <c r="AT164" s="948"/>
      <c r="AU164" s="948"/>
      <c r="AV164" s="948"/>
      <c r="AW164" s="948"/>
      <c r="AX164" s="948"/>
      <c r="AY164" s="948"/>
      <c r="AZ164" s="948"/>
      <c r="BA164" s="948"/>
      <c r="BB164" s="948"/>
      <c r="BC164" s="948"/>
      <c r="BD164" s="948"/>
      <c r="BE164" s="948"/>
      <c r="BF164" s="948"/>
      <c r="BG164" s="948"/>
      <c r="BH164" s="948"/>
      <c r="BI164" s="948"/>
      <c r="BJ164" s="948"/>
      <c r="BK164" s="948"/>
      <c r="BL164" s="948"/>
      <c r="BM164" s="948"/>
      <c r="BN164" s="948"/>
      <c r="BO164" s="948"/>
      <c r="BP164" s="948"/>
      <c r="BQ164" s="948"/>
      <c r="BR164" s="948"/>
      <c r="BS164" s="948"/>
      <c r="BT164" s="948"/>
      <c r="BU164" s="948"/>
      <c r="BV164" s="948"/>
      <c r="BW164" s="948"/>
      <c r="BX164" s="948"/>
      <c r="BY164" s="948"/>
      <c r="BZ164" s="948"/>
      <c r="CA164" s="948"/>
      <c r="CB164" s="948"/>
      <c r="CC164" s="948"/>
      <c r="CD164" s="948"/>
      <c r="CE164" s="948"/>
      <c r="CF164" s="948"/>
      <c r="CG164" s="948"/>
      <c r="CH164" s="948"/>
      <c r="CI164" s="948"/>
      <c r="CJ164" s="948"/>
      <c r="CK164" s="948"/>
      <c r="CL164" s="948"/>
      <c r="CM164" s="948"/>
      <c r="CN164" s="948"/>
      <c r="CO164" s="948"/>
      <c r="CP164" s="948"/>
      <c r="CQ164" s="948"/>
      <c r="CR164" s="948"/>
      <c r="CS164" s="948"/>
      <c r="CT164" s="948"/>
      <c r="CU164" s="948"/>
      <c r="CV164" s="948"/>
      <c r="CW164" s="948"/>
      <c r="CX164" s="948"/>
      <c r="CY164" s="948"/>
      <c r="CZ164" s="948"/>
      <c r="DA164" s="948"/>
      <c r="DB164" s="948"/>
      <c r="DC164" s="948"/>
      <c r="DD164" s="948"/>
    </row>
    <row r="165" spans="1:108" s="863" customFormat="1" ht="16.5" customHeight="1">
      <c r="B165" s="771"/>
      <c r="C165" s="749"/>
      <c r="D165" s="773"/>
      <c r="E165" s="774"/>
      <c r="F165" s="775" t="s">
        <v>150</v>
      </c>
      <c r="G165" s="760">
        <f t="shared" si="108"/>
        <v>0</v>
      </c>
      <c r="H165" s="763">
        <f t="shared" si="114"/>
        <v>0</v>
      </c>
      <c r="I165" s="760">
        <f>[2]แผนงาน2562!$I$159</f>
        <v>0</v>
      </c>
      <c r="J165" s="760">
        <f>[2]แผนงาน2562!$J$159</f>
        <v>0</v>
      </c>
      <c r="K165" s="760">
        <f>[2]แผนงาน2562!$K$159</f>
        <v>0</v>
      </c>
      <c r="L165" s="760">
        <f t="shared" si="103"/>
        <v>0</v>
      </c>
      <c r="M165" s="761" t="e">
        <f>L165*100/G164</f>
        <v>#DIV/0!</v>
      </c>
      <c r="N165" s="763">
        <v>0</v>
      </c>
      <c r="O165" s="760">
        <f>[2]แผนงาน2562!$N$159</f>
        <v>0</v>
      </c>
      <c r="P165" s="760">
        <f>[2]แผนงาน2562!$O$159</f>
        <v>0</v>
      </c>
      <c r="Q165" s="760">
        <f>[2]แผนงาน2562!$P$159</f>
        <v>0</v>
      </c>
      <c r="R165" s="760">
        <f t="shared" si="88"/>
        <v>0</v>
      </c>
      <c r="S165" s="761" t="e">
        <f>U165*100/G164</f>
        <v>#DIV/0!</v>
      </c>
      <c r="T165" s="763">
        <v>0</v>
      </c>
      <c r="U165" s="758">
        <f t="shared" si="100"/>
        <v>0</v>
      </c>
      <c r="V165" s="760">
        <f>[2]แผนงาน2562!$T$159</f>
        <v>0</v>
      </c>
      <c r="W165" s="760">
        <f>[2]แผนงาน2562!$U$159</f>
        <v>0</v>
      </c>
      <c r="X165" s="760">
        <f>[2]แผนงาน2562!$V$159</f>
        <v>0</v>
      </c>
      <c r="Y165" s="760">
        <f t="shared" si="89"/>
        <v>0</v>
      </c>
      <c r="Z165" s="761" t="e">
        <f>AB165*100/G164</f>
        <v>#DIV/0!</v>
      </c>
      <c r="AA165" s="763">
        <v>0</v>
      </c>
      <c r="AB165" s="758">
        <f t="shared" si="101"/>
        <v>0</v>
      </c>
      <c r="AC165" s="760">
        <f>[2]แผนงาน2562!$Z$159</f>
        <v>0</v>
      </c>
      <c r="AD165" s="760">
        <f>[2]แผนงาน2562!$AA$159</f>
        <v>0</v>
      </c>
      <c r="AE165" s="760">
        <f>[2]แผนงาน2562!$AB$159</f>
        <v>0</v>
      </c>
      <c r="AF165" s="760">
        <f t="shared" si="90"/>
        <v>0</v>
      </c>
      <c r="AG165" s="761" t="e">
        <f>AI165*100/G166</f>
        <v>#DIV/0!</v>
      </c>
      <c r="AH165" s="763">
        <v>0</v>
      </c>
      <c r="AI165" s="763">
        <f t="shared" si="99"/>
        <v>0</v>
      </c>
      <c r="AJ165" s="807" t="e">
        <f t="shared" si="107"/>
        <v>#DIV/0!</v>
      </c>
      <c r="AK165" s="925"/>
      <c r="AL165" s="956"/>
      <c r="AM165" s="948"/>
      <c r="AN165" s="948"/>
      <c r="AO165" s="948"/>
      <c r="AP165" s="948"/>
      <c r="AQ165" s="948"/>
      <c r="AR165" s="948"/>
      <c r="AS165" s="948"/>
      <c r="AT165" s="948"/>
      <c r="AU165" s="948"/>
      <c r="AV165" s="948"/>
      <c r="AW165" s="948"/>
      <c r="AX165" s="948"/>
      <c r="AY165" s="948"/>
      <c r="AZ165" s="948"/>
      <c r="BA165" s="948"/>
      <c r="BB165" s="948"/>
      <c r="BC165" s="948"/>
      <c r="BD165" s="948"/>
      <c r="BE165" s="948"/>
      <c r="BF165" s="948"/>
      <c r="BG165" s="948"/>
      <c r="BH165" s="948"/>
      <c r="BI165" s="948"/>
      <c r="BJ165" s="948"/>
      <c r="BK165" s="948"/>
      <c r="BL165" s="948"/>
      <c r="BM165" s="948"/>
      <c r="BN165" s="948"/>
      <c r="BO165" s="948"/>
      <c r="BP165" s="948"/>
      <c r="BQ165" s="948"/>
      <c r="BR165" s="948"/>
      <c r="BS165" s="948"/>
      <c r="BT165" s="948"/>
      <c r="BU165" s="948"/>
      <c r="BV165" s="948"/>
      <c r="BW165" s="948"/>
      <c r="BX165" s="948"/>
      <c r="BY165" s="948"/>
      <c r="BZ165" s="948"/>
      <c r="CA165" s="948"/>
      <c r="CB165" s="948"/>
      <c r="CC165" s="948"/>
      <c r="CD165" s="948"/>
      <c r="CE165" s="948"/>
      <c r="CF165" s="948"/>
      <c r="CG165" s="948"/>
      <c r="CH165" s="948"/>
      <c r="CI165" s="948"/>
      <c r="CJ165" s="948"/>
      <c r="CK165" s="948"/>
      <c r="CL165" s="948"/>
      <c r="CM165" s="948"/>
      <c r="CN165" s="948"/>
      <c r="CO165" s="948"/>
      <c r="CP165" s="948"/>
      <c r="CQ165" s="948"/>
      <c r="CR165" s="948"/>
      <c r="CS165" s="948"/>
      <c r="CT165" s="948"/>
      <c r="CU165" s="948"/>
      <c r="CV165" s="948"/>
      <c r="CW165" s="948"/>
      <c r="CX165" s="948"/>
      <c r="CY165" s="948"/>
      <c r="CZ165" s="948"/>
      <c r="DA165" s="948"/>
      <c r="DB165" s="948"/>
      <c r="DC165" s="948"/>
      <c r="DD165" s="948"/>
    </row>
    <row r="166" spans="1:108" s="777" customFormat="1" ht="44.25" customHeight="1">
      <c r="B166" s="819">
        <v>8</v>
      </c>
      <c r="C166" s="836" t="s">
        <v>117</v>
      </c>
      <c r="D166" s="819" t="s">
        <v>92</v>
      </c>
      <c r="E166" s="864"/>
      <c r="F166" s="865" t="s">
        <v>149</v>
      </c>
      <c r="G166" s="824">
        <f t="shared" si="108"/>
        <v>0</v>
      </c>
      <c r="H166" s="825">
        <f t="shared" si="114"/>
        <v>0</v>
      </c>
      <c r="I166" s="824">
        <f>[2]แผนงาน2562!$I$160</f>
        <v>0</v>
      </c>
      <c r="J166" s="824">
        <f>[2]แผนงาน2562!$J$160</f>
        <v>0</v>
      </c>
      <c r="K166" s="824">
        <f>[2]แผนงาน2562!$K$160</f>
        <v>0</v>
      </c>
      <c r="L166" s="824">
        <f t="shared" si="103"/>
        <v>0</v>
      </c>
      <c r="M166" s="826" t="e">
        <f>L166*100/G166</f>
        <v>#DIV/0!</v>
      </c>
      <c r="N166" s="825">
        <v>0</v>
      </c>
      <c r="O166" s="824">
        <f>[2]แผนงาน2562!$N$160</f>
        <v>0</v>
      </c>
      <c r="P166" s="824">
        <f>[2]แผนงาน2562!$O$160</f>
        <v>0</v>
      </c>
      <c r="Q166" s="824">
        <f>[2]แผนงาน2562!$P$160</f>
        <v>0</v>
      </c>
      <c r="R166" s="824">
        <f t="shared" si="88"/>
        <v>0</v>
      </c>
      <c r="S166" s="826" t="e">
        <f>U166*100/G166</f>
        <v>#DIV/0!</v>
      </c>
      <c r="T166" s="825">
        <v>0</v>
      </c>
      <c r="U166" s="804">
        <f t="shared" si="100"/>
        <v>0</v>
      </c>
      <c r="V166" s="824">
        <f>[2]แผนงาน2562!$T$160</f>
        <v>0</v>
      </c>
      <c r="W166" s="824">
        <f>[2]แผนงาน2562!$U$160</f>
        <v>0</v>
      </c>
      <c r="X166" s="824">
        <f>[2]แผนงาน2562!$V$160</f>
        <v>0</v>
      </c>
      <c r="Y166" s="824">
        <f t="shared" si="89"/>
        <v>0</v>
      </c>
      <c r="Z166" s="826" t="e">
        <f t="shared" si="102"/>
        <v>#DIV/0!</v>
      </c>
      <c r="AA166" s="825">
        <v>0</v>
      </c>
      <c r="AB166" s="804">
        <f t="shared" si="101"/>
        <v>0</v>
      </c>
      <c r="AC166" s="824">
        <f>[2]แผนงาน2562!$Z$160</f>
        <v>0</v>
      </c>
      <c r="AD166" s="824">
        <f>[2]แผนงาน2562!$AA$160</f>
        <v>0</v>
      </c>
      <c r="AE166" s="824">
        <f>[2]แผนงาน2562!$AB$160</f>
        <v>0</v>
      </c>
      <c r="AF166" s="824">
        <f t="shared" si="90"/>
        <v>0</v>
      </c>
      <c r="AG166" s="826" t="e">
        <f>AI166*100/G166</f>
        <v>#DIV/0!</v>
      </c>
      <c r="AH166" s="825">
        <v>0</v>
      </c>
      <c r="AI166" s="825">
        <f t="shared" si="99"/>
        <v>0</v>
      </c>
      <c r="AJ166" s="805" t="e">
        <f t="shared" si="107"/>
        <v>#DIV/0!</v>
      </c>
      <c r="AK166" s="938"/>
      <c r="AL166" s="957"/>
      <c r="AM166" s="949"/>
      <c r="AN166" s="949"/>
      <c r="AO166" s="949"/>
      <c r="AP166" s="949"/>
      <c r="AQ166" s="949"/>
      <c r="AR166" s="949"/>
      <c r="AS166" s="949"/>
      <c r="AT166" s="949"/>
      <c r="AU166" s="949"/>
      <c r="AV166" s="949"/>
      <c r="AW166" s="949"/>
      <c r="AX166" s="949"/>
      <c r="AY166" s="949"/>
      <c r="AZ166" s="949"/>
      <c r="BA166" s="949"/>
      <c r="BB166" s="949"/>
      <c r="BC166" s="949"/>
      <c r="BD166" s="949"/>
      <c r="BE166" s="949"/>
      <c r="BF166" s="949"/>
      <c r="BG166" s="949"/>
      <c r="BH166" s="949"/>
      <c r="BI166" s="949"/>
      <c r="BJ166" s="949"/>
      <c r="BK166" s="949"/>
      <c r="BL166" s="949"/>
      <c r="BM166" s="949"/>
      <c r="BN166" s="949"/>
      <c r="BO166" s="949"/>
      <c r="BP166" s="949"/>
      <c r="BQ166" s="949"/>
      <c r="BR166" s="949"/>
      <c r="BS166" s="949"/>
      <c r="BT166" s="949"/>
      <c r="BU166" s="949"/>
      <c r="BV166" s="949"/>
      <c r="BW166" s="949"/>
      <c r="BX166" s="949"/>
      <c r="BY166" s="949"/>
      <c r="BZ166" s="949"/>
      <c r="CA166" s="949"/>
      <c r="CB166" s="949"/>
      <c r="CC166" s="949"/>
      <c r="CD166" s="949"/>
      <c r="CE166" s="949"/>
      <c r="CF166" s="949"/>
      <c r="CG166" s="949"/>
      <c r="CH166" s="949"/>
      <c r="CI166" s="949"/>
      <c r="CJ166" s="949"/>
      <c r="CK166" s="949"/>
      <c r="CL166" s="949"/>
      <c r="CM166" s="949"/>
      <c r="CN166" s="949"/>
      <c r="CO166" s="949"/>
      <c r="CP166" s="949"/>
      <c r="CQ166" s="949"/>
      <c r="CR166" s="949"/>
      <c r="CS166" s="949"/>
      <c r="CT166" s="949"/>
      <c r="CU166" s="949"/>
      <c r="CV166" s="949"/>
      <c r="CW166" s="949"/>
      <c r="CX166" s="949"/>
      <c r="CY166" s="949"/>
      <c r="CZ166" s="949"/>
      <c r="DA166" s="949"/>
      <c r="DB166" s="949"/>
      <c r="DC166" s="949"/>
      <c r="DD166" s="949"/>
    </row>
    <row r="167" spans="1:108" s="835" customFormat="1" ht="19.5" customHeight="1">
      <c r="A167" s="817"/>
      <c r="B167" s="771"/>
      <c r="C167" s="743"/>
      <c r="D167" s="773"/>
      <c r="E167" s="774"/>
      <c r="F167" s="775" t="s">
        <v>150</v>
      </c>
      <c r="G167" s="760">
        <f t="shared" si="108"/>
        <v>0</v>
      </c>
      <c r="H167" s="763">
        <f t="shared" si="114"/>
        <v>0</v>
      </c>
      <c r="I167" s="760">
        <f>[2]แผนงาน2562!$I$161</f>
        <v>0</v>
      </c>
      <c r="J167" s="760">
        <f>[2]แผนงาน2562!$J$161</f>
        <v>0</v>
      </c>
      <c r="K167" s="760">
        <f>[2]แผนงาน2562!$K$161</f>
        <v>0</v>
      </c>
      <c r="L167" s="760">
        <f t="shared" si="103"/>
        <v>0</v>
      </c>
      <c r="M167" s="761" t="e">
        <f>L167*100/G166</f>
        <v>#DIV/0!</v>
      </c>
      <c r="N167" s="763">
        <v>0</v>
      </c>
      <c r="O167" s="760">
        <f>[2]แผนงาน2562!$N$161</f>
        <v>0</v>
      </c>
      <c r="P167" s="760">
        <f>[2]แผนงาน2562!$O$161</f>
        <v>0</v>
      </c>
      <c r="Q167" s="760">
        <f>[2]แผนงาน2562!$P$161</f>
        <v>0</v>
      </c>
      <c r="R167" s="760">
        <f t="shared" si="88"/>
        <v>0</v>
      </c>
      <c r="S167" s="761" t="e">
        <f>U167*100/G166</f>
        <v>#DIV/0!</v>
      </c>
      <c r="T167" s="763">
        <v>0</v>
      </c>
      <c r="U167" s="758">
        <f t="shared" si="100"/>
        <v>0</v>
      </c>
      <c r="V167" s="760">
        <f>[2]แผนงาน2562!$T$161</f>
        <v>0</v>
      </c>
      <c r="W167" s="760">
        <f>[2]แผนงาน2562!$U$161</f>
        <v>0</v>
      </c>
      <c r="X167" s="760">
        <f>[2]แผนงาน2562!$V$161</f>
        <v>0</v>
      </c>
      <c r="Y167" s="760">
        <f t="shared" si="89"/>
        <v>0</v>
      </c>
      <c r="Z167" s="761" t="e">
        <f>AB167*100/G166</f>
        <v>#DIV/0!</v>
      </c>
      <c r="AA167" s="763">
        <v>0</v>
      </c>
      <c r="AB167" s="758">
        <f t="shared" si="101"/>
        <v>0</v>
      </c>
      <c r="AC167" s="760">
        <f>[2]แผนงาน2562!$Z$161</f>
        <v>0</v>
      </c>
      <c r="AD167" s="760">
        <f>[2]แผนงาน2562!$AA$161</f>
        <v>0</v>
      </c>
      <c r="AE167" s="760">
        <f>[2]แผนงาน2562!$AB$161</f>
        <v>0</v>
      </c>
      <c r="AF167" s="760">
        <f t="shared" si="90"/>
        <v>0</v>
      </c>
      <c r="AG167" s="761">
        <f>AI167*100/G168</f>
        <v>0</v>
      </c>
      <c r="AH167" s="763">
        <v>0</v>
      </c>
      <c r="AI167" s="763">
        <f t="shared" si="99"/>
        <v>0</v>
      </c>
      <c r="AJ167" s="807">
        <f t="shared" si="107"/>
        <v>0</v>
      </c>
      <c r="AK167" s="925"/>
      <c r="AL167" s="956"/>
      <c r="AM167" s="948"/>
      <c r="AN167" s="948"/>
      <c r="AO167" s="948"/>
      <c r="AP167" s="948"/>
      <c r="AQ167" s="948"/>
      <c r="AR167" s="948"/>
      <c r="AS167" s="948"/>
      <c r="AT167" s="948"/>
      <c r="AU167" s="948"/>
      <c r="AV167" s="948"/>
      <c r="AW167" s="948"/>
      <c r="AX167" s="948"/>
      <c r="AY167" s="948"/>
      <c r="AZ167" s="948"/>
      <c r="BA167" s="948"/>
      <c r="BB167" s="948"/>
      <c r="BC167" s="948"/>
      <c r="BD167" s="948"/>
      <c r="BE167" s="948"/>
      <c r="BF167" s="948"/>
      <c r="BG167" s="948"/>
      <c r="BH167" s="948"/>
      <c r="BI167" s="948"/>
      <c r="BJ167" s="948"/>
      <c r="BK167" s="948"/>
      <c r="BL167" s="948"/>
      <c r="BM167" s="948"/>
      <c r="BN167" s="948"/>
      <c r="BO167" s="948"/>
      <c r="BP167" s="948"/>
      <c r="BQ167" s="948"/>
      <c r="BR167" s="948"/>
      <c r="BS167" s="948"/>
      <c r="BT167" s="948"/>
      <c r="BU167" s="948"/>
      <c r="BV167" s="948"/>
      <c r="BW167" s="948"/>
      <c r="BX167" s="948"/>
      <c r="BY167" s="948"/>
      <c r="BZ167" s="948"/>
      <c r="CA167" s="948"/>
      <c r="CB167" s="948"/>
      <c r="CC167" s="948"/>
      <c r="CD167" s="948"/>
      <c r="CE167" s="948"/>
      <c r="CF167" s="948"/>
      <c r="CG167" s="948"/>
      <c r="CH167" s="948"/>
      <c r="CI167" s="948"/>
      <c r="CJ167" s="948"/>
      <c r="CK167" s="948"/>
      <c r="CL167" s="948"/>
      <c r="CM167" s="948"/>
      <c r="CN167" s="948"/>
      <c r="CO167" s="948"/>
      <c r="CP167" s="948"/>
      <c r="CQ167" s="948"/>
      <c r="CR167" s="948"/>
      <c r="CS167" s="948"/>
      <c r="CT167" s="948"/>
      <c r="CU167" s="948"/>
      <c r="CV167" s="948"/>
      <c r="CW167" s="948"/>
      <c r="CX167" s="948"/>
      <c r="CY167" s="948"/>
      <c r="CZ167" s="948"/>
      <c r="DA167" s="948"/>
      <c r="DB167" s="948"/>
      <c r="DC167" s="948"/>
      <c r="DD167" s="948"/>
    </row>
    <row r="168" spans="1:108" s="893" customFormat="1" ht="30" customHeight="1">
      <c r="B168" s="894"/>
      <c r="C168" s="895" t="s">
        <v>282</v>
      </c>
      <c r="D168" s="894"/>
      <c r="E168" s="896"/>
      <c r="F168" s="897" t="s">
        <v>149</v>
      </c>
      <c r="G168" s="898">
        <f t="shared" si="108"/>
        <v>170</v>
      </c>
      <c r="H168" s="899">
        <f t="shared" si="114"/>
        <v>187000</v>
      </c>
      <c r="I168" s="898">
        <f t="shared" ref="I168:K171" si="115">I170</f>
        <v>0</v>
      </c>
      <c r="J168" s="898">
        <f t="shared" si="115"/>
        <v>0</v>
      </c>
      <c r="K168" s="898">
        <f t="shared" si="115"/>
        <v>170</v>
      </c>
      <c r="L168" s="898">
        <f t="shared" si="103"/>
        <v>170</v>
      </c>
      <c r="M168" s="900">
        <f>L168*100/G168</f>
        <v>100</v>
      </c>
      <c r="N168" s="899">
        <f>N170</f>
        <v>54000</v>
      </c>
      <c r="O168" s="898">
        <f t="shared" ref="O168:Q171" si="116">O170</f>
        <v>0</v>
      </c>
      <c r="P168" s="898">
        <f t="shared" si="116"/>
        <v>0</v>
      </c>
      <c r="Q168" s="898">
        <f t="shared" si="116"/>
        <v>0</v>
      </c>
      <c r="R168" s="898">
        <f t="shared" si="88"/>
        <v>0</v>
      </c>
      <c r="S168" s="900">
        <f>U168*100/G168</f>
        <v>100</v>
      </c>
      <c r="T168" s="899">
        <f>T170</f>
        <v>214600</v>
      </c>
      <c r="U168" s="901">
        <f t="shared" si="100"/>
        <v>170</v>
      </c>
      <c r="V168" s="898">
        <f t="shared" ref="V168:X171" si="117">V170</f>
        <v>0</v>
      </c>
      <c r="W168" s="898">
        <f t="shared" si="117"/>
        <v>0</v>
      </c>
      <c r="X168" s="898">
        <f t="shared" si="117"/>
        <v>0</v>
      </c>
      <c r="Y168" s="898">
        <f t="shared" si="89"/>
        <v>0</v>
      </c>
      <c r="Z168" s="900">
        <f t="shared" si="102"/>
        <v>100</v>
      </c>
      <c r="AA168" s="899">
        <f>AA170</f>
        <v>187000</v>
      </c>
      <c r="AB168" s="902">
        <f t="shared" si="101"/>
        <v>170</v>
      </c>
      <c r="AC168" s="898">
        <f t="shared" ref="AC168:AE171" si="118">AC170</f>
        <v>0</v>
      </c>
      <c r="AD168" s="898">
        <f t="shared" si="118"/>
        <v>0</v>
      </c>
      <c r="AE168" s="898">
        <f t="shared" si="118"/>
        <v>0</v>
      </c>
      <c r="AF168" s="898">
        <f t="shared" si="90"/>
        <v>0</v>
      </c>
      <c r="AG168" s="900">
        <f>AI168*100/G168</f>
        <v>100</v>
      </c>
      <c r="AH168" s="899">
        <f>AH170</f>
        <v>187000</v>
      </c>
      <c r="AI168" s="899">
        <f t="shared" si="99"/>
        <v>170</v>
      </c>
      <c r="AJ168" s="903">
        <f t="shared" si="107"/>
        <v>100</v>
      </c>
      <c r="AK168" s="939"/>
      <c r="AL168" s="957"/>
      <c r="AM168" s="949"/>
      <c r="AN168" s="949"/>
      <c r="AO168" s="949"/>
      <c r="AP168" s="949"/>
      <c r="AQ168" s="949"/>
      <c r="AR168" s="949"/>
      <c r="AS168" s="949"/>
      <c r="AT168" s="949"/>
      <c r="AU168" s="949"/>
      <c r="AV168" s="949"/>
      <c r="AW168" s="949"/>
      <c r="AX168" s="949"/>
      <c r="AY168" s="949"/>
      <c r="AZ168" s="949"/>
      <c r="BA168" s="949"/>
      <c r="BB168" s="949"/>
      <c r="BC168" s="949"/>
      <c r="BD168" s="949"/>
      <c r="BE168" s="949"/>
      <c r="BF168" s="951"/>
      <c r="BG168" s="951"/>
      <c r="BH168" s="951"/>
      <c r="BI168" s="951"/>
      <c r="BJ168" s="951"/>
      <c r="BK168" s="951"/>
      <c r="BL168" s="951"/>
      <c r="BM168" s="951"/>
      <c r="BN168" s="951"/>
      <c r="BO168" s="951"/>
      <c r="BP168" s="951"/>
      <c r="BQ168" s="951"/>
      <c r="BR168" s="951"/>
      <c r="BS168" s="951"/>
      <c r="BT168" s="951"/>
      <c r="BU168" s="951"/>
      <c r="BV168" s="951"/>
      <c r="BW168" s="951"/>
      <c r="BX168" s="951"/>
      <c r="BY168" s="951"/>
      <c r="BZ168" s="951"/>
      <c r="CA168" s="951"/>
      <c r="CB168" s="951"/>
      <c r="CC168" s="951"/>
      <c r="CD168" s="951"/>
      <c r="CE168" s="951"/>
      <c r="CF168" s="951"/>
      <c r="CG168" s="951"/>
      <c r="CH168" s="951"/>
      <c r="CI168" s="951"/>
      <c r="CJ168" s="951"/>
      <c r="CK168" s="951"/>
      <c r="CL168" s="951"/>
      <c r="CM168" s="951"/>
      <c r="CN168" s="951"/>
      <c r="CO168" s="951"/>
      <c r="CP168" s="951"/>
      <c r="CQ168" s="951"/>
      <c r="CR168" s="951"/>
      <c r="CS168" s="951"/>
      <c r="CT168" s="951"/>
      <c r="CU168" s="951"/>
      <c r="CV168" s="951"/>
      <c r="CW168" s="951"/>
      <c r="CX168" s="951"/>
      <c r="CY168" s="951"/>
      <c r="CZ168" s="951"/>
      <c r="DA168" s="951"/>
      <c r="DB168" s="951"/>
      <c r="DC168" s="951"/>
      <c r="DD168" s="951"/>
    </row>
    <row r="169" spans="1:108" s="890" customFormat="1" ht="18" customHeight="1">
      <c r="A169" s="878"/>
      <c r="B169" s="879"/>
      <c r="C169" s="904"/>
      <c r="D169" s="881"/>
      <c r="E169" s="882"/>
      <c r="F169" s="883" t="s">
        <v>150</v>
      </c>
      <c r="G169" s="884">
        <f t="shared" si="108"/>
        <v>170</v>
      </c>
      <c r="H169" s="885">
        <f t="shared" si="114"/>
        <v>133000</v>
      </c>
      <c r="I169" s="884">
        <f t="shared" si="115"/>
        <v>0</v>
      </c>
      <c r="J169" s="884">
        <f t="shared" si="115"/>
        <v>0</v>
      </c>
      <c r="K169" s="884">
        <f t="shared" si="115"/>
        <v>170</v>
      </c>
      <c r="L169" s="884">
        <f t="shared" si="103"/>
        <v>170</v>
      </c>
      <c r="M169" s="886">
        <f>L169*100/G168</f>
        <v>100</v>
      </c>
      <c r="N169" s="899">
        <f>N171</f>
        <v>66534</v>
      </c>
      <c r="O169" s="884">
        <f t="shared" si="116"/>
        <v>0</v>
      </c>
      <c r="P169" s="884">
        <f t="shared" si="116"/>
        <v>0</v>
      </c>
      <c r="Q169" s="884">
        <f t="shared" si="116"/>
        <v>0</v>
      </c>
      <c r="R169" s="884">
        <f t="shared" si="88"/>
        <v>0</v>
      </c>
      <c r="S169" s="886">
        <f>U169*100/G168</f>
        <v>100</v>
      </c>
      <c r="T169" s="899">
        <f>T171</f>
        <v>70600</v>
      </c>
      <c r="U169" s="887">
        <f t="shared" si="100"/>
        <v>170</v>
      </c>
      <c r="V169" s="884">
        <f t="shared" si="117"/>
        <v>0</v>
      </c>
      <c r="W169" s="884">
        <f t="shared" si="117"/>
        <v>0</v>
      </c>
      <c r="X169" s="884">
        <f t="shared" si="117"/>
        <v>0</v>
      </c>
      <c r="Y169" s="884">
        <f t="shared" si="89"/>
        <v>0</v>
      </c>
      <c r="Z169" s="886">
        <f>AB169*100/G168</f>
        <v>100</v>
      </c>
      <c r="AA169" s="899">
        <f>AA171</f>
        <v>133000</v>
      </c>
      <c r="AB169" s="888">
        <f t="shared" si="101"/>
        <v>170</v>
      </c>
      <c r="AC169" s="884">
        <f t="shared" si="118"/>
        <v>0</v>
      </c>
      <c r="AD169" s="884">
        <f t="shared" si="118"/>
        <v>0</v>
      </c>
      <c r="AE169" s="884">
        <f t="shared" si="118"/>
        <v>0</v>
      </c>
      <c r="AF169" s="884">
        <f t="shared" si="90"/>
        <v>0</v>
      </c>
      <c r="AG169" s="886">
        <f>AI169*100/G168</f>
        <v>100</v>
      </c>
      <c r="AH169" s="899">
        <f>AH171</f>
        <v>133000</v>
      </c>
      <c r="AI169" s="885">
        <f t="shared" si="99"/>
        <v>170</v>
      </c>
      <c r="AJ169" s="889">
        <f t="shared" si="107"/>
        <v>100</v>
      </c>
      <c r="AK169" s="940"/>
      <c r="AL169" s="955"/>
      <c r="AM169" s="947"/>
      <c r="AN169" s="947"/>
      <c r="AO169" s="947"/>
      <c r="AP169" s="947"/>
      <c r="AQ169" s="947"/>
      <c r="AR169" s="947"/>
      <c r="AS169" s="947"/>
      <c r="AT169" s="947"/>
      <c r="AU169" s="947"/>
      <c r="AV169" s="947"/>
      <c r="AW169" s="947"/>
      <c r="AX169" s="947"/>
      <c r="AY169" s="947"/>
      <c r="AZ169" s="947"/>
      <c r="BA169" s="947"/>
      <c r="BB169" s="947"/>
      <c r="BC169" s="947"/>
      <c r="BD169" s="947"/>
      <c r="BE169" s="947"/>
      <c r="BF169" s="950"/>
      <c r="BG169" s="950"/>
      <c r="BH169" s="950"/>
      <c r="BI169" s="950"/>
      <c r="BJ169" s="950"/>
      <c r="BK169" s="950"/>
      <c r="BL169" s="950"/>
      <c r="BM169" s="950"/>
      <c r="BN169" s="950"/>
      <c r="BO169" s="950"/>
      <c r="BP169" s="950"/>
      <c r="BQ169" s="950"/>
      <c r="BR169" s="950"/>
      <c r="BS169" s="950"/>
      <c r="BT169" s="950"/>
      <c r="BU169" s="950"/>
      <c r="BV169" s="950"/>
      <c r="BW169" s="950"/>
      <c r="BX169" s="950"/>
      <c r="BY169" s="950"/>
      <c r="BZ169" s="950"/>
      <c r="CA169" s="950"/>
      <c r="CB169" s="950"/>
      <c r="CC169" s="950"/>
      <c r="CD169" s="950"/>
      <c r="CE169" s="950"/>
      <c r="CF169" s="950"/>
      <c r="CG169" s="950"/>
      <c r="CH169" s="950"/>
      <c r="CI169" s="950"/>
      <c r="CJ169" s="950"/>
      <c r="CK169" s="950"/>
      <c r="CL169" s="950"/>
      <c r="CM169" s="950"/>
      <c r="CN169" s="950"/>
      <c r="CO169" s="950"/>
      <c r="CP169" s="950"/>
      <c r="CQ169" s="950"/>
      <c r="CR169" s="950"/>
      <c r="CS169" s="950"/>
      <c r="CT169" s="950"/>
      <c r="CU169" s="950"/>
      <c r="CV169" s="950"/>
      <c r="CW169" s="950"/>
      <c r="CX169" s="950"/>
      <c r="CY169" s="950"/>
      <c r="CZ169" s="950"/>
      <c r="DA169" s="950"/>
      <c r="DB169" s="950"/>
      <c r="DC169" s="950"/>
      <c r="DD169" s="950"/>
    </row>
    <row r="170" spans="1:108" s="890" customFormat="1" ht="30" customHeight="1">
      <c r="A170" s="878"/>
      <c r="B170" s="879">
        <v>1</v>
      </c>
      <c r="C170" s="891" t="s">
        <v>283</v>
      </c>
      <c r="D170" s="881"/>
      <c r="E170" s="882"/>
      <c r="F170" s="883" t="s">
        <v>149</v>
      </c>
      <c r="G170" s="884">
        <f t="shared" si="108"/>
        <v>170</v>
      </c>
      <c r="H170" s="885">
        <f t="shared" si="114"/>
        <v>187000</v>
      </c>
      <c r="I170" s="884">
        <f t="shared" si="115"/>
        <v>0</v>
      </c>
      <c r="J170" s="884">
        <f t="shared" si="115"/>
        <v>0</v>
      </c>
      <c r="K170" s="884">
        <f t="shared" si="115"/>
        <v>170</v>
      </c>
      <c r="L170" s="884">
        <f t="shared" si="103"/>
        <v>170</v>
      </c>
      <c r="M170" s="886">
        <f>L170*100/G170</f>
        <v>100</v>
      </c>
      <c r="N170" s="885">
        <f>แผนเงิน2562!L166</f>
        <v>54000</v>
      </c>
      <c r="O170" s="884">
        <f t="shared" si="116"/>
        <v>0</v>
      </c>
      <c r="P170" s="884">
        <f t="shared" si="116"/>
        <v>0</v>
      </c>
      <c r="Q170" s="884">
        <f t="shared" si="116"/>
        <v>0</v>
      </c>
      <c r="R170" s="884">
        <f t="shared" si="88"/>
        <v>0</v>
      </c>
      <c r="S170" s="886">
        <f>U170*100/G170</f>
        <v>100</v>
      </c>
      <c r="T170" s="885">
        <v>214600</v>
      </c>
      <c r="U170" s="887">
        <f t="shared" si="100"/>
        <v>170</v>
      </c>
      <c r="V170" s="884">
        <f t="shared" si="117"/>
        <v>0</v>
      </c>
      <c r="W170" s="884">
        <f t="shared" si="117"/>
        <v>0</v>
      </c>
      <c r="X170" s="884">
        <f t="shared" si="117"/>
        <v>0</v>
      </c>
      <c r="Y170" s="884">
        <f t="shared" si="89"/>
        <v>0</v>
      </c>
      <c r="Z170" s="886">
        <f t="shared" si="102"/>
        <v>100</v>
      </c>
      <c r="AA170" s="885">
        <v>187000</v>
      </c>
      <c r="AB170" s="888">
        <f t="shared" si="101"/>
        <v>170</v>
      </c>
      <c r="AC170" s="884">
        <f t="shared" si="118"/>
        <v>0</v>
      </c>
      <c r="AD170" s="884">
        <f t="shared" si="118"/>
        <v>0</v>
      </c>
      <c r="AE170" s="884">
        <f t="shared" si="118"/>
        <v>0</v>
      </c>
      <c r="AF170" s="884">
        <f t="shared" si="90"/>
        <v>0</v>
      </c>
      <c r="AG170" s="886">
        <f>AI170*100/G170</f>
        <v>100</v>
      </c>
      <c r="AH170" s="885">
        <v>187000</v>
      </c>
      <c r="AI170" s="885">
        <f t="shared" si="99"/>
        <v>170</v>
      </c>
      <c r="AJ170" s="889">
        <f t="shared" si="107"/>
        <v>100</v>
      </c>
      <c r="AK170" s="940"/>
      <c r="AL170" s="955"/>
      <c r="AM170" s="947"/>
      <c r="AN170" s="947"/>
      <c r="AO170" s="947"/>
      <c r="AP170" s="947"/>
      <c r="AQ170" s="947"/>
      <c r="AR170" s="947"/>
      <c r="AS170" s="947"/>
      <c r="AT170" s="947"/>
      <c r="AU170" s="947"/>
      <c r="AV170" s="947"/>
      <c r="AW170" s="947"/>
      <c r="AX170" s="947"/>
      <c r="AY170" s="947"/>
      <c r="AZ170" s="947"/>
      <c r="BA170" s="947"/>
      <c r="BB170" s="947"/>
      <c r="BC170" s="947"/>
      <c r="BD170" s="947"/>
      <c r="BE170" s="947"/>
      <c r="BF170" s="950"/>
      <c r="BG170" s="950"/>
      <c r="BH170" s="950"/>
      <c r="BI170" s="950"/>
      <c r="BJ170" s="950"/>
      <c r="BK170" s="950"/>
      <c r="BL170" s="950"/>
      <c r="BM170" s="950"/>
      <c r="BN170" s="950"/>
      <c r="BO170" s="950"/>
      <c r="BP170" s="950"/>
      <c r="BQ170" s="950"/>
      <c r="BR170" s="950"/>
      <c r="BS170" s="950"/>
      <c r="BT170" s="950"/>
      <c r="BU170" s="950"/>
      <c r="BV170" s="950"/>
      <c r="BW170" s="950"/>
      <c r="BX170" s="950"/>
      <c r="BY170" s="950"/>
      <c r="BZ170" s="950"/>
      <c r="CA170" s="950"/>
      <c r="CB170" s="950"/>
      <c r="CC170" s="950"/>
      <c r="CD170" s="950"/>
      <c r="CE170" s="950"/>
      <c r="CF170" s="950"/>
      <c r="CG170" s="950"/>
      <c r="CH170" s="950"/>
      <c r="CI170" s="950"/>
      <c r="CJ170" s="950"/>
      <c r="CK170" s="950"/>
      <c r="CL170" s="950"/>
      <c r="CM170" s="950"/>
      <c r="CN170" s="950"/>
      <c r="CO170" s="950"/>
      <c r="CP170" s="950"/>
      <c r="CQ170" s="950"/>
      <c r="CR170" s="950"/>
      <c r="CS170" s="950"/>
      <c r="CT170" s="950"/>
      <c r="CU170" s="950"/>
      <c r="CV170" s="950"/>
      <c r="CW170" s="950"/>
      <c r="CX170" s="950"/>
      <c r="CY170" s="950"/>
      <c r="CZ170" s="950"/>
      <c r="DA170" s="950"/>
      <c r="DB170" s="950"/>
      <c r="DC170" s="950"/>
      <c r="DD170" s="950"/>
    </row>
    <row r="171" spans="1:108" s="890" customFormat="1" ht="19.5" customHeight="1">
      <c r="A171" s="878"/>
      <c r="B171" s="905"/>
      <c r="C171" s="906"/>
      <c r="D171" s="881"/>
      <c r="E171" s="882"/>
      <c r="F171" s="883" t="s">
        <v>150</v>
      </c>
      <c r="G171" s="884">
        <f t="shared" si="108"/>
        <v>170</v>
      </c>
      <c r="H171" s="885">
        <f>AH171</f>
        <v>133000</v>
      </c>
      <c r="I171" s="884">
        <f t="shared" si="115"/>
        <v>0</v>
      </c>
      <c r="J171" s="884">
        <f t="shared" si="115"/>
        <v>0</v>
      </c>
      <c r="K171" s="884">
        <f t="shared" si="115"/>
        <v>170</v>
      </c>
      <c r="L171" s="884">
        <f t="shared" si="103"/>
        <v>170</v>
      </c>
      <c r="M171" s="886">
        <f>L171*100/G170</f>
        <v>100</v>
      </c>
      <c r="N171" s="885">
        <v>66534</v>
      </c>
      <c r="O171" s="884">
        <f t="shared" si="116"/>
        <v>0</v>
      </c>
      <c r="P171" s="884">
        <f t="shared" si="116"/>
        <v>0</v>
      </c>
      <c r="Q171" s="884">
        <f t="shared" si="116"/>
        <v>0</v>
      </c>
      <c r="R171" s="884">
        <f t="shared" si="88"/>
        <v>0</v>
      </c>
      <c r="S171" s="886">
        <f>U171*100/G170</f>
        <v>100</v>
      </c>
      <c r="T171" s="885">
        <f>T173</f>
        <v>70600</v>
      </c>
      <c r="U171" s="887">
        <f t="shared" si="100"/>
        <v>170</v>
      </c>
      <c r="V171" s="884">
        <f t="shared" si="117"/>
        <v>0</v>
      </c>
      <c r="W171" s="884">
        <f t="shared" si="117"/>
        <v>0</v>
      </c>
      <c r="X171" s="884">
        <f t="shared" si="117"/>
        <v>0</v>
      </c>
      <c r="Y171" s="884">
        <f t="shared" si="89"/>
        <v>0</v>
      </c>
      <c r="Z171" s="886">
        <f>AB171*100/G170</f>
        <v>100</v>
      </c>
      <c r="AA171" s="885">
        <f>AA173</f>
        <v>133000</v>
      </c>
      <c r="AB171" s="888">
        <f t="shared" si="101"/>
        <v>170</v>
      </c>
      <c r="AC171" s="884">
        <f t="shared" si="118"/>
        <v>0</v>
      </c>
      <c r="AD171" s="884">
        <f t="shared" si="118"/>
        <v>0</v>
      </c>
      <c r="AE171" s="884">
        <f t="shared" si="118"/>
        <v>0</v>
      </c>
      <c r="AF171" s="884">
        <f t="shared" si="90"/>
        <v>0</v>
      </c>
      <c r="AG171" s="886">
        <f>AI171*100/G170</f>
        <v>100</v>
      </c>
      <c r="AH171" s="885">
        <f>AH173</f>
        <v>133000</v>
      </c>
      <c r="AI171" s="885">
        <f t="shared" si="99"/>
        <v>170</v>
      </c>
      <c r="AJ171" s="889">
        <f t="shared" si="107"/>
        <v>100</v>
      </c>
      <c r="AK171" s="940"/>
      <c r="AL171" s="955"/>
      <c r="AM171" s="947"/>
      <c r="AN171" s="947"/>
      <c r="AO171" s="947"/>
      <c r="AP171" s="947"/>
      <c r="AQ171" s="947"/>
      <c r="AR171" s="947"/>
      <c r="AS171" s="947"/>
      <c r="AT171" s="947"/>
      <c r="AU171" s="947"/>
      <c r="AV171" s="947"/>
      <c r="AW171" s="947"/>
      <c r="AX171" s="947"/>
      <c r="AY171" s="947"/>
      <c r="AZ171" s="947"/>
      <c r="BA171" s="947"/>
      <c r="BB171" s="947"/>
      <c r="BC171" s="947"/>
      <c r="BD171" s="947"/>
      <c r="BE171" s="947"/>
      <c r="BF171" s="950"/>
      <c r="BG171" s="950"/>
      <c r="BH171" s="950"/>
      <c r="BI171" s="950"/>
      <c r="BJ171" s="950"/>
      <c r="BK171" s="950"/>
      <c r="BL171" s="950"/>
      <c r="BM171" s="950"/>
      <c r="BN171" s="950"/>
      <c r="BO171" s="950"/>
      <c r="BP171" s="950"/>
      <c r="BQ171" s="950"/>
      <c r="BR171" s="950"/>
      <c r="BS171" s="950"/>
      <c r="BT171" s="950"/>
      <c r="BU171" s="950"/>
      <c r="BV171" s="950"/>
      <c r="BW171" s="950"/>
      <c r="BX171" s="950"/>
      <c r="BY171" s="950"/>
      <c r="BZ171" s="950"/>
      <c r="CA171" s="950"/>
      <c r="CB171" s="950"/>
      <c r="CC171" s="950"/>
      <c r="CD171" s="950"/>
      <c r="CE171" s="950"/>
      <c r="CF171" s="950"/>
      <c r="CG171" s="950"/>
      <c r="CH171" s="950"/>
      <c r="CI171" s="950"/>
      <c r="CJ171" s="950"/>
      <c r="CK171" s="950"/>
      <c r="CL171" s="950"/>
      <c r="CM171" s="950"/>
      <c r="CN171" s="950"/>
      <c r="CO171" s="950"/>
      <c r="CP171" s="950"/>
      <c r="CQ171" s="950"/>
      <c r="CR171" s="950"/>
      <c r="CS171" s="950"/>
      <c r="CT171" s="950"/>
      <c r="CU171" s="950"/>
      <c r="CV171" s="950"/>
      <c r="CW171" s="950"/>
      <c r="CX171" s="950"/>
      <c r="CY171" s="950"/>
      <c r="CZ171" s="950"/>
      <c r="DA171" s="950"/>
      <c r="DB171" s="950"/>
      <c r="DC171" s="950"/>
      <c r="DD171" s="950"/>
    </row>
    <row r="172" spans="1:108" s="890" customFormat="1" ht="22.5" customHeight="1">
      <c r="A172" s="878"/>
      <c r="B172" s="905"/>
      <c r="C172" s="1058" t="s">
        <v>284</v>
      </c>
      <c r="D172" s="881" t="s">
        <v>0</v>
      </c>
      <c r="E172" s="882"/>
      <c r="F172" s="883" t="s">
        <v>149</v>
      </c>
      <c r="G172" s="884">
        <f t="shared" si="108"/>
        <v>170</v>
      </c>
      <c r="H172" s="885">
        <f>AH172</f>
        <v>187000</v>
      </c>
      <c r="I172" s="884">
        <f>[3]แผนงาน2562!$I$166</f>
        <v>0</v>
      </c>
      <c r="J172" s="884">
        <f>[3]แผนงาน2562!$J$166</f>
        <v>0</v>
      </c>
      <c r="K172" s="884">
        <f>[3]แผนงาน2562!$K$166</f>
        <v>170</v>
      </c>
      <c r="L172" s="884">
        <f t="shared" si="103"/>
        <v>170</v>
      </c>
      <c r="M172" s="886">
        <f>L172*100/G172</f>
        <v>100</v>
      </c>
      <c r="N172" s="885">
        <f>N170</f>
        <v>54000</v>
      </c>
      <c r="O172" s="884">
        <f>[3]แผนงาน2562!$M$166</f>
        <v>0</v>
      </c>
      <c r="P172" s="884">
        <f>[3]แผนงาน2562!$N$166</f>
        <v>0</v>
      </c>
      <c r="Q172" s="884">
        <f>[3]แผนงาน2562!$O$166</f>
        <v>0</v>
      </c>
      <c r="R172" s="884">
        <f t="shared" si="88"/>
        <v>0</v>
      </c>
      <c r="S172" s="886">
        <f>U172*100/G172</f>
        <v>100</v>
      </c>
      <c r="T172" s="885">
        <f>T170</f>
        <v>214600</v>
      </c>
      <c r="U172" s="887">
        <f t="shared" si="100"/>
        <v>170</v>
      </c>
      <c r="V172" s="884">
        <f>[3]แผนงาน2562!$R$166</f>
        <v>0</v>
      </c>
      <c r="W172" s="884">
        <f>[3]แผนงาน2562!$S$166</f>
        <v>0</v>
      </c>
      <c r="X172" s="884">
        <f>[3]แผนงาน2562!$T$166</f>
        <v>0</v>
      </c>
      <c r="Y172" s="884">
        <f t="shared" si="89"/>
        <v>0</v>
      </c>
      <c r="Z172" s="886">
        <f t="shared" si="102"/>
        <v>100</v>
      </c>
      <c r="AA172" s="885">
        <f>AA170</f>
        <v>187000</v>
      </c>
      <c r="AB172" s="888">
        <f t="shared" si="101"/>
        <v>170</v>
      </c>
      <c r="AC172" s="884">
        <f>[3]แผนงาน2562!$W$166</f>
        <v>0</v>
      </c>
      <c r="AD172" s="884">
        <f>[3]แผนงาน2562!$X$166</f>
        <v>0</v>
      </c>
      <c r="AE172" s="884">
        <f>[3]แผนงาน2562!$Y$166</f>
        <v>0</v>
      </c>
      <c r="AF172" s="884">
        <f t="shared" si="90"/>
        <v>0</v>
      </c>
      <c r="AG172" s="886">
        <f>AI172*100/G172</f>
        <v>100</v>
      </c>
      <c r="AH172" s="885">
        <f>AA172</f>
        <v>187000</v>
      </c>
      <c r="AI172" s="885">
        <f t="shared" si="99"/>
        <v>170</v>
      </c>
      <c r="AJ172" s="889">
        <f t="shared" ref="AJ172:AJ203" si="119">AG172</f>
        <v>100</v>
      </c>
      <c r="AK172" s="936"/>
      <c r="AL172" s="955"/>
      <c r="AM172" s="947"/>
      <c r="AN172" s="947"/>
      <c r="AO172" s="947"/>
      <c r="AP172" s="947"/>
      <c r="AQ172" s="947"/>
      <c r="AR172" s="947"/>
      <c r="AS172" s="947"/>
      <c r="AT172" s="947"/>
      <c r="AU172" s="947"/>
      <c r="AV172" s="947"/>
      <c r="AW172" s="947"/>
      <c r="AX172" s="947"/>
      <c r="AY172" s="947"/>
      <c r="AZ172" s="947"/>
      <c r="BA172" s="947"/>
      <c r="BB172" s="947"/>
      <c r="BC172" s="947"/>
      <c r="BD172" s="947"/>
      <c r="BE172" s="947"/>
      <c r="BF172" s="950"/>
      <c r="BG172" s="950"/>
      <c r="BH172" s="950"/>
      <c r="BI172" s="950"/>
      <c r="BJ172" s="950"/>
      <c r="BK172" s="950"/>
      <c r="BL172" s="950"/>
      <c r="BM172" s="950"/>
      <c r="BN172" s="950"/>
      <c r="BO172" s="950"/>
      <c r="BP172" s="950"/>
      <c r="BQ172" s="950"/>
      <c r="BR172" s="950"/>
      <c r="BS172" s="950"/>
      <c r="BT172" s="950"/>
      <c r="BU172" s="950"/>
      <c r="BV172" s="950"/>
      <c r="BW172" s="950"/>
      <c r="BX172" s="950"/>
      <c r="BY172" s="950"/>
      <c r="BZ172" s="950"/>
      <c r="CA172" s="950"/>
      <c r="CB172" s="950"/>
      <c r="CC172" s="950"/>
      <c r="CD172" s="950"/>
      <c r="CE172" s="950"/>
      <c r="CF172" s="950"/>
      <c r="CG172" s="950"/>
      <c r="CH172" s="950"/>
      <c r="CI172" s="950"/>
      <c r="CJ172" s="950"/>
      <c r="CK172" s="950"/>
      <c r="CL172" s="950"/>
      <c r="CM172" s="950"/>
      <c r="CN172" s="950"/>
      <c r="CO172" s="950"/>
      <c r="CP172" s="950"/>
      <c r="CQ172" s="950"/>
      <c r="CR172" s="950"/>
      <c r="CS172" s="950"/>
      <c r="CT172" s="950"/>
      <c r="CU172" s="950"/>
      <c r="CV172" s="950"/>
      <c r="CW172" s="950"/>
      <c r="CX172" s="950"/>
      <c r="CY172" s="950"/>
      <c r="CZ172" s="950"/>
      <c r="DA172" s="950"/>
      <c r="DB172" s="950"/>
      <c r="DC172" s="950"/>
      <c r="DD172" s="950"/>
    </row>
    <row r="173" spans="1:108" s="890" customFormat="1" ht="18" customHeight="1">
      <c r="A173" s="878"/>
      <c r="B173" s="894"/>
      <c r="C173" s="1059"/>
      <c r="D173" s="881" t="s">
        <v>5</v>
      </c>
      <c r="E173" s="882"/>
      <c r="F173" s="892" t="s">
        <v>150</v>
      </c>
      <c r="G173" s="884">
        <f t="shared" si="108"/>
        <v>170</v>
      </c>
      <c r="H173" s="885">
        <f>AH173</f>
        <v>133000</v>
      </c>
      <c r="I173" s="884">
        <f>[3]แผนงาน2562!$I$167</f>
        <v>0</v>
      </c>
      <c r="J173" s="884">
        <f>[3]แผนงาน2562!$J$167</f>
        <v>0</v>
      </c>
      <c r="K173" s="884">
        <f>[3]แผนงาน2562!$K$167</f>
        <v>170</v>
      </c>
      <c r="L173" s="884">
        <f t="shared" si="103"/>
        <v>170</v>
      </c>
      <c r="M173" s="886">
        <f>L173*100/G172</f>
        <v>100</v>
      </c>
      <c r="N173" s="885">
        <v>66534</v>
      </c>
      <c r="O173" s="884">
        <f>[3]แผนงาน2562!$M$167</f>
        <v>0</v>
      </c>
      <c r="P173" s="884">
        <f>[3]แผนงาน2562!$N$167</f>
        <v>0</v>
      </c>
      <c r="Q173" s="884">
        <f>[3]แผนงาน2562!$O$167</f>
        <v>0</v>
      </c>
      <c r="R173" s="884">
        <f t="shared" si="88"/>
        <v>0</v>
      </c>
      <c r="S173" s="886">
        <f>U173*100/G172</f>
        <v>100</v>
      </c>
      <c r="T173" s="885">
        <v>70600</v>
      </c>
      <c r="U173" s="887">
        <f t="shared" si="100"/>
        <v>170</v>
      </c>
      <c r="V173" s="884">
        <f>[3]แผนงาน2562!$R$167</f>
        <v>0</v>
      </c>
      <c r="W173" s="884">
        <f>[3]แผนงาน2562!$S$167</f>
        <v>0</v>
      </c>
      <c r="X173" s="884">
        <f>[3]แผนงาน2562!$T$167</f>
        <v>0</v>
      </c>
      <c r="Y173" s="884">
        <f t="shared" si="89"/>
        <v>0</v>
      </c>
      <c r="Z173" s="886">
        <f>AB173*100/G172</f>
        <v>100</v>
      </c>
      <c r="AA173" s="885">
        <v>133000</v>
      </c>
      <c r="AB173" s="888">
        <f t="shared" si="101"/>
        <v>170</v>
      </c>
      <c r="AC173" s="884">
        <f>[3]แผนงาน2562!$W$167</f>
        <v>0</v>
      </c>
      <c r="AD173" s="884">
        <f>[3]แผนงาน2562!$X$167</f>
        <v>0</v>
      </c>
      <c r="AE173" s="884">
        <f>[3]แผนงาน2562!$Y$167</f>
        <v>0</v>
      </c>
      <c r="AF173" s="884">
        <f t="shared" si="90"/>
        <v>0</v>
      </c>
      <c r="AG173" s="886">
        <f>AI173*100/G172</f>
        <v>100</v>
      </c>
      <c r="AH173" s="885">
        <f>AA173</f>
        <v>133000</v>
      </c>
      <c r="AI173" s="885">
        <f t="shared" si="99"/>
        <v>170</v>
      </c>
      <c r="AJ173" s="889">
        <f t="shared" si="119"/>
        <v>100</v>
      </c>
      <c r="AK173" s="941"/>
      <c r="AL173" s="955"/>
      <c r="AM173" s="947"/>
      <c r="AN173" s="947"/>
      <c r="AO173" s="947"/>
      <c r="AP173" s="947"/>
      <c r="AQ173" s="947"/>
      <c r="AR173" s="947"/>
      <c r="AS173" s="947"/>
      <c r="AT173" s="947"/>
      <c r="AU173" s="947"/>
      <c r="AV173" s="947"/>
      <c r="AW173" s="947"/>
      <c r="AX173" s="947"/>
      <c r="AY173" s="947"/>
      <c r="AZ173" s="947"/>
      <c r="BA173" s="947"/>
      <c r="BB173" s="947"/>
      <c r="BC173" s="947"/>
      <c r="BD173" s="947"/>
      <c r="BE173" s="947"/>
      <c r="BF173" s="950"/>
      <c r="BG173" s="950"/>
      <c r="BH173" s="950"/>
      <c r="BI173" s="950"/>
      <c r="BJ173" s="950"/>
      <c r="BK173" s="950"/>
      <c r="BL173" s="950"/>
      <c r="BM173" s="950"/>
      <c r="BN173" s="950"/>
      <c r="BO173" s="950"/>
      <c r="BP173" s="950"/>
      <c r="BQ173" s="950"/>
      <c r="BR173" s="950"/>
      <c r="BS173" s="950"/>
      <c r="BT173" s="950"/>
      <c r="BU173" s="950"/>
      <c r="BV173" s="950"/>
      <c r="BW173" s="950"/>
      <c r="BX173" s="950"/>
      <c r="BY173" s="950"/>
      <c r="BZ173" s="950"/>
      <c r="CA173" s="950"/>
      <c r="CB173" s="950"/>
      <c r="CC173" s="950"/>
      <c r="CD173" s="950"/>
      <c r="CE173" s="950"/>
      <c r="CF173" s="950"/>
      <c r="CG173" s="950"/>
      <c r="CH173" s="950"/>
      <c r="CI173" s="950"/>
      <c r="CJ173" s="950"/>
      <c r="CK173" s="950"/>
      <c r="CL173" s="950"/>
      <c r="CM173" s="950"/>
      <c r="CN173" s="950"/>
      <c r="CO173" s="950"/>
      <c r="CP173" s="950"/>
      <c r="CQ173" s="950"/>
      <c r="CR173" s="950"/>
      <c r="CS173" s="950"/>
      <c r="CT173" s="950"/>
      <c r="CU173" s="950"/>
      <c r="CV173" s="950"/>
      <c r="CW173" s="950"/>
      <c r="CX173" s="950"/>
      <c r="CY173" s="950"/>
      <c r="CZ173" s="950"/>
      <c r="DA173" s="950"/>
      <c r="DB173" s="950"/>
      <c r="DC173" s="950"/>
      <c r="DD173" s="950"/>
    </row>
    <row r="174" spans="1:108" s="890" customFormat="1" ht="22.5" customHeight="1">
      <c r="A174" s="878"/>
      <c r="B174" s="879"/>
      <c r="C174" s="891" t="s">
        <v>285</v>
      </c>
      <c r="D174" s="881" t="s">
        <v>0</v>
      </c>
      <c r="E174" s="882">
        <v>1500</v>
      </c>
      <c r="F174" s="883" t="s">
        <v>149</v>
      </c>
      <c r="G174" s="884">
        <f t="shared" si="108"/>
        <v>0</v>
      </c>
      <c r="H174" s="885">
        <f t="shared" si="114"/>
        <v>0</v>
      </c>
      <c r="I174" s="884">
        <f>[3]แผนงาน2562!$I$168</f>
        <v>0</v>
      </c>
      <c r="J174" s="884">
        <f>[3]แผนงาน2562!$J$168</f>
        <v>0</v>
      </c>
      <c r="K174" s="884">
        <f>[3]แผนงาน2562!$K$168</f>
        <v>0</v>
      </c>
      <c r="L174" s="884">
        <f t="shared" si="103"/>
        <v>0</v>
      </c>
      <c r="M174" s="886" t="e">
        <f>L174*100/G174</f>
        <v>#DIV/0!</v>
      </c>
      <c r="N174" s="885">
        <v>0</v>
      </c>
      <c r="O174" s="884">
        <f>[3]แผนงาน2562!$M$168</f>
        <v>0</v>
      </c>
      <c r="P174" s="884">
        <f>[3]แผนงาน2562!$N$168</f>
        <v>0</v>
      </c>
      <c r="Q174" s="884">
        <f>[3]แผนงาน2562!$O$168</f>
        <v>0</v>
      </c>
      <c r="R174" s="884">
        <f t="shared" si="88"/>
        <v>0</v>
      </c>
      <c r="S174" s="886" t="e">
        <f>U174*100/G174</f>
        <v>#DIV/0!</v>
      </c>
      <c r="T174" s="885">
        <v>0</v>
      </c>
      <c r="U174" s="887">
        <f t="shared" si="100"/>
        <v>0</v>
      </c>
      <c r="V174" s="884">
        <f>[3]แผนงาน2562!$R$168</f>
        <v>0</v>
      </c>
      <c r="W174" s="884">
        <f>[3]แผนงาน2562!$S$168</f>
        <v>0</v>
      </c>
      <c r="X174" s="884">
        <f>[3]แผนงาน2562!$T$168</f>
        <v>0</v>
      </c>
      <c r="Y174" s="884">
        <f t="shared" si="89"/>
        <v>0</v>
      </c>
      <c r="Z174" s="886" t="e">
        <f t="shared" si="102"/>
        <v>#DIV/0!</v>
      </c>
      <c r="AA174" s="885">
        <v>0</v>
      </c>
      <c r="AB174" s="888">
        <f t="shared" si="101"/>
        <v>0</v>
      </c>
      <c r="AC174" s="884">
        <f>[3]แผนงาน2562!$W$168</f>
        <v>0</v>
      </c>
      <c r="AD174" s="884">
        <f>[3]แผนงาน2562!$X$168</f>
        <v>0</v>
      </c>
      <c r="AE174" s="884">
        <f>[3]แผนงาน2562!$Y$168</f>
        <v>0</v>
      </c>
      <c r="AF174" s="884">
        <f t="shared" si="90"/>
        <v>0</v>
      </c>
      <c r="AG174" s="886" t="e">
        <f>AI174*100/G174</f>
        <v>#DIV/0!</v>
      </c>
      <c r="AH174" s="885">
        <v>0</v>
      </c>
      <c r="AI174" s="885">
        <f t="shared" si="99"/>
        <v>0</v>
      </c>
      <c r="AJ174" s="889" t="e">
        <f t="shared" si="119"/>
        <v>#DIV/0!</v>
      </c>
      <c r="AK174" s="936"/>
      <c r="AL174" s="955"/>
      <c r="AM174" s="947"/>
      <c r="AN174" s="947"/>
      <c r="AO174" s="947"/>
      <c r="AP174" s="947"/>
      <c r="AQ174" s="947"/>
      <c r="AR174" s="947"/>
      <c r="AS174" s="947"/>
      <c r="AT174" s="947"/>
      <c r="AU174" s="947"/>
      <c r="AV174" s="947"/>
      <c r="AW174" s="947"/>
      <c r="AX174" s="947"/>
      <c r="AY174" s="947"/>
      <c r="AZ174" s="947"/>
      <c r="BA174" s="947"/>
      <c r="BB174" s="947"/>
      <c r="BC174" s="947"/>
      <c r="BD174" s="947"/>
      <c r="BE174" s="947"/>
      <c r="BF174" s="950"/>
      <c r="BG174" s="950"/>
      <c r="BH174" s="950"/>
      <c r="BI174" s="950"/>
      <c r="BJ174" s="950"/>
      <c r="BK174" s="950"/>
      <c r="BL174" s="950"/>
      <c r="BM174" s="950"/>
      <c r="BN174" s="950"/>
      <c r="BO174" s="950"/>
      <c r="BP174" s="950"/>
      <c r="BQ174" s="950"/>
      <c r="BR174" s="950"/>
      <c r="BS174" s="950"/>
      <c r="BT174" s="950"/>
      <c r="BU174" s="950"/>
      <c r="BV174" s="950"/>
      <c r="BW174" s="950"/>
      <c r="BX174" s="950"/>
      <c r="BY174" s="950"/>
      <c r="BZ174" s="950"/>
      <c r="CA174" s="950"/>
      <c r="CB174" s="950"/>
      <c r="CC174" s="950"/>
      <c r="CD174" s="950"/>
      <c r="CE174" s="950"/>
      <c r="CF174" s="950"/>
      <c r="CG174" s="950"/>
      <c r="CH174" s="950"/>
      <c r="CI174" s="950"/>
      <c r="CJ174" s="950"/>
      <c r="CK174" s="950"/>
      <c r="CL174" s="950"/>
      <c r="CM174" s="950"/>
      <c r="CN174" s="950"/>
      <c r="CO174" s="950"/>
      <c r="CP174" s="950"/>
      <c r="CQ174" s="950"/>
      <c r="CR174" s="950"/>
      <c r="CS174" s="950"/>
      <c r="CT174" s="950"/>
      <c r="CU174" s="950"/>
      <c r="CV174" s="950"/>
      <c r="CW174" s="950"/>
      <c r="CX174" s="950"/>
      <c r="CY174" s="950"/>
      <c r="CZ174" s="950"/>
      <c r="DA174" s="950"/>
      <c r="DB174" s="950"/>
      <c r="DC174" s="950"/>
      <c r="DD174" s="950"/>
    </row>
    <row r="175" spans="1:108" s="890" customFormat="1" ht="15.75" customHeight="1">
      <c r="A175" s="878"/>
      <c r="B175" s="879"/>
      <c r="C175" s="891"/>
      <c r="D175" s="881" t="s">
        <v>5</v>
      </c>
      <c r="E175" s="882">
        <v>500</v>
      </c>
      <c r="F175" s="892" t="s">
        <v>150</v>
      </c>
      <c r="G175" s="884">
        <f t="shared" si="108"/>
        <v>0</v>
      </c>
      <c r="H175" s="885">
        <f t="shared" si="114"/>
        <v>0</v>
      </c>
      <c r="I175" s="884">
        <f>[3]แผนงาน2562!$I$169</f>
        <v>0</v>
      </c>
      <c r="J175" s="884">
        <f>[3]แผนงาน2562!$J$169</f>
        <v>0</v>
      </c>
      <c r="K175" s="884">
        <f>[3]แผนงาน2562!$K$169</f>
        <v>0</v>
      </c>
      <c r="L175" s="884">
        <f t="shared" si="103"/>
        <v>0</v>
      </c>
      <c r="M175" s="886" t="e">
        <f>L175*100/G174</f>
        <v>#DIV/0!</v>
      </c>
      <c r="N175" s="885">
        <v>0</v>
      </c>
      <c r="O175" s="884">
        <f>[3]แผนงาน2562!$M$169</f>
        <v>0</v>
      </c>
      <c r="P175" s="884">
        <f>[3]แผนงาน2562!$N$169</f>
        <v>0</v>
      </c>
      <c r="Q175" s="884">
        <f>[3]แผนงาน2562!$O$169</f>
        <v>0</v>
      </c>
      <c r="R175" s="884">
        <f t="shared" si="88"/>
        <v>0</v>
      </c>
      <c r="S175" s="886" t="e">
        <f>U175*100/G174</f>
        <v>#DIV/0!</v>
      </c>
      <c r="T175" s="885">
        <v>0</v>
      </c>
      <c r="U175" s="887">
        <f t="shared" si="100"/>
        <v>0</v>
      </c>
      <c r="V175" s="884">
        <f>[3]แผนงาน2562!$R$169</f>
        <v>0</v>
      </c>
      <c r="W175" s="884">
        <f>[3]แผนงาน2562!$S$169</f>
        <v>0</v>
      </c>
      <c r="X175" s="884">
        <f>[3]แผนงาน2562!$T$169</f>
        <v>0</v>
      </c>
      <c r="Y175" s="884">
        <f t="shared" si="89"/>
        <v>0</v>
      </c>
      <c r="Z175" s="886" t="e">
        <f>AB175*100/G174</f>
        <v>#DIV/0!</v>
      </c>
      <c r="AA175" s="885">
        <v>0</v>
      </c>
      <c r="AB175" s="888">
        <f t="shared" si="101"/>
        <v>0</v>
      </c>
      <c r="AC175" s="884">
        <f>[3]แผนงาน2562!$W$169</f>
        <v>0</v>
      </c>
      <c r="AD175" s="884">
        <f>[3]แผนงาน2562!$X$169</f>
        <v>0</v>
      </c>
      <c r="AE175" s="884">
        <f>[3]แผนงาน2562!$Y$169</f>
        <v>0</v>
      </c>
      <c r="AF175" s="884">
        <f t="shared" si="90"/>
        <v>0</v>
      </c>
      <c r="AG175" s="886" t="e">
        <f>AI175*100/G174</f>
        <v>#DIV/0!</v>
      </c>
      <c r="AH175" s="885">
        <v>0</v>
      </c>
      <c r="AI175" s="885">
        <f t="shared" si="99"/>
        <v>0</v>
      </c>
      <c r="AJ175" s="889" t="e">
        <f t="shared" si="119"/>
        <v>#DIV/0!</v>
      </c>
      <c r="AK175" s="941"/>
      <c r="AL175" s="955"/>
      <c r="AM175" s="947"/>
      <c r="AN175" s="947"/>
      <c r="AO175" s="947"/>
      <c r="AP175" s="947"/>
      <c r="AQ175" s="947"/>
      <c r="AR175" s="947"/>
      <c r="AS175" s="947"/>
      <c r="AT175" s="947"/>
      <c r="AU175" s="947"/>
      <c r="AV175" s="947"/>
      <c r="AW175" s="947"/>
      <c r="AX175" s="947"/>
      <c r="AY175" s="947"/>
      <c r="AZ175" s="947"/>
      <c r="BA175" s="947"/>
      <c r="BB175" s="947"/>
      <c r="BC175" s="947"/>
      <c r="BD175" s="947"/>
      <c r="BE175" s="947"/>
      <c r="BF175" s="950"/>
      <c r="BG175" s="950"/>
      <c r="BH175" s="950"/>
      <c r="BI175" s="950"/>
      <c r="BJ175" s="950"/>
      <c r="BK175" s="950"/>
      <c r="BL175" s="950"/>
      <c r="BM175" s="950"/>
      <c r="BN175" s="950"/>
      <c r="BO175" s="950"/>
      <c r="BP175" s="950"/>
      <c r="BQ175" s="950"/>
      <c r="BR175" s="950"/>
      <c r="BS175" s="950"/>
      <c r="BT175" s="950"/>
      <c r="BU175" s="950"/>
      <c r="BV175" s="950"/>
      <c r="BW175" s="950"/>
      <c r="BX175" s="950"/>
      <c r="BY175" s="950"/>
      <c r="BZ175" s="950"/>
      <c r="CA175" s="950"/>
      <c r="CB175" s="950"/>
      <c r="CC175" s="950"/>
      <c r="CD175" s="950"/>
      <c r="CE175" s="950"/>
      <c r="CF175" s="950"/>
      <c r="CG175" s="950"/>
      <c r="CH175" s="950"/>
      <c r="CI175" s="950"/>
      <c r="CJ175" s="950"/>
      <c r="CK175" s="950"/>
      <c r="CL175" s="950"/>
      <c r="CM175" s="950"/>
      <c r="CN175" s="950"/>
      <c r="CO175" s="950"/>
      <c r="CP175" s="950"/>
      <c r="CQ175" s="950"/>
      <c r="CR175" s="950"/>
      <c r="CS175" s="950"/>
      <c r="CT175" s="950"/>
      <c r="CU175" s="950"/>
      <c r="CV175" s="950"/>
      <c r="CW175" s="950"/>
      <c r="CX175" s="950"/>
      <c r="CY175" s="950"/>
      <c r="CZ175" s="950"/>
      <c r="DA175" s="950"/>
      <c r="DB175" s="950"/>
      <c r="DC175" s="950"/>
      <c r="DD175" s="950"/>
    </row>
    <row r="176" spans="1:108" ht="30" customHeight="1">
      <c r="B176" s="771">
        <v>2</v>
      </c>
      <c r="C176" s="739" t="s">
        <v>56</v>
      </c>
      <c r="D176" s="772" t="s">
        <v>0</v>
      </c>
      <c r="E176" s="769"/>
      <c r="F176" s="786" t="s">
        <v>149</v>
      </c>
      <c r="G176" s="760">
        <f t="shared" si="108"/>
        <v>0</v>
      </c>
      <c r="H176" s="763">
        <f t="shared" si="114"/>
        <v>0</v>
      </c>
      <c r="I176" s="760">
        <f>[2]แผนงาน2562!$I$1</f>
        <v>0</v>
      </c>
      <c r="J176" s="760">
        <v>0</v>
      </c>
      <c r="K176" s="760">
        <v>0</v>
      </c>
      <c r="L176" s="760">
        <f t="shared" si="103"/>
        <v>0</v>
      </c>
      <c r="M176" s="761" t="e">
        <f>L176*100/G176</f>
        <v>#DIV/0!</v>
      </c>
      <c r="N176" s="763">
        <v>0</v>
      </c>
      <c r="O176" s="760">
        <v>0</v>
      </c>
      <c r="P176" s="760">
        <v>0</v>
      </c>
      <c r="Q176" s="760">
        <v>0</v>
      </c>
      <c r="R176" s="760">
        <f t="shared" si="88"/>
        <v>0</v>
      </c>
      <c r="S176" s="761" t="e">
        <f>U176*100/G176</f>
        <v>#DIV/0!</v>
      </c>
      <c r="T176" s="763">
        <v>0</v>
      </c>
      <c r="U176" s="758">
        <f t="shared" si="100"/>
        <v>0</v>
      </c>
      <c r="V176" s="760">
        <v>0</v>
      </c>
      <c r="W176" s="760">
        <v>0</v>
      </c>
      <c r="X176" s="760">
        <v>0</v>
      </c>
      <c r="Y176" s="760">
        <f t="shared" si="89"/>
        <v>0</v>
      </c>
      <c r="Z176" s="761" t="e">
        <f t="shared" si="102"/>
        <v>#DIV/0!</v>
      </c>
      <c r="AA176" s="763">
        <v>0</v>
      </c>
      <c r="AB176" s="762">
        <f t="shared" si="101"/>
        <v>0</v>
      </c>
      <c r="AC176" s="760">
        <v>0</v>
      </c>
      <c r="AD176" s="760">
        <v>0</v>
      </c>
      <c r="AE176" s="760">
        <v>0</v>
      </c>
      <c r="AF176" s="760">
        <f t="shared" si="90"/>
        <v>0</v>
      </c>
      <c r="AG176" s="761" t="e">
        <f>AI176*100/G176</f>
        <v>#DIV/0!</v>
      </c>
      <c r="AH176" s="763">
        <v>0</v>
      </c>
      <c r="AI176" s="763">
        <f t="shared" si="99"/>
        <v>0</v>
      </c>
      <c r="AJ176" s="764" t="e">
        <f t="shared" si="119"/>
        <v>#DIV/0!</v>
      </c>
      <c r="AK176" s="935"/>
      <c r="AL176" s="955"/>
      <c r="AM176" s="947"/>
      <c r="AN176" s="947"/>
      <c r="AO176" s="947"/>
      <c r="AP176" s="947"/>
      <c r="AQ176" s="947"/>
      <c r="AR176" s="947"/>
      <c r="AS176" s="947"/>
      <c r="AT176" s="947"/>
      <c r="AU176" s="947"/>
      <c r="AV176" s="947"/>
      <c r="AW176" s="947"/>
      <c r="AX176" s="947"/>
      <c r="AY176" s="947"/>
      <c r="AZ176" s="947"/>
      <c r="BA176" s="947"/>
      <c r="BB176" s="947"/>
      <c r="BC176" s="947"/>
      <c r="BD176" s="947"/>
      <c r="BE176" s="947"/>
      <c r="BF176" s="947"/>
      <c r="BG176" s="947"/>
      <c r="BH176" s="947"/>
      <c r="BI176" s="947"/>
      <c r="BJ176" s="947"/>
      <c r="BK176" s="947"/>
      <c r="BL176" s="947"/>
      <c r="BM176" s="947"/>
      <c r="BN176" s="947"/>
      <c r="BO176" s="947"/>
      <c r="BP176" s="947"/>
      <c r="BQ176" s="947"/>
      <c r="BR176" s="947"/>
      <c r="BS176" s="947"/>
      <c r="BT176" s="947"/>
      <c r="BU176" s="947"/>
      <c r="BV176" s="947"/>
      <c r="BW176" s="947"/>
      <c r="BX176" s="947"/>
      <c r="BY176" s="947"/>
      <c r="BZ176" s="947"/>
      <c r="CA176" s="947"/>
      <c r="CB176" s="947"/>
      <c r="CC176" s="947"/>
      <c r="CD176" s="947"/>
      <c r="CE176" s="947"/>
      <c r="CF176" s="947"/>
      <c r="CG176" s="947"/>
      <c r="CH176" s="947"/>
      <c r="CI176" s="947"/>
      <c r="CJ176" s="947"/>
      <c r="CK176" s="947"/>
      <c r="CL176" s="947"/>
      <c r="CM176" s="947"/>
      <c r="CN176" s="947"/>
      <c r="CO176" s="947"/>
      <c r="CP176" s="947"/>
      <c r="CQ176" s="947"/>
      <c r="CR176" s="947"/>
      <c r="CS176" s="947"/>
      <c r="CT176" s="947"/>
      <c r="CU176" s="947"/>
      <c r="CV176" s="947"/>
      <c r="CW176" s="947"/>
      <c r="CX176" s="947"/>
      <c r="CY176" s="947"/>
      <c r="CZ176" s="947"/>
      <c r="DA176" s="947"/>
      <c r="DB176" s="947"/>
      <c r="DC176" s="947"/>
      <c r="DD176" s="947"/>
    </row>
    <row r="177" spans="1:108" ht="19.5" customHeight="1">
      <c r="B177" s="771"/>
      <c r="C177" s="739"/>
      <c r="D177" s="772" t="s">
        <v>5</v>
      </c>
      <c r="E177" s="769"/>
      <c r="F177" s="786" t="s">
        <v>150</v>
      </c>
      <c r="G177" s="760">
        <f t="shared" si="108"/>
        <v>0</v>
      </c>
      <c r="H177" s="763">
        <f t="shared" si="114"/>
        <v>0</v>
      </c>
      <c r="I177" s="760">
        <v>0</v>
      </c>
      <c r="J177" s="760">
        <v>0</v>
      </c>
      <c r="K177" s="760">
        <v>0</v>
      </c>
      <c r="L177" s="760">
        <f t="shared" si="103"/>
        <v>0</v>
      </c>
      <c r="M177" s="761" t="e">
        <f>L177*100/G176</f>
        <v>#DIV/0!</v>
      </c>
      <c r="N177" s="763">
        <v>0</v>
      </c>
      <c r="O177" s="760">
        <v>0</v>
      </c>
      <c r="P177" s="760">
        <v>0</v>
      </c>
      <c r="Q177" s="760">
        <v>0</v>
      </c>
      <c r="R177" s="760">
        <f t="shared" si="88"/>
        <v>0</v>
      </c>
      <c r="S177" s="761" t="e">
        <f>U177*100/G176</f>
        <v>#DIV/0!</v>
      </c>
      <c r="T177" s="763">
        <v>0</v>
      </c>
      <c r="U177" s="758">
        <f t="shared" si="100"/>
        <v>0</v>
      </c>
      <c r="V177" s="760">
        <v>0</v>
      </c>
      <c r="W177" s="760">
        <v>0</v>
      </c>
      <c r="X177" s="760">
        <v>0</v>
      </c>
      <c r="Y177" s="760">
        <f t="shared" si="89"/>
        <v>0</v>
      </c>
      <c r="Z177" s="761" t="e">
        <f>AB177*100/G176</f>
        <v>#DIV/0!</v>
      </c>
      <c r="AA177" s="763">
        <v>0</v>
      </c>
      <c r="AB177" s="762">
        <f t="shared" si="101"/>
        <v>0</v>
      </c>
      <c r="AC177" s="760">
        <v>0</v>
      </c>
      <c r="AD177" s="760">
        <v>0</v>
      </c>
      <c r="AE177" s="760">
        <v>0</v>
      </c>
      <c r="AF177" s="760">
        <f t="shared" si="90"/>
        <v>0</v>
      </c>
      <c r="AG177" s="761" t="e">
        <f>AI177*100/G176</f>
        <v>#DIV/0!</v>
      </c>
      <c r="AH177" s="763">
        <v>0</v>
      </c>
      <c r="AI177" s="763">
        <f t="shared" si="99"/>
        <v>0</v>
      </c>
      <c r="AJ177" s="764" t="e">
        <f t="shared" si="119"/>
        <v>#DIV/0!</v>
      </c>
      <c r="AK177" s="935"/>
      <c r="AL177" s="955"/>
      <c r="AM177" s="947"/>
      <c r="AN177" s="947"/>
      <c r="AO177" s="947"/>
      <c r="AP177" s="947"/>
      <c r="AQ177" s="947"/>
      <c r="AR177" s="947"/>
      <c r="AS177" s="947"/>
      <c r="AT177" s="947"/>
      <c r="AU177" s="947"/>
      <c r="AV177" s="947"/>
      <c r="AW177" s="947"/>
      <c r="AX177" s="947"/>
      <c r="AY177" s="947"/>
      <c r="AZ177" s="947"/>
      <c r="BA177" s="947"/>
      <c r="BB177" s="947"/>
      <c r="BC177" s="947"/>
      <c r="BD177" s="947"/>
      <c r="BE177" s="947"/>
      <c r="BF177" s="947"/>
      <c r="BG177" s="947"/>
      <c r="BH177" s="947"/>
      <c r="BI177" s="947"/>
      <c r="BJ177" s="947"/>
      <c r="BK177" s="947"/>
      <c r="BL177" s="947"/>
      <c r="BM177" s="947"/>
      <c r="BN177" s="947"/>
      <c r="BO177" s="947"/>
      <c r="BP177" s="947"/>
      <c r="BQ177" s="947"/>
      <c r="BR177" s="947"/>
      <c r="BS177" s="947"/>
      <c r="BT177" s="947"/>
      <c r="BU177" s="947"/>
      <c r="BV177" s="947"/>
      <c r="BW177" s="947"/>
      <c r="BX177" s="947"/>
      <c r="BY177" s="947"/>
      <c r="BZ177" s="947"/>
      <c r="CA177" s="947"/>
      <c r="CB177" s="947"/>
      <c r="CC177" s="947"/>
      <c r="CD177" s="947"/>
      <c r="CE177" s="947"/>
      <c r="CF177" s="947"/>
      <c r="CG177" s="947"/>
      <c r="CH177" s="947"/>
      <c r="CI177" s="947"/>
      <c r="CJ177" s="947"/>
      <c r="CK177" s="947"/>
      <c r="CL177" s="947"/>
      <c r="CM177" s="947"/>
      <c r="CN177" s="947"/>
      <c r="CO177" s="947"/>
      <c r="CP177" s="947"/>
      <c r="CQ177" s="947"/>
      <c r="CR177" s="947"/>
      <c r="CS177" s="947"/>
      <c r="CT177" s="947"/>
      <c r="CU177" s="947"/>
      <c r="CV177" s="947"/>
      <c r="CW177" s="947"/>
      <c r="CX177" s="947"/>
      <c r="CY177" s="947"/>
      <c r="CZ177" s="947"/>
      <c r="DA177" s="947"/>
      <c r="DB177" s="947"/>
      <c r="DC177" s="947"/>
      <c r="DD177" s="947"/>
    </row>
    <row r="178" spans="1:108" ht="30" customHeight="1">
      <c r="B178" s="771">
        <v>3</v>
      </c>
      <c r="C178" s="739" t="s">
        <v>54</v>
      </c>
      <c r="D178" s="772" t="s">
        <v>0</v>
      </c>
      <c r="E178" s="769"/>
      <c r="F178" s="770" t="s">
        <v>149</v>
      </c>
      <c r="G178" s="760">
        <f t="shared" si="108"/>
        <v>0</v>
      </c>
      <c r="H178" s="763">
        <f t="shared" si="114"/>
        <v>0</v>
      </c>
      <c r="I178" s="760">
        <v>0</v>
      </c>
      <c r="J178" s="760">
        <v>0</v>
      </c>
      <c r="K178" s="760">
        <v>0</v>
      </c>
      <c r="L178" s="760">
        <f t="shared" si="103"/>
        <v>0</v>
      </c>
      <c r="M178" s="761" t="e">
        <f>L178*100/G178</f>
        <v>#DIV/0!</v>
      </c>
      <c r="N178" s="763">
        <v>0</v>
      </c>
      <c r="O178" s="760">
        <v>0</v>
      </c>
      <c r="P178" s="760">
        <v>0</v>
      </c>
      <c r="Q178" s="760">
        <v>0</v>
      </c>
      <c r="R178" s="760">
        <f t="shared" si="88"/>
        <v>0</v>
      </c>
      <c r="S178" s="761" t="e">
        <f>U178*100/G178</f>
        <v>#DIV/0!</v>
      </c>
      <c r="T178" s="763">
        <v>0</v>
      </c>
      <c r="U178" s="758">
        <f t="shared" si="100"/>
        <v>0</v>
      </c>
      <c r="V178" s="760">
        <v>0</v>
      </c>
      <c r="W178" s="760">
        <v>0</v>
      </c>
      <c r="X178" s="760">
        <v>0</v>
      </c>
      <c r="Y178" s="760">
        <f t="shared" si="89"/>
        <v>0</v>
      </c>
      <c r="Z178" s="761" t="e">
        <f t="shared" si="102"/>
        <v>#DIV/0!</v>
      </c>
      <c r="AA178" s="763">
        <v>0</v>
      </c>
      <c r="AB178" s="762">
        <f t="shared" si="101"/>
        <v>0</v>
      </c>
      <c r="AC178" s="760">
        <v>0</v>
      </c>
      <c r="AD178" s="760">
        <v>0</v>
      </c>
      <c r="AE178" s="760">
        <v>0</v>
      </c>
      <c r="AF178" s="760">
        <f t="shared" si="90"/>
        <v>0</v>
      </c>
      <c r="AG178" s="761" t="e">
        <f>AI178*100/G178</f>
        <v>#DIV/0!</v>
      </c>
      <c r="AH178" s="763">
        <v>0</v>
      </c>
      <c r="AI178" s="763">
        <f t="shared" si="99"/>
        <v>0</v>
      </c>
      <c r="AJ178" s="764" t="e">
        <f t="shared" si="119"/>
        <v>#DIV/0!</v>
      </c>
      <c r="AK178" s="924"/>
      <c r="AL178" s="955"/>
      <c r="AM178" s="947"/>
      <c r="AN178" s="947"/>
      <c r="AO178" s="947"/>
      <c r="AP178" s="947"/>
      <c r="AQ178" s="947"/>
      <c r="AR178" s="947"/>
      <c r="AS178" s="947"/>
      <c r="AT178" s="947"/>
      <c r="AU178" s="947"/>
      <c r="AV178" s="947"/>
      <c r="AW178" s="947"/>
      <c r="AX178" s="947"/>
      <c r="AY178" s="947"/>
      <c r="AZ178" s="947"/>
      <c r="BA178" s="947"/>
      <c r="BB178" s="947"/>
      <c r="BC178" s="947"/>
      <c r="BD178" s="947"/>
      <c r="BE178" s="947"/>
      <c r="BF178" s="947"/>
      <c r="BG178" s="947"/>
      <c r="BH178" s="947"/>
      <c r="BI178" s="947"/>
      <c r="BJ178" s="947"/>
      <c r="BK178" s="947"/>
      <c r="BL178" s="947"/>
      <c r="BM178" s="947"/>
      <c r="BN178" s="947"/>
      <c r="BO178" s="947"/>
      <c r="BP178" s="947"/>
      <c r="BQ178" s="947"/>
      <c r="BR178" s="947"/>
      <c r="BS178" s="947"/>
      <c r="BT178" s="947"/>
      <c r="BU178" s="947"/>
      <c r="BV178" s="947"/>
      <c r="BW178" s="947"/>
      <c r="BX178" s="947"/>
      <c r="BY178" s="947"/>
      <c r="BZ178" s="947"/>
      <c r="CA178" s="947"/>
      <c r="CB178" s="947"/>
      <c r="CC178" s="947"/>
      <c r="CD178" s="947"/>
      <c r="CE178" s="947"/>
      <c r="CF178" s="947"/>
      <c r="CG178" s="947"/>
      <c r="CH178" s="947"/>
      <c r="CI178" s="947"/>
      <c r="CJ178" s="947"/>
      <c r="CK178" s="947"/>
      <c r="CL178" s="947"/>
      <c r="CM178" s="947"/>
      <c r="CN178" s="947"/>
      <c r="CO178" s="947"/>
      <c r="CP178" s="947"/>
      <c r="CQ178" s="947"/>
      <c r="CR178" s="947"/>
      <c r="CS178" s="947"/>
      <c r="CT178" s="947"/>
      <c r="CU178" s="947"/>
      <c r="CV178" s="947"/>
      <c r="CW178" s="947"/>
      <c r="CX178" s="947"/>
      <c r="CY178" s="947"/>
      <c r="CZ178" s="947"/>
      <c r="DA178" s="947"/>
      <c r="DB178" s="947"/>
      <c r="DC178" s="947"/>
      <c r="DD178" s="947"/>
    </row>
    <row r="179" spans="1:108" ht="18.75" customHeight="1">
      <c r="B179" s="771"/>
      <c r="C179" s="746"/>
      <c r="D179" s="772"/>
      <c r="E179" s="769"/>
      <c r="F179" s="770" t="s">
        <v>150</v>
      </c>
      <c r="G179" s="760">
        <f t="shared" si="108"/>
        <v>0</v>
      </c>
      <c r="H179" s="763">
        <f t="shared" si="114"/>
        <v>0</v>
      </c>
      <c r="I179" s="760">
        <v>0</v>
      </c>
      <c r="J179" s="760">
        <v>0</v>
      </c>
      <c r="K179" s="760">
        <v>0</v>
      </c>
      <c r="L179" s="760">
        <f t="shared" si="103"/>
        <v>0</v>
      </c>
      <c r="M179" s="761" t="e">
        <f>L179*100/G178</f>
        <v>#DIV/0!</v>
      </c>
      <c r="N179" s="763">
        <v>0</v>
      </c>
      <c r="O179" s="760">
        <v>0</v>
      </c>
      <c r="P179" s="760">
        <v>0</v>
      </c>
      <c r="Q179" s="760">
        <v>0</v>
      </c>
      <c r="R179" s="760">
        <f t="shared" si="88"/>
        <v>0</v>
      </c>
      <c r="S179" s="761" t="e">
        <f>U179*100/G178</f>
        <v>#DIV/0!</v>
      </c>
      <c r="T179" s="763">
        <v>0</v>
      </c>
      <c r="U179" s="758">
        <f t="shared" si="100"/>
        <v>0</v>
      </c>
      <c r="V179" s="760">
        <v>0</v>
      </c>
      <c r="W179" s="760">
        <v>0</v>
      </c>
      <c r="X179" s="760">
        <v>0</v>
      </c>
      <c r="Y179" s="760">
        <f t="shared" si="89"/>
        <v>0</v>
      </c>
      <c r="Z179" s="761" t="e">
        <f>AB179*100/G178</f>
        <v>#DIV/0!</v>
      </c>
      <c r="AA179" s="763">
        <v>0</v>
      </c>
      <c r="AB179" s="762">
        <f t="shared" si="101"/>
        <v>0</v>
      </c>
      <c r="AC179" s="760">
        <v>0</v>
      </c>
      <c r="AD179" s="760">
        <v>0</v>
      </c>
      <c r="AE179" s="760">
        <v>0</v>
      </c>
      <c r="AF179" s="760">
        <f t="shared" si="90"/>
        <v>0</v>
      </c>
      <c r="AG179" s="761" t="e">
        <f>AI179*100/G178</f>
        <v>#DIV/0!</v>
      </c>
      <c r="AH179" s="763">
        <v>0</v>
      </c>
      <c r="AI179" s="763">
        <f t="shared" si="99"/>
        <v>0</v>
      </c>
      <c r="AJ179" s="764" t="e">
        <f t="shared" si="119"/>
        <v>#DIV/0!</v>
      </c>
      <c r="AK179" s="924"/>
      <c r="AL179" s="955"/>
      <c r="AM179" s="947"/>
      <c r="AN179" s="947"/>
      <c r="AO179" s="947"/>
      <c r="AP179" s="947"/>
      <c r="AQ179" s="947"/>
      <c r="AR179" s="947"/>
      <c r="AS179" s="947"/>
      <c r="AT179" s="947"/>
      <c r="AU179" s="947"/>
      <c r="AV179" s="947"/>
      <c r="AW179" s="947"/>
      <c r="AX179" s="947"/>
      <c r="AY179" s="947"/>
      <c r="AZ179" s="947"/>
      <c r="BA179" s="947"/>
      <c r="BB179" s="947"/>
      <c r="BC179" s="947"/>
      <c r="BD179" s="947"/>
      <c r="BE179" s="947"/>
      <c r="BF179" s="947"/>
      <c r="BG179" s="947"/>
      <c r="BH179" s="947"/>
      <c r="BI179" s="947"/>
      <c r="BJ179" s="947"/>
      <c r="BK179" s="947"/>
      <c r="BL179" s="947"/>
      <c r="BM179" s="947"/>
      <c r="BN179" s="947"/>
      <c r="BO179" s="947"/>
      <c r="BP179" s="947"/>
      <c r="BQ179" s="947"/>
      <c r="BR179" s="947"/>
      <c r="BS179" s="947"/>
      <c r="BT179" s="947"/>
      <c r="BU179" s="947"/>
      <c r="BV179" s="947"/>
      <c r="BW179" s="947"/>
      <c r="BX179" s="947"/>
      <c r="BY179" s="947"/>
      <c r="BZ179" s="947"/>
      <c r="CA179" s="947"/>
      <c r="CB179" s="947"/>
      <c r="CC179" s="947"/>
      <c r="CD179" s="947"/>
      <c r="CE179" s="947"/>
      <c r="CF179" s="947"/>
      <c r="CG179" s="947"/>
      <c r="CH179" s="947"/>
      <c r="CI179" s="947"/>
      <c r="CJ179" s="947"/>
      <c r="CK179" s="947"/>
      <c r="CL179" s="947"/>
      <c r="CM179" s="947"/>
      <c r="CN179" s="947"/>
      <c r="CO179" s="947"/>
      <c r="CP179" s="947"/>
      <c r="CQ179" s="947"/>
      <c r="CR179" s="947"/>
      <c r="CS179" s="947"/>
      <c r="CT179" s="947"/>
      <c r="CU179" s="947"/>
      <c r="CV179" s="947"/>
      <c r="CW179" s="947"/>
      <c r="CX179" s="947"/>
      <c r="CY179" s="947"/>
      <c r="CZ179" s="947"/>
      <c r="DA179" s="947"/>
      <c r="DB179" s="947"/>
      <c r="DC179" s="947"/>
      <c r="DD179" s="947"/>
    </row>
    <row r="180" spans="1:108" ht="30" customHeight="1">
      <c r="B180" s="771">
        <v>4</v>
      </c>
      <c r="C180" s="746" t="s">
        <v>121</v>
      </c>
      <c r="D180" s="772" t="s">
        <v>0</v>
      </c>
      <c r="E180" s="769">
        <v>4200</v>
      </c>
      <c r="F180" s="770" t="s">
        <v>149</v>
      </c>
      <c r="G180" s="760">
        <f t="shared" si="108"/>
        <v>0</v>
      </c>
      <c r="H180" s="763">
        <f t="shared" si="114"/>
        <v>0</v>
      </c>
      <c r="I180" s="760">
        <v>0</v>
      </c>
      <c r="J180" s="760">
        <v>0</v>
      </c>
      <c r="K180" s="760">
        <v>0</v>
      </c>
      <c r="L180" s="760">
        <f t="shared" si="103"/>
        <v>0</v>
      </c>
      <c r="M180" s="761" t="e">
        <f>L180*100/G180</f>
        <v>#DIV/0!</v>
      </c>
      <c r="N180" s="763">
        <v>0</v>
      </c>
      <c r="O180" s="760">
        <v>0</v>
      </c>
      <c r="P180" s="760">
        <v>0</v>
      </c>
      <c r="Q180" s="760">
        <v>0</v>
      </c>
      <c r="R180" s="760">
        <f t="shared" si="88"/>
        <v>0</v>
      </c>
      <c r="S180" s="761" t="e">
        <f>U180*100/G180</f>
        <v>#DIV/0!</v>
      </c>
      <c r="T180" s="763">
        <v>0</v>
      </c>
      <c r="U180" s="758">
        <f t="shared" si="100"/>
        <v>0</v>
      </c>
      <c r="V180" s="760">
        <v>0</v>
      </c>
      <c r="W180" s="760">
        <v>0</v>
      </c>
      <c r="X180" s="760">
        <v>0</v>
      </c>
      <c r="Y180" s="760">
        <f t="shared" si="89"/>
        <v>0</v>
      </c>
      <c r="Z180" s="761" t="e">
        <f t="shared" si="102"/>
        <v>#DIV/0!</v>
      </c>
      <c r="AA180" s="763">
        <v>0</v>
      </c>
      <c r="AB180" s="762">
        <f t="shared" si="101"/>
        <v>0</v>
      </c>
      <c r="AC180" s="760">
        <v>0</v>
      </c>
      <c r="AD180" s="760">
        <v>0</v>
      </c>
      <c r="AE180" s="760">
        <v>0</v>
      </c>
      <c r="AF180" s="760">
        <f t="shared" si="90"/>
        <v>0</v>
      </c>
      <c r="AG180" s="761" t="e">
        <f>AI180*100/G180</f>
        <v>#DIV/0!</v>
      </c>
      <c r="AH180" s="763">
        <v>0</v>
      </c>
      <c r="AI180" s="763">
        <f t="shared" si="99"/>
        <v>0</v>
      </c>
      <c r="AJ180" s="764" t="e">
        <f t="shared" si="119"/>
        <v>#DIV/0!</v>
      </c>
      <c r="AK180" s="924"/>
      <c r="AL180" s="955"/>
      <c r="AM180" s="947"/>
      <c r="AN180" s="947"/>
      <c r="AO180" s="947"/>
      <c r="AP180" s="947"/>
      <c r="AQ180" s="947"/>
      <c r="AR180" s="947"/>
      <c r="AS180" s="947"/>
      <c r="AT180" s="947"/>
      <c r="AU180" s="947"/>
      <c r="AV180" s="947"/>
      <c r="AW180" s="947"/>
      <c r="AX180" s="947"/>
      <c r="AY180" s="947"/>
      <c r="AZ180" s="947"/>
      <c r="BA180" s="947"/>
      <c r="BB180" s="947"/>
      <c r="BC180" s="947"/>
      <c r="BD180" s="947"/>
      <c r="BE180" s="947"/>
      <c r="BF180" s="947"/>
      <c r="BG180" s="947"/>
      <c r="BH180" s="947"/>
      <c r="BI180" s="947"/>
      <c r="BJ180" s="947"/>
      <c r="BK180" s="947"/>
      <c r="BL180" s="947"/>
      <c r="BM180" s="947"/>
      <c r="BN180" s="947"/>
      <c r="BO180" s="947"/>
      <c r="BP180" s="947"/>
      <c r="BQ180" s="947"/>
      <c r="BR180" s="947"/>
      <c r="BS180" s="947"/>
      <c r="BT180" s="947"/>
      <c r="BU180" s="947"/>
      <c r="BV180" s="947"/>
      <c r="BW180" s="947"/>
      <c r="BX180" s="947"/>
      <c r="BY180" s="947"/>
      <c r="BZ180" s="947"/>
      <c r="CA180" s="947"/>
      <c r="CB180" s="947"/>
      <c r="CC180" s="947"/>
      <c r="CD180" s="947"/>
      <c r="CE180" s="947"/>
      <c r="CF180" s="947"/>
      <c r="CG180" s="947"/>
      <c r="CH180" s="947"/>
      <c r="CI180" s="947"/>
      <c r="CJ180" s="947"/>
      <c r="CK180" s="947"/>
      <c r="CL180" s="947"/>
      <c r="CM180" s="947"/>
      <c r="CN180" s="947"/>
      <c r="CO180" s="947"/>
      <c r="CP180" s="947"/>
      <c r="CQ180" s="947"/>
      <c r="CR180" s="947"/>
      <c r="CS180" s="947"/>
      <c r="CT180" s="947"/>
      <c r="CU180" s="947"/>
      <c r="CV180" s="947"/>
      <c r="CW180" s="947"/>
      <c r="CX180" s="947"/>
      <c r="CY180" s="947"/>
      <c r="CZ180" s="947"/>
      <c r="DA180" s="947"/>
      <c r="DB180" s="947"/>
      <c r="DC180" s="947"/>
      <c r="DD180" s="947"/>
    </row>
    <row r="181" spans="1:108" ht="18" customHeight="1">
      <c r="B181" s="771"/>
      <c r="C181" s="746"/>
      <c r="D181" s="772"/>
      <c r="E181" s="769"/>
      <c r="F181" s="770" t="s">
        <v>150</v>
      </c>
      <c r="G181" s="760">
        <f t="shared" si="108"/>
        <v>0</v>
      </c>
      <c r="H181" s="763">
        <f t="shared" si="114"/>
        <v>0</v>
      </c>
      <c r="I181" s="760">
        <v>0</v>
      </c>
      <c r="J181" s="760">
        <v>0</v>
      </c>
      <c r="K181" s="760">
        <v>0</v>
      </c>
      <c r="L181" s="760">
        <f t="shared" si="103"/>
        <v>0</v>
      </c>
      <c r="M181" s="761" t="e">
        <f>L181*100/G180</f>
        <v>#DIV/0!</v>
      </c>
      <c r="N181" s="763">
        <v>0</v>
      </c>
      <c r="O181" s="760">
        <v>0</v>
      </c>
      <c r="P181" s="760">
        <v>0</v>
      </c>
      <c r="Q181" s="760">
        <v>0</v>
      </c>
      <c r="R181" s="760">
        <f t="shared" si="88"/>
        <v>0</v>
      </c>
      <c r="S181" s="761" t="e">
        <f>U181*100/G180</f>
        <v>#DIV/0!</v>
      </c>
      <c r="T181" s="763">
        <v>0</v>
      </c>
      <c r="U181" s="758">
        <f t="shared" si="100"/>
        <v>0</v>
      </c>
      <c r="V181" s="760">
        <v>0</v>
      </c>
      <c r="W181" s="760">
        <v>0</v>
      </c>
      <c r="X181" s="760">
        <v>0</v>
      </c>
      <c r="Y181" s="760">
        <f t="shared" si="89"/>
        <v>0</v>
      </c>
      <c r="Z181" s="761" t="e">
        <f>AB181*100/G180</f>
        <v>#DIV/0!</v>
      </c>
      <c r="AA181" s="763">
        <v>0</v>
      </c>
      <c r="AB181" s="762">
        <f t="shared" si="101"/>
        <v>0</v>
      </c>
      <c r="AC181" s="760">
        <v>0</v>
      </c>
      <c r="AD181" s="760">
        <v>0</v>
      </c>
      <c r="AE181" s="760">
        <v>0</v>
      </c>
      <c r="AF181" s="760">
        <f t="shared" si="90"/>
        <v>0</v>
      </c>
      <c r="AG181" s="761" t="e">
        <f>AI181*100/G180</f>
        <v>#DIV/0!</v>
      </c>
      <c r="AH181" s="763">
        <v>0</v>
      </c>
      <c r="AI181" s="763">
        <f t="shared" si="99"/>
        <v>0</v>
      </c>
      <c r="AJ181" s="764" t="e">
        <f t="shared" si="119"/>
        <v>#DIV/0!</v>
      </c>
      <c r="AK181" s="924"/>
      <c r="AL181" s="955"/>
      <c r="AM181" s="947"/>
      <c r="AN181" s="947"/>
      <c r="AO181" s="947"/>
      <c r="AP181" s="947"/>
      <c r="AQ181" s="947"/>
      <c r="AR181" s="947"/>
      <c r="AS181" s="947"/>
      <c r="AT181" s="947"/>
      <c r="AU181" s="947"/>
      <c r="AV181" s="947"/>
      <c r="AW181" s="947"/>
      <c r="AX181" s="947"/>
      <c r="AY181" s="947"/>
      <c r="AZ181" s="947"/>
      <c r="BA181" s="947"/>
      <c r="BB181" s="947"/>
      <c r="BC181" s="947"/>
      <c r="BD181" s="947"/>
      <c r="BE181" s="947"/>
      <c r="BF181" s="947"/>
      <c r="BG181" s="947"/>
      <c r="BH181" s="947"/>
      <c r="BI181" s="947"/>
      <c r="BJ181" s="947"/>
      <c r="BK181" s="947"/>
      <c r="BL181" s="947"/>
      <c r="BM181" s="947"/>
      <c r="BN181" s="947"/>
      <c r="BO181" s="947"/>
      <c r="BP181" s="947"/>
      <c r="BQ181" s="947"/>
      <c r="BR181" s="947"/>
      <c r="BS181" s="947"/>
      <c r="BT181" s="947"/>
      <c r="BU181" s="947"/>
      <c r="BV181" s="947"/>
      <c r="BW181" s="947"/>
      <c r="BX181" s="947"/>
      <c r="BY181" s="947"/>
      <c r="BZ181" s="947"/>
      <c r="CA181" s="947"/>
      <c r="CB181" s="947"/>
      <c r="CC181" s="947"/>
      <c r="CD181" s="947"/>
      <c r="CE181" s="947"/>
      <c r="CF181" s="947"/>
      <c r="CG181" s="947"/>
      <c r="CH181" s="947"/>
      <c r="CI181" s="947"/>
      <c r="CJ181" s="947"/>
      <c r="CK181" s="947"/>
      <c r="CL181" s="947"/>
      <c r="CM181" s="947"/>
      <c r="CN181" s="947"/>
      <c r="CO181" s="947"/>
      <c r="CP181" s="947"/>
      <c r="CQ181" s="947"/>
      <c r="CR181" s="947"/>
      <c r="CS181" s="947"/>
      <c r="CT181" s="947"/>
      <c r="CU181" s="947"/>
      <c r="CV181" s="947"/>
      <c r="CW181" s="947"/>
      <c r="CX181" s="947"/>
      <c r="CY181" s="947"/>
      <c r="CZ181" s="947"/>
      <c r="DA181" s="947"/>
      <c r="DB181" s="947"/>
      <c r="DC181" s="947"/>
      <c r="DD181" s="947"/>
    </row>
    <row r="182" spans="1:108" s="866" customFormat="1" ht="30" customHeight="1">
      <c r="B182" s="771">
        <v>5</v>
      </c>
      <c r="C182" s="737" t="s">
        <v>286</v>
      </c>
      <c r="D182" s="771" t="s">
        <v>0</v>
      </c>
      <c r="E182" s="778"/>
      <c r="F182" s="775" t="s">
        <v>149</v>
      </c>
      <c r="G182" s="760">
        <f t="shared" si="108"/>
        <v>0</v>
      </c>
      <c r="H182" s="763">
        <f t="shared" si="114"/>
        <v>0</v>
      </c>
      <c r="I182" s="760">
        <v>0</v>
      </c>
      <c r="J182" s="760">
        <v>0</v>
      </c>
      <c r="K182" s="760">
        <v>0</v>
      </c>
      <c r="L182" s="760">
        <f t="shared" si="103"/>
        <v>0</v>
      </c>
      <c r="M182" s="761" t="e">
        <f>L182*100/G182</f>
        <v>#DIV/0!</v>
      </c>
      <c r="N182" s="763">
        <v>0</v>
      </c>
      <c r="O182" s="760">
        <v>0</v>
      </c>
      <c r="P182" s="760">
        <v>0</v>
      </c>
      <c r="Q182" s="760">
        <v>0</v>
      </c>
      <c r="R182" s="760">
        <f t="shared" si="88"/>
        <v>0</v>
      </c>
      <c r="S182" s="761" t="e">
        <f>U182*100/G182</f>
        <v>#DIV/0!</v>
      </c>
      <c r="T182" s="763">
        <v>0</v>
      </c>
      <c r="U182" s="758">
        <f t="shared" si="100"/>
        <v>0</v>
      </c>
      <c r="V182" s="760">
        <v>0</v>
      </c>
      <c r="W182" s="760">
        <v>0</v>
      </c>
      <c r="X182" s="760">
        <v>0</v>
      </c>
      <c r="Y182" s="760">
        <f t="shared" si="89"/>
        <v>0</v>
      </c>
      <c r="Z182" s="761" t="e">
        <f t="shared" si="102"/>
        <v>#DIV/0!</v>
      </c>
      <c r="AA182" s="763">
        <v>0</v>
      </c>
      <c r="AB182" s="758">
        <f t="shared" si="101"/>
        <v>0</v>
      </c>
      <c r="AC182" s="760">
        <v>0</v>
      </c>
      <c r="AD182" s="760">
        <v>0</v>
      </c>
      <c r="AE182" s="760">
        <v>0</v>
      </c>
      <c r="AF182" s="760">
        <f t="shared" si="90"/>
        <v>0</v>
      </c>
      <c r="AG182" s="761" t="e">
        <f>AI182*100/G182</f>
        <v>#DIV/0!</v>
      </c>
      <c r="AH182" s="763">
        <v>0</v>
      </c>
      <c r="AI182" s="763">
        <f t="shared" si="99"/>
        <v>0</v>
      </c>
      <c r="AJ182" s="807" t="e">
        <f t="shared" si="119"/>
        <v>#DIV/0!</v>
      </c>
      <c r="AK182" s="927"/>
      <c r="AL182" s="957"/>
      <c r="AM182" s="949"/>
      <c r="AN182" s="949"/>
      <c r="AO182" s="949"/>
      <c r="AP182" s="949"/>
      <c r="AQ182" s="949"/>
      <c r="AR182" s="949"/>
      <c r="AS182" s="949"/>
      <c r="AT182" s="949"/>
      <c r="AU182" s="949"/>
      <c r="AV182" s="949"/>
      <c r="AW182" s="949"/>
      <c r="AX182" s="949"/>
      <c r="AY182" s="949"/>
      <c r="AZ182" s="949"/>
      <c r="BA182" s="949"/>
      <c r="BB182" s="949"/>
      <c r="BC182" s="949"/>
      <c r="BD182" s="949"/>
      <c r="BE182" s="949"/>
      <c r="BF182" s="949"/>
      <c r="BG182" s="949"/>
      <c r="BH182" s="949"/>
      <c r="BI182" s="949"/>
      <c r="BJ182" s="949"/>
      <c r="BK182" s="949"/>
      <c r="BL182" s="949"/>
      <c r="BM182" s="949"/>
      <c r="BN182" s="949"/>
      <c r="BO182" s="949"/>
      <c r="BP182" s="949"/>
      <c r="BQ182" s="949"/>
      <c r="BR182" s="949"/>
      <c r="BS182" s="949"/>
      <c r="BT182" s="949"/>
      <c r="BU182" s="949"/>
      <c r="BV182" s="949"/>
      <c r="BW182" s="949"/>
      <c r="BX182" s="949"/>
      <c r="BY182" s="949"/>
      <c r="BZ182" s="949"/>
      <c r="CA182" s="949"/>
      <c r="CB182" s="949"/>
      <c r="CC182" s="949"/>
      <c r="CD182" s="949"/>
      <c r="CE182" s="949"/>
      <c r="CF182" s="949"/>
      <c r="CG182" s="949"/>
      <c r="CH182" s="949"/>
      <c r="CI182" s="949"/>
      <c r="CJ182" s="949"/>
      <c r="CK182" s="949"/>
      <c r="CL182" s="949"/>
      <c r="CM182" s="949"/>
      <c r="CN182" s="949"/>
      <c r="CO182" s="949"/>
      <c r="CP182" s="949"/>
      <c r="CQ182" s="949"/>
      <c r="CR182" s="949"/>
      <c r="CS182" s="949"/>
      <c r="CT182" s="949"/>
      <c r="CU182" s="949"/>
      <c r="CV182" s="949"/>
      <c r="CW182" s="949"/>
      <c r="CX182" s="949"/>
      <c r="CY182" s="949"/>
      <c r="CZ182" s="949"/>
      <c r="DA182" s="949"/>
      <c r="DB182" s="949"/>
      <c r="DC182" s="949"/>
      <c r="DD182" s="949"/>
    </row>
    <row r="183" spans="1:108" s="835" customFormat="1" ht="18.75" customHeight="1">
      <c r="B183" s="771"/>
      <c r="C183" s="743"/>
      <c r="D183" s="773"/>
      <c r="E183" s="774"/>
      <c r="F183" s="775" t="s">
        <v>150</v>
      </c>
      <c r="G183" s="760">
        <f t="shared" si="108"/>
        <v>0</v>
      </c>
      <c r="H183" s="763">
        <f t="shared" si="114"/>
        <v>0</v>
      </c>
      <c r="I183" s="760">
        <v>0</v>
      </c>
      <c r="J183" s="760">
        <v>0</v>
      </c>
      <c r="K183" s="760">
        <v>0</v>
      </c>
      <c r="L183" s="760">
        <f t="shared" si="103"/>
        <v>0</v>
      </c>
      <c r="M183" s="761" t="e">
        <f>L183*100/G182</f>
        <v>#DIV/0!</v>
      </c>
      <c r="N183" s="763">
        <v>0</v>
      </c>
      <c r="O183" s="760">
        <v>0</v>
      </c>
      <c r="P183" s="760">
        <v>0</v>
      </c>
      <c r="Q183" s="760">
        <v>0</v>
      </c>
      <c r="R183" s="760">
        <f t="shared" si="88"/>
        <v>0</v>
      </c>
      <c r="S183" s="761" t="e">
        <f>U183*100/G182</f>
        <v>#DIV/0!</v>
      </c>
      <c r="T183" s="763">
        <v>0</v>
      </c>
      <c r="U183" s="758">
        <f t="shared" si="100"/>
        <v>0</v>
      </c>
      <c r="V183" s="760">
        <v>0</v>
      </c>
      <c r="W183" s="760">
        <v>0</v>
      </c>
      <c r="X183" s="760">
        <v>0</v>
      </c>
      <c r="Y183" s="760">
        <f t="shared" si="89"/>
        <v>0</v>
      </c>
      <c r="Z183" s="761" t="e">
        <f>AB183*100/G182</f>
        <v>#DIV/0!</v>
      </c>
      <c r="AA183" s="763">
        <v>0</v>
      </c>
      <c r="AB183" s="758">
        <f t="shared" si="101"/>
        <v>0</v>
      </c>
      <c r="AC183" s="760">
        <v>0</v>
      </c>
      <c r="AD183" s="760">
        <v>0</v>
      </c>
      <c r="AE183" s="760">
        <v>0</v>
      </c>
      <c r="AF183" s="760">
        <f t="shared" si="90"/>
        <v>0</v>
      </c>
      <c r="AG183" s="761" t="e">
        <f>AI183*100/G182</f>
        <v>#DIV/0!</v>
      </c>
      <c r="AH183" s="763">
        <v>0</v>
      </c>
      <c r="AI183" s="763">
        <f t="shared" si="99"/>
        <v>0</v>
      </c>
      <c r="AJ183" s="807" t="e">
        <f t="shared" si="119"/>
        <v>#DIV/0!</v>
      </c>
      <c r="AK183" s="925"/>
      <c r="AL183" s="956"/>
      <c r="AM183" s="948"/>
      <c r="AN183" s="948"/>
      <c r="AO183" s="948"/>
      <c r="AP183" s="948"/>
      <c r="AQ183" s="948"/>
      <c r="AR183" s="948"/>
      <c r="AS183" s="948"/>
      <c r="AT183" s="948"/>
      <c r="AU183" s="948"/>
      <c r="AV183" s="948"/>
      <c r="AW183" s="948"/>
      <c r="AX183" s="948"/>
      <c r="AY183" s="948"/>
      <c r="AZ183" s="948"/>
      <c r="BA183" s="948"/>
      <c r="BB183" s="948"/>
      <c r="BC183" s="948"/>
      <c r="BD183" s="948"/>
      <c r="BE183" s="948"/>
      <c r="BF183" s="948"/>
      <c r="BG183" s="948"/>
      <c r="BH183" s="948"/>
      <c r="BI183" s="948"/>
      <c r="BJ183" s="948"/>
      <c r="BK183" s="948"/>
      <c r="BL183" s="948"/>
      <c r="BM183" s="948"/>
      <c r="BN183" s="948"/>
      <c r="BO183" s="948"/>
      <c r="BP183" s="948"/>
      <c r="BQ183" s="948"/>
      <c r="BR183" s="948"/>
      <c r="BS183" s="948"/>
      <c r="BT183" s="948"/>
      <c r="BU183" s="948"/>
      <c r="BV183" s="948"/>
      <c r="BW183" s="948"/>
      <c r="BX183" s="948"/>
      <c r="BY183" s="948"/>
      <c r="BZ183" s="948"/>
      <c r="CA183" s="948"/>
      <c r="CB183" s="948"/>
      <c r="CC183" s="948"/>
      <c r="CD183" s="948"/>
      <c r="CE183" s="948"/>
      <c r="CF183" s="948"/>
      <c r="CG183" s="948"/>
      <c r="CH183" s="948"/>
      <c r="CI183" s="948"/>
      <c r="CJ183" s="948"/>
      <c r="CK183" s="948"/>
      <c r="CL183" s="948"/>
      <c r="CM183" s="948"/>
      <c r="CN183" s="948"/>
      <c r="CO183" s="948"/>
      <c r="CP183" s="948"/>
      <c r="CQ183" s="948"/>
      <c r="CR183" s="948"/>
      <c r="CS183" s="948"/>
      <c r="CT183" s="948"/>
      <c r="CU183" s="948"/>
      <c r="CV183" s="948"/>
      <c r="CW183" s="948"/>
      <c r="CX183" s="948"/>
      <c r="CY183" s="948"/>
      <c r="CZ183" s="948"/>
      <c r="DA183" s="948"/>
      <c r="DB183" s="948"/>
      <c r="DC183" s="948"/>
      <c r="DD183" s="948"/>
    </row>
    <row r="184" spans="1:108" ht="30" customHeight="1">
      <c r="B184" s="819"/>
      <c r="C184" s="820" t="s">
        <v>287</v>
      </c>
      <c r="D184" s="821" t="s">
        <v>0</v>
      </c>
      <c r="E184" s="822">
        <v>300</v>
      </c>
      <c r="F184" s="823" t="s">
        <v>149</v>
      </c>
      <c r="G184" s="824">
        <f t="shared" si="108"/>
        <v>0</v>
      </c>
      <c r="H184" s="825">
        <f t="shared" si="114"/>
        <v>0</v>
      </c>
      <c r="I184" s="824">
        <v>0</v>
      </c>
      <c r="J184" s="824">
        <v>0</v>
      </c>
      <c r="K184" s="824">
        <v>0</v>
      </c>
      <c r="L184" s="824">
        <f t="shared" si="103"/>
        <v>0</v>
      </c>
      <c r="M184" s="826" t="e">
        <f>L184*100/G184</f>
        <v>#DIV/0!</v>
      </c>
      <c r="N184" s="825">
        <v>0</v>
      </c>
      <c r="O184" s="824">
        <v>0</v>
      </c>
      <c r="P184" s="824">
        <v>0</v>
      </c>
      <c r="Q184" s="824">
        <v>0</v>
      </c>
      <c r="R184" s="824">
        <f t="shared" si="88"/>
        <v>0</v>
      </c>
      <c r="S184" s="826" t="e">
        <f>U184*100/G184</f>
        <v>#DIV/0!</v>
      </c>
      <c r="T184" s="825">
        <v>0</v>
      </c>
      <c r="U184" s="804">
        <f t="shared" si="100"/>
        <v>0</v>
      </c>
      <c r="V184" s="824">
        <v>0</v>
      </c>
      <c r="W184" s="824">
        <v>0</v>
      </c>
      <c r="X184" s="824">
        <v>0</v>
      </c>
      <c r="Y184" s="824">
        <f t="shared" si="89"/>
        <v>0</v>
      </c>
      <c r="Z184" s="826" t="e">
        <f t="shared" si="102"/>
        <v>#DIV/0!</v>
      </c>
      <c r="AA184" s="825">
        <v>0</v>
      </c>
      <c r="AB184" s="804">
        <f t="shared" si="101"/>
        <v>0</v>
      </c>
      <c r="AC184" s="824">
        <v>0</v>
      </c>
      <c r="AD184" s="824">
        <v>0</v>
      </c>
      <c r="AE184" s="824">
        <v>0</v>
      </c>
      <c r="AF184" s="824">
        <f t="shared" si="90"/>
        <v>0</v>
      </c>
      <c r="AG184" s="826" t="e">
        <f>AI184*100/G184</f>
        <v>#DIV/0!</v>
      </c>
      <c r="AH184" s="825">
        <v>0</v>
      </c>
      <c r="AI184" s="825">
        <f t="shared" si="99"/>
        <v>0</v>
      </c>
      <c r="AJ184" s="805" t="e">
        <f t="shared" si="119"/>
        <v>#DIV/0!</v>
      </c>
      <c r="AK184" s="920"/>
      <c r="AL184" s="955"/>
      <c r="AM184" s="947"/>
      <c r="AN184" s="947"/>
      <c r="AO184" s="947"/>
      <c r="AP184" s="947"/>
      <c r="AQ184" s="947"/>
      <c r="AR184" s="947"/>
      <c r="AS184" s="947"/>
      <c r="AT184" s="947"/>
      <c r="AU184" s="947"/>
      <c r="AV184" s="947"/>
      <c r="AW184" s="947"/>
      <c r="AX184" s="947"/>
      <c r="AY184" s="947"/>
      <c r="AZ184" s="947"/>
      <c r="BA184" s="947"/>
      <c r="BB184" s="947"/>
      <c r="BC184" s="947"/>
      <c r="BD184" s="947"/>
      <c r="BE184" s="947"/>
      <c r="BF184" s="947"/>
      <c r="BG184" s="947"/>
      <c r="BH184" s="947"/>
      <c r="BI184" s="947"/>
      <c r="BJ184" s="947"/>
      <c r="BK184" s="947"/>
      <c r="BL184" s="947"/>
      <c r="BM184" s="947"/>
      <c r="BN184" s="947"/>
      <c r="BO184" s="947"/>
      <c r="BP184" s="947"/>
      <c r="BQ184" s="947"/>
      <c r="BR184" s="947"/>
      <c r="BS184" s="947"/>
      <c r="BT184" s="947"/>
      <c r="BU184" s="947"/>
      <c r="BV184" s="947"/>
      <c r="BW184" s="947"/>
      <c r="BX184" s="947"/>
      <c r="BY184" s="947"/>
      <c r="BZ184" s="947"/>
      <c r="CA184" s="947"/>
      <c r="CB184" s="947"/>
      <c r="CC184" s="947"/>
      <c r="CD184" s="947"/>
      <c r="CE184" s="947"/>
      <c r="CF184" s="947"/>
      <c r="CG184" s="947"/>
      <c r="CH184" s="947"/>
      <c r="CI184" s="947"/>
      <c r="CJ184" s="947"/>
      <c r="CK184" s="947"/>
      <c r="CL184" s="947"/>
      <c r="CM184" s="947"/>
      <c r="CN184" s="947"/>
      <c r="CO184" s="947"/>
      <c r="CP184" s="947"/>
      <c r="CQ184" s="947"/>
      <c r="CR184" s="947"/>
      <c r="CS184" s="947"/>
      <c r="CT184" s="947"/>
      <c r="CU184" s="947"/>
      <c r="CV184" s="947"/>
      <c r="CW184" s="947"/>
      <c r="CX184" s="947"/>
      <c r="CY184" s="947"/>
      <c r="CZ184" s="947"/>
      <c r="DA184" s="947"/>
      <c r="DB184" s="947"/>
      <c r="DC184" s="947"/>
      <c r="DD184" s="947"/>
    </row>
    <row r="185" spans="1:108" s="809" customFormat="1" ht="18.75" customHeight="1">
      <c r="A185" s="817"/>
      <c r="B185" s="771"/>
      <c r="C185" s="739"/>
      <c r="D185" s="772"/>
      <c r="E185" s="769"/>
      <c r="F185" s="770" t="s">
        <v>150</v>
      </c>
      <c r="G185" s="760">
        <f t="shared" si="108"/>
        <v>0</v>
      </c>
      <c r="H185" s="763">
        <f t="shared" si="114"/>
        <v>0</v>
      </c>
      <c r="I185" s="760">
        <v>0</v>
      </c>
      <c r="J185" s="760">
        <v>0</v>
      </c>
      <c r="K185" s="760">
        <v>0</v>
      </c>
      <c r="L185" s="760">
        <f t="shared" si="103"/>
        <v>0</v>
      </c>
      <c r="M185" s="761" t="e">
        <f>L185*100/G184</f>
        <v>#DIV/0!</v>
      </c>
      <c r="N185" s="763">
        <v>0</v>
      </c>
      <c r="O185" s="760">
        <v>0</v>
      </c>
      <c r="P185" s="760">
        <v>0</v>
      </c>
      <c r="Q185" s="760">
        <v>0</v>
      </c>
      <c r="R185" s="760">
        <f t="shared" si="88"/>
        <v>0</v>
      </c>
      <c r="S185" s="761" t="e">
        <f>U185*100/G184</f>
        <v>#DIV/0!</v>
      </c>
      <c r="T185" s="763">
        <v>0</v>
      </c>
      <c r="U185" s="758">
        <f t="shared" si="100"/>
        <v>0</v>
      </c>
      <c r="V185" s="760">
        <v>0</v>
      </c>
      <c r="W185" s="760">
        <v>0</v>
      </c>
      <c r="X185" s="760">
        <v>0</v>
      </c>
      <c r="Y185" s="760">
        <f t="shared" si="89"/>
        <v>0</v>
      </c>
      <c r="Z185" s="761" t="e">
        <f>AB185*100/G184</f>
        <v>#DIV/0!</v>
      </c>
      <c r="AA185" s="763">
        <v>0</v>
      </c>
      <c r="AB185" s="758">
        <f t="shared" si="101"/>
        <v>0</v>
      </c>
      <c r="AC185" s="760">
        <v>0</v>
      </c>
      <c r="AD185" s="760">
        <v>0</v>
      </c>
      <c r="AE185" s="760">
        <v>0</v>
      </c>
      <c r="AF185" s="760">
        <f t="shared" si="90"/>
        <v>0</v>
      </c>
      <c r="AG185" s="761" t="e">
        <f>AI185*100/G184</f>
        <v>#DIV/0!</v>
      </c>
      <c r="AH185" s="763">
        <v>0</v>
      </c>
      <c r="AI185" s="763">
        <f t="shared" si="99"/>
        <v>0</v>
      </c>
      <c r="AJ185" s="807" t="e">
        <f t="shared" si="119"/>
        <v>#DIV/0!</v>
      </c>
      <c r="AK185" s="924"/>
      <c r="AL185" s="955"/>
      <c r="AM185" s="947"/>
      <c r="AN185" s="947"/>
      <c r="AO185" s="947"/>
      <c r="AP185" s="947"/>
      <c r="AQ185" s="947"/>
      <c r="AR185" s="947"/>
      <c r="AS185" s="947"/>
      <c r="AT185" s="947"/>
      <c r="AU185" s="947"/>
      <c r="AV185" s="947"/>
      <c r="AW185" s="947"/>
      <c r="AX185" s="947"/>
      <c r="AY185" s="947"/>
      <c r="AZ185" s="947"/>
      <c r="BA185" s="947"/>
      <c r="BB185" s="947"/>
      <c r="BC185" s="947"/>
      <c r="BD185" s="947"/>
      <c r="BE185" s="947"/>
      <c r="BF185" s="947"/>
      <c r="BG185" s="947"/>
      <c r="BH185" s="947"/>
      <c r="BI185" s="947"/>
      <c r="BJ185" s="947"/>
      <c r="BK185" s="947"/>
      <c r="BL185" s="947"/>
      <c r="BM185" s="947"/>
      <c r="BN185" s="947"/>
      <c r="BO185" s="947"/>
      <c r="BP185" s="947"/>
      <c r="BQ185" s="947"/>
      <c r="BR185" s="947"/>
      <c r="BS185" s="947"/>
      <c r="BT185" s="947"/>
      <c r="BU185" s="947"/>
      <c r="BV185" s="947"/>
      <c r="BW185" s="947"/>
      <c r="BX185" s="947"/>
      <c r="BY185" s="947"/>
      <c r="BZ185" s="947"/>
      <c r="CA185" s="947"/>
      <c r="CB185" s="947"/>
      <c r="CC185" s="947"/>
      <c r="CD185" s="947"/>
      <c r="CE185" s="947"/>
      <c r="CF185" s="947"/>
      <c r="CG185" s="947"/>
      <c r="CH185" s="947"/>
      <c r="CI185" s="947"/>
      <c r="CJ185" s="947"/>
      <c r="CK185" s="947"/>
      <c r="CL185" s="947"/>
      <c r="CM185" s="947"/>
      <c r="CN185" s="947"/>
      <c r="CO185" s="947"/>
      <c r="CP185" s="947"/>
      <c r="CQ185" s="947"/>
      <c r="CR185" s="947"/>
      <c r="CS185" s="947"/>
      <c r="CT185" s="947"/>
      <c r="CU185" s="947"/>
      <c r="CV185" s="947"/>
      <c r="CW185" s="947"/>
      <c r="CX185" s="947"/>
      <c r="CY185" s="947"/>
      <c r="CZ185" s="947"/>
      <c r="DA185" s="947"/>
      <c r="DB185" s="947"/>
      <c r="DC185" s="947"/>
      <c r="DD185" s="947"/>
    </row>
    <row r="186" spans="1:108" s="777" customFormat="1" ht="30" customHeight="1">
      <c r="B186" s="781">
        <v>1</v>
      </c>
      <c r="C186" s="748" t="s">
        <v>288</v>
      </c>
      <c r="D186" s="781" t="s">
        <v>0</v>
      </c>
      <c r="E186" s="782"/>
      <c r="F186" s="783" t="s">
        <v>149</v>
      </c>
      <c r="G186" s="800">
        <f t="shared" si="108"/>
        <v>0</v>
      </c>
      <c r="H186" s="801">
        <f t="shared" si="114"/>
        <v>0</v>
      </c>
      <c r="I186" s="800">
        <v>0</v>
      </c>
      <c r="J186" s="800">
        <v>0</v>
      </c>
      <c r="K186" s="800">
        <v>0</v>
      </c>
      <c r="L186" s="800">
        <f t="shared" si="103"/>
        <v>0</v>
      </c>
      <c r="M186" s="802" t="e">
        <f>L186*100/G186</f>
        <v>#DIV/0!</v>
      </c>
      <c r="N186" s="801">
        <v>0</v>
      </c>
      <c r="O186" s="800">
        <v>0</v>
      </c>
      <c r="P186" s="800">
        <v>0</v>
      </c>
      <c r="Q186" s="800">
        <v>0</v>
      </c>
      <c r="R186" s="800">
        <f t="shared" si="88"/>
        <v>0</v>
      </c>
      <c r="S186" s="802" t="e">
        <f>U186*100/G186</f>
        <v>#DIV/0!</v>
      </c>
      <c r="T186" s="801">
        <v>0</v>
      </c>
      <c r="U186" s="803">
        <f t="shared" si="100"/>
        <v>0</v>
      </c>
      <c r="V186" s="800">
        <v>0</v>
      </c>
      <c r="W186" s="800">
        <v>0</v>
      </c>
      <c r="X186" s="800">
        <v>0</v>
      </c>
      <c r="Y186" s="800">
        <f t="shared" si="89"/>
        <v>0</v>
      </c>
      <c r="Z186" s="802" t="e">
        <f t="shared" si="102"/>
        <v>#DIV/0!</v>
      </c>
      <c r="AA186" s="801">
        <v>0</v>
      </c>
      <c r="AB186" s="804">
        <f t="shared" si="101"/>
        <v>0</v>
      </c>
      <c r="AC186" s="800">
        <v>0</v>
      </c>
      <c r="AD186" s="800">
        <v>0</v>
      </c>
      <c r="AE186" s="800">
        <v>0</v>
      </c>
      <c r="AF186" s="800">
        <f t="shared" si="90"/>
        <v>0</v>
      </c>
      <c r="AG186" s="802" t="e">
        <f>AI186*100/G186</f>
        <v>#DIV/0!</v>
      </c>
      <c r="AH186" s="801">
        <v>0</v>
      </c>
      <c r="AI186" s="801">
        <f t="shared" si="99"/>
        <v>0</v>
      </c>
      <c r="AJ186" s="805" t="e">
        <f t="shared" si="119"/>
        <v>#DIV/0!</v>
      </c>
      <c r="AK186" s="929"/>
      <c r="AL186" s="957"/>
      <c r="AM186" s="949"/>
      <c r="AN186" s="949"/>
      <c r="AO186" s="949"/>
      <c r="AP186" s="949"/>
      <c r="AQ186" s="949"/>
      <c r="AR186" s="949"/>
      <c r="AS186" s="949"/>
      <c r="AT186" s="949"/>
      <c r="AU186" s="949"/>
      <c r="AV186" s="949"/>
      <c r="AW186" s="949"/>
      <c r="AX186" s="949"/>
      <c r="AY186" s="949"/>
      <c r="AZ186" s="949"/>
      <c r="BA186" s="949"/>
      <c r="BB186" s="949"/>
      <c r="BC186" s="949"/>
      <c r="BD186" s="949"/>
      <c r="BE186" s="949"/>
      <c r="BF186" s="949"/>
      <c r="BG186" s="949"/>
      <c r="BH186" s="949"/>
      <c r="BI186" s="949"/>
      <c r="BJ186" s="949"/>
      <c r="BK186" s="949"/>
      <c r="BL186" s="949"/>
      <c r="BM186" s="949"/>
      <c r="BN186" s="949"/>
      <c r="BO186" s="949"/>
      <c r="BP186" s="949"/>
      <c r="BQ186" s="949"/>
      <c r="BR186" s="949"/>
      <c r="BS186" s="949"/>
      <c r="BT186" s="949"/>
      <c r="BU186" s="949"/>
      <c r="BV186" s="949"/>
      <c r="BW186" s="949"/>
      <c r="BX186" s="949"/>
      <c r="BY186" s="949"/>
      <c r="BZ186" s="949"/>
      <c r="CA186" s="949"/>
      <c r="CB186" s="949"/>
      <c r="CC186" s="949"/>
      <c r="CD186" s="949"/>
      <c r="CE186" s="949"/>
      <c r="CF186" s="949"/>
      <c r="CG186" s="949"/>
      <c r="CH186" s="949"/>
      <c r="CI186" s="949"/>
      <c r="CJ186" s="949"/>
      <c r="CK186" s="949"/>
      <c r="CL186" s="949"/>
      <c r="CM186" s="949"/>
      <c r="CN186" s="949"/>
      <c r="CO186" s="949"/>
      <c r="CP186" s="949"/>
      <c r="CQ186" s="949"/>
      <c r="CR186" s="949"/>
      <c r="CS186" s="949"/>
      <c r="CT186" s="949"/>
      <c r="CU186" s="949"/>
      <c r="CV186" s="949"/>
      <c r="CW186" s="949"/>
      <c r="CX186" s="949"/>
      <c r="CY186" s="949"/>
      <c r="CZ186" s="949"/>
      <c r="DA186" s="949"/>
      <c r="DB186" s="949"/>
      <c r="DC186" s="949"/>
      <c r="DD186" s="949"/>
    </row>
    <row r="187" spans="1:108" s="750" customFormat="1" ht="18" customHeight="1">
      <c r="B187" s="771"/>
      <c r="C187" s="743"/>
      <c r="D187" s="773"/>
      <c r="E187" s="774"/>
      <c r="F187" s="775" t="s">
        <v>150</v>
      </c>
      <c r="G187" s="760">
        <f t="shared" si="108"/>
        <v>0</v>
      </c>
      <c r="H187" s="763">
        <f t="shared" si="114"/>
        <v>0</v>
      </c>
      <c r="I187" s="760">
        <v>0</v>
      </c>
      <c r="J187" s="760">
        <v>0</v>
      </c>
      <c r="K187" s="760">
        <v>0</v>
      </c>
      <c r="L187" s="760">
        <f t="shared" si="103"/>
        <v>0</v>
      </c>
      <c r="M187" s="761" t="e">
        <f>L187*100/G186</f>
        <v>#DIV/0!</v>
      </c>
      <c r="N187" s="763">
        <v>0</v>
      </c>
      <c r="O187" s="760">
        <v>0</v>
      </c>
      <c r="P187" s="760">
        <v>0</v>
      </c>
      <c r="Q187" s="760">
        <v>0</v>
      </c>
      <c r="R187" s="760">
        <f t="shared" si="88"/>
        <v>0</v>
      </c>
      <c r="S187" s="761" t="e">
        <f>U187*100/G186</f>
        <v>#DIV/0!</v>
      </c>
      <c r="T187" s="763">
        <v>0</v>
      </c>
      <c r="U187" s="758">
        <f t="shared" si="100"/>
        <v>0</v>
      </c>
      <c r="V187" s="760">
        <v>0</v>
      </c>
      <c r="W187" s="760">
        <v>0</v>
      </c>
      <c r="X187" s="760">
        <v>0</v>
      </c>
      <c r="Y187" s="760">
        <f t="shared" si="89"/>
        <v>0</v>
      </c>
      <c r="Z187" s="761" t="e">
        <f>AB187*100/G186</f>
        <v>#DIV/0!</v>
      </c>
      <c r="AA187" s="763">
        <v>0</v>
      </c>
      <c r="AB187" s="762">
        <f t="shared" si="101"/>
        <v>0</v>
      </c>
      <c r="AC187" s="760">
        <v>0</v>
      </c>
      <c r="AD187" s="760">
        <v>0</v>
      </c>
      <c r="AE187" s="760">
        <v>0</v>
      </c>
      <c r="AF187" s="760">
        <f t="shared" si="90"/>
        <v>0</v>
      </c>
      <c r="AG187" s="761" t="e">
        <f>AI187*100/G186</f>
        <v>#DIV/0!</v>
      </c>
      <c r="AH187" s="763">
        <v>0</v>
      </c>
      <c r="AI187" s="763">
        <f t="shared" si="99"/>
        <v>0</v>
      </c>
      <c r="AJ187" s="764" t="e">
        <f t="shared" si="119"/>
        <v>#DIV/0!</v>
      </c>
      <c r="AK187" s="925"/>
      <c r="AL187" s="956"/>
      <c r="AM187" s="948"/>
      <c r="AN187" s="948"/>
      <c r="AO187" s="948"/>
      <c r="AP187" s="948"/>
      <c r="AQ187" s="948"/>
      <c r="AR187" s="948"/>
      <c r="AS187" s="948"/>
      <c r="AT187" s="948"/>
      <c r="AU187" s="948"/>
      <c r="AV187" s="948"/>
      <c r="AW187" s="948"/>
      <c r="AX187" s="948"/>
      <c r="AY187" s="948"/>
      <c r="AZ187" s="948"/>
      <c r="BA187" s="948"/>
      <c r="BB187" s="948"/>
      <c r="BC187" s="948"/>
      <c r="BD187" s="948"/>
      <c r="BE187" s="948"/>
      <c r="BF187" s="948"/>
      <c r="BG187" s="948"/>
      <c r="BH187" s="948"/>
      <c r="BI187" s="948"/>
      <c r="BJ187" s="948"/>
      <c r="BK187" s="948"/>
      <c r="BL187" s="948"/>
      <c r="BM187" s="948"/>
      <c r="BN187" s="948"/>
      <c r="BO187" s="948"/>
      <c r="BP187" s="948"/>
      <c r="BQ187" s="948"/>
      <c r="BR187" s="948"/>
      <c r="BS187" s="948"/>
      <c r="BT187" s="948"/>
      <c r="BU187" s="948"/>
      <c r="BV187" s="948"/>
      <c r="BW187" s="948"/>
      <c r="BX187" s="948"/>
      <c r="BY187" s="948"/>
      <c r="BZ187" s="948"/>
      <c r="CA187" s="948"/>
      <c r="CB187" s="948"/>
      <c r="CC187" s="948"/>
      <c r="CD187" s="948"/>
      <c r="CE187" s="948"/>
      <c r="CF187" s="948"/>
      <c r="CG187" s="948"/>
      <c r="CH187" s="948"/>
      <c r="CI187" s="948"/>
      <c r="CJ187" s="948"/>
      <c r="CK187" s="948"/>
      <c r="CL187" s="948"/>
      <c r="CM187" s="948"/>
      <c r="CN187" s="948"/>
      <c r="CO187" s="948"/>
      <c r="CP187" s="948"/>
      <c r="CQ187" s="948"/>
      <c r="CR187" s="948"/>
      <c r="CS187" s="948"/>
      <c r="CT187" s="948"/>
      <c r="CU187" s="948"/>
      <c r="CV187" s="948"/>
      <c r="CW187" s="948"/>
      <c r="CX187" s="948"/>
      <c r="CY187" s="948"/>
      <c r="CZ187" s="948"/>
      <c r="DA187" s="948"/>
      <c r="DB187" s="948"/>
      <c r="DC187" s="948"/>
      <c r="DD187" s="948"/>
    </row>
    <row r="188" spans="1:108" s="893" customFormat="1" ht="30" customHeight="1">
      <c r="B188" s="879"/>
      <c r="C188" s="907" t="s">
        <v>289</v>
      </c>
      <c r="D188" s="879" t="s">
        <v>6</v>
      </c>
      <c r="E188" s="908"/>
      <c r="F188" s="909" t="s">
        <v>149</v>
      </c>
      <c r="G188" s="884">
        <f t="shared" si="108"/>
        <v>5500</v>
      </c>
      <c r="H188" s="885">
        <f t="shared" si="114"/>
        <v>1767200</v>
      </c>
      <c r="I188" s="884">
        <f t="shared" ref="I188:K191" si="120">I190</f>
        <v>420</v>
      </c>
      <c r="J188" s="884">
        <f t="shared" si="120"/>
        <v>420</v>
      </c>
      <c r="K188" s="884">
        <f t="shared" si="120"/>
        <v>635</v>
      </c>
      <c r="L188" s="884">
        <f t="shared" si="103"/>
        <v>1475</v>
      </c>
      <c r="M188" s="886">
        <f>L188*100/G188</f>
        <v>26.818181818181817</v>
      </c>
      <c r="N188" s="885">
        <f>N192</f>
        <v>357774</v>
      </c>
      <c r="O188" s="884">
        <f t="shared" ref="O188:Q191" si="121">O190</f>
        <v>625</v>
      </c>
      <c r="P188" s="884">
        <f t="shared" si="121"/>
        <v>420</v>
      </c>
      <c r="Q188" s="884">
        <f t="shared" si="121"/>
        <v>425</v>
      </c>
      <c r="R188" s="884">
        <f t="shared" si="88"/>
        <v>1470</v>
      </c>
      <c r="S188" s="886">
        <f>U188*100/G188</f>
        <v>53.545454545454547</v>
      </c>
      <c r="T188" s="885">
        <f>T192</f>
        <v>715548</v>
      </c>
      <c r="U188" s="887">
        <f t="shared" si="100"/>
        <v>2945</v>
      </c>
      <c r="V188" s="884">
        <f t="shared" ref="V188:X191" si="122">V190</f>
        <v>420</v>
      </c>
      <c r="W188" s="884">
        <f t="shared" si="122"/>
        <v>420</v>
      </c>
      <c r="X188" s="884">
        <f t="shared" si="122"/>
        <v>420</v>
      </c>
      <c r="Y188" s="884">
        <f t="shared" si="89"/>
        <v>1260</v>
      </c>
      <c r="Z188" s="886">
        <f t="shared" si="102"/>
        <v>76.454545454545453</v>
      </c>
      <c r="AA188" s="885">
        <f>AA192</f>
        <v>1073322</v>
      </c>
      <c r="AB188" s="888">
        <f t="shared" si="101"/>
        <v>4205</v>
      </c>
      <c r="AC188" s="884">
        <f t="shared" ref="AC188:AE191" si="123">AC190</f>
        <v>420</v>
      </c>
      <c r="AD188" s="884">
        <f t="shared" si="123"/>
        <v>420</v>
      </c>
      <c r="AE188" s="884">
        <f t="shared" si="123"/>
        <v>455</v>
      </c>
      <c r="AF188" s="884">
        <f t="shared" si="90"/>
        <v>1295</v>
      </c>
      <c r="AG188" s="886">
        <f>AI188*100/G188</f>
        <v>100</v>
      </c>
      <c r="AH188" s="885">
        <f>AH192</f>
        <v>1767200</v>
      </c>
      <c r="AI188" s="885">
        <f t="shared" si="99"/>
        <v>5500</v>
      </c>
      <c r="AJ188" s="889">
        <f t="shared" si="119"/>
        <v>100</v>
      </c>
      <c r="AK188" s="942"/>
      <c r="AL188" s="957"/>
      <c r="AM188" s="949"/>
      <c r="AN188" s="949"/>
      <c r="AO188" s="949"/>
      <c r="AP188" s="949"/>
      <c r="AQ188" s="949"/>
      <c r="AR188" s="949"/>
      <c r="AS188" s="949"/>
      <c r="AT188" s="949"/>
      <c r="AU188" s="949"/>
      <c r="AV188" s="949"/>
      <c r="AW188" s="949"/>
      <c r="AX188" s="949"/>
      <c r="AY188" s="949"/>
      <c r="AZ188" s="949"/>
      <c r="BA188" s="949"/>
      <c r="BB188" s="949"/>
      <c r="BC188" s="949"/>
      <c r="BD188" s="949"/>
      <c r="BE188" s="949"/>
      <c r="BF188" s="951"/>
      <c r="BG188" s="951"/>
      <c r="BH188" s="951"/>
      <c r="BI188" s="951"/>
      <c r="BJ188" s="951"/>
      <c r="BK188" s="951"/>
      <c r="BL188" s="951"/>
      <c r="BM188" s="951"/>
      <c r="BN188" s="951"/>
      <c r="BO188" s="951"/>
      <c r="BP188" s="951"/>
      <c r="BQ188" s="951"/>
      <c r="BR188" s="951"/>
      <c r="BS188" s="951"/>
      <c r="BT188" s="951"/>
      <c r="BU188" s="951"/>
      <c r="BV188" s="951"/>
      <c r="BW188" s="951"/>
      <c r="BX188" s="951"/>
      <c r="BY188" s="951"/>
      <c r="BZ188" s="951"/>
      <c r="CA188" s="951"/>
      <c r="CB188" s="951"/>
      <c r="CC188" s="951"/>
      <c r="CD188" s="951"/>
      <c r="CE188" s="951"/>
      <c r="CF188" s="951"/>
      <c r="CG188" s="951"/>
      <c r="CH188" s="951"/>
      <c r="CI188" s="951"/>
      <c r="CJ188" s="951"/>
      <c r="CK188" s="951"/>
      <c r="CL188" s="951"/>
      <c r="CM188" s="951"/>
      <c r="CN188" s="951"/>
      <c r="CO188" s="951"/>
      <c r="CP188" s="951"/>
      <c r="CQ188" s="951"/>
      <c r="CR188" s="951"/>
      <c r="CS188" s="951"/>
      <c r="CT188" s="951"/>
      <c r="CU188" s="951"/>
      <c r="CV188" s="951"/>
      <c r="CW188" s="951"/>
      <c r="CX188" s="951"/>
      <c r="CY188" s="951"/>
      <c r="CZ188" s="951"/>
      <c r="DA188" s="951"/>
      <c r="DB188" s="951"/>
      <c r="DC188" s="951"/>
      <c r="DD188" s="951"/>
    </row>
    <row r="189" spans="1:108" s="893" customFormat="1" ht="17.25" customHeight="1">
      <c r="B189" s="879"/>
      <c r="C189" s="907"/>
      <c r="D189" s="879"/>
      <c r="E189" s="908"/>
      <c r="F189" s="909" t="s">
        <v>150</v>
      </c>
      <c r="G189" s="884">
        <f t="shared" si="108"/>
        <v>6995</v>
      </c>
      <c r="H189" s="885">
        <f>AH189</f>
        <v>1166798</v>
      </c>
      <c r="I189" s="884">
        <f t="shared" si="120"/>
        <v>431</v>
      </c>
      <c r="J189" s="884">
        <f t="shared" si="120"/>
        <v>370</v>
      </c>
      <c r="K189" s="884">
        <f t="shared" si="120"/>
        <v>880</v>
      </c>
      <c r="L189" s="884">
        <f t="shared" si="103"/>
        <v>1681</v>
      </c>
      <c r="M189" s="886">
        <f>L189*100/G188</f>
        <v>30.563636363636363</v>
      </c>
      <c r="N189" s="885">
        <v>349444</v>
      </c>
      <c r="O189" s="884">
        <f t="shared" si="121"/>
        <v>387</v>
      </c>
      <c r="P189" s="884">
        <f t="shared" si="121"/>
        <v>828</v>
      </c>
      <c r="Q189" s="884">
        <f t="shared" si="121"/>
        <v>271</v>
      </c>
      <c r="R189" s="884">
        <f t="shared" si="88"/>
        <v>1486</v>
      </c>
      <c r="S189" s="886">
        <f>U189*100/G188</f>
        <v>57.581818181818178</v>
      </c>
      <c r="T189" s="885">
        <v>92370</v>
      </c>
      <c r="U189" s="887">
        <f t="shared" si="100"/>
        <v>3167</v>
      </c>
      <c r="V189" s="884">
        <f t="shared" si="122"/>
        <v>515</v>
      </c>
      <c r="W189" s="884">
        <f t="shared" si="122"/>
        <v>312</v>
      </c>
      <c r="X189" s="884">
        <f t="shared" si="122"/>
        <v>868</v>
      </c>
      <c r="Y189" s="884">
        <f t="shared" si="89"/>
        <v>1695</v>
      </c>
      <c r="Z189" s="886">
        <f>AB189*100/G188</f>
        <v>88.4</v>
      </c>
      <c r="AA189" s="885">
        <v>0</v>
      </c>
      <c r="AB189" s="888">
        <f t="shared" si="101"/>
        <v>4862</v>
      </c>
      <c r="AC189" s="884">
        <f t="shared" si="123"/>
        <v>674</v>
      </c>
      <c r="AD189" s="884">
        <f t="shared" si="123"/>
        <v>745</v>
      </c>
      <c r="AE189" s="884">
        <f t="shared" si="123"/>
        <v>714</v>
      </c>
      <c r="AF189" s="884">
        <f t="shared" si="90"/>
        <v>2133</v>
      </c>
      <c r="AG189" s="886">
        <f>AI189*100/G188</f>
        <v>127.18181818181819</v>
      </c>
      <c r="AH189" s="885">
        <f>AH191</f>
        <v>1166798</v>
      </c>
      <c r="AI189" s="885">
        <f t="shared" si="99"/>
        <v>6995</v>
      </c>
      <c r="AJ189" s="889">
        <f t="shared" si="119"/>
        <v>127.18181818181819</v>
      </c>
      <c r="AK189" s="942"/>
      <c r="AL189" s="957"/>
      <c r="AM189" s="949"/>
      <c r="AN189" s="949"/>
      <c r="AO189" s="949"/>
      <c r="AP189" s="949"/>
      <c r="AQ189" s="949"/>
      <c r="AR189" s="949"/>
      <c r="AS189" s="949"/>
      <c r="AT189" s="949"/>
      <c r="AU189" s="949"/>
      <c r="AV189" s="949"/>
      <c r="AW189" s="949"/>
      <c r="AX189" s="949"/>
      <c r="AY189" s="949"/>
      <c r="AZ189" s="949"/>
      <c r="BA189" s="949"/>
      <c r="BB189" s="949"/>
      <c r="BC189" s="949"/>
      <c r="BD189" s="949"/>
      <c r="BE189" s="949"/>
      <c r="BF189" s="951"/>
      <c r="BG189" s="951"/>
      <c r="BH189" s="951"/>
      <c r="BI189" s="951"/>
      <c r="BJ189" s="951"/>
      <c r="BK189" s="951"/>
      <c r="BL189" s="951"/>
      <c r="BM189" s="951"/>
      <c r="BN189" s="951"/>
      <c r="BO189" s="951"/>
      <c r="BP189" s="951"/>
      <c r="BQ189" s="951"/>
      <c r="BR189" s="951"/>
      <c r="BS189" s="951"/>
      <c r="BT189" s="951"/>
      <c r="BU189" s="951"/>
      <c r="BV189" s="951"/>
      <c r="BW189" s="951"/>
      <c r="BX189" s="951"/>
      <c r="BY189" s="951"/>
      <c r="BZ189" s="951"/>
      <c r="CA189" s="951"/>
      <c r="CB189" s="951"/>
      <c r="CC189" s="951"/>
      <c r="CD189" s="951"/>
      <c r="CE189" s="951"/>
      <c r="CF189" s="951"/>
      <c r="CG189" s="951"/>
      <c r="CH189" s="951"/>
      <c r="CI189" s="951"/>
      <c r="CJ189" s="951"/>
      <c r="CK189" s="951"/>
      <c r="CL189" s="951"/>
      <c r="CM189" s="951"/>
      <c r="CN189" s="951"/>
      <c r="CO189" s="951"/>
      <c r="CP189" s="951"/>
      <c r="CQ189" s="951"/>
      <c r="CR189" s="951"/>
      <c r="CS189" s="951"/>
      <c r="CT189" s="951"/>
      <c r="CU189" s="951"/>
      <c r="CV189" s="951"/>
      <c r="CW189" s="951"/>
      <c r="CX189" s="951"/>
      <c r="CY189" s="951"/>
      <c r="CZ189" s="951"/>
      <c r="DA189" s="951"/>
      <c r="DB189" s="951"/>
      <c r="DC189" s="951"/>
      <c r="DD189" s="951"/>
    </row>
    <row r="190" spans="1:108" s="893" customFormat="1" ht="30" customHeight="1">
      <c r="B190" s="879"/>
      <c r="C190" s="907" t="s">
        <v>290</v>
      </c>
      <c r="D190" s="879" t="s">
        <v>0</v>
      </c>
      <c r="E190" s="908"/>
      <c r="F190" s="909" t="s">
        <v>149</v>
      </c>
      <c r="G190" s="884">
        <f t="shared" si="108"/>
        <v>5500</v>
      </c>
      <c r="H190" s="885">
        <f t="shared" si="114"/>
        <v>1767200</v>
      </c>
      <c r="I190" s="884">
        <f t="shared" si="120"/>
        <v>420</v>
      </c>
      <c r="J190" s="884">
        <f t="shared" si="120"/>
        <v>420</v>
      </c>
      <c r="K190" s="884">
        <f t="shared" si="120"/>
        <v>635</v>
      </c>
      <c r="L190" s="884">
        <f t="shared" si="103"/>
        <v>1475</v>
      </c>
      <c r="M190" s="886">
        <f>L190*100/G190</f>
        <v>26.818181818181817</v>
      </c>
      <c r="N190" s="885">
        <f>N192</f>
        <v>357774</v>
      </c>
      <c r="O190" s="884">
        <f t="shared" si="121"/>
        <v>625</v>
      </c>
      <c r="P190" s="884">
        <f t="shared" si="121"/>
        <v>420</v>
      </c>
      <c r="Q190" s="884">
        <f t="shared" si="121"/>
        <v>425</v>
      </c>
      <c r="R190" s="884">
        <f t="shared" si="88"/>
        <v>1470</v>
      </c>
      <c r="S190" s="886">
        <f>U190*100/G190</f>
        <v>53.545454545454547</v>
      </c>
      <c r="T190" s="885">
        <f>T192</f>
        <v>715548</v>
      </c>
      <c r="U190" s="887">
        <f t="shared" si="100"/>
        <v>2945</v>
      </c>
      <c r="V190" s="884">
        <f t="shared" si="122"/>
        <v>420</v>
      </c>
      <c r="W190" s="884">
        <f t="shared" si="122"/>
        <v>420</v>
      </c>
      <c r="X190" s="884">
        <f t="shared" si="122"/>
        <v>420</v>
      </c>
      <c r="Y190" s="884">
        <f t="shared" si="89"/>
        <v>1260</v>
      </c>
      <c r="Z190" s="886">
        <f t="shared" si="102"/>
        <v>76.454545454545453</v>
      </c>
      <c r="AA190" s="885">
        <f>AA192</f>
        <v>1073322</v>
      </c>
      <c r="AB190" s="888">
        <f t="shared" si="101"/>
        <v>4205</v>
      </c>
      <c r="AC190" s="884">
        <f t="shared" si="123"/>
        <v>420</v>
      </c>
      <c r="AD190" s="884">
        <f t="shared" si="123"/>
        <v>420</v>
      </c>
      <c r="AE190" s="884">
        <f t="shared" si="123"/>
        <v>455</v>
      </c>
      <c r="AF190" s="884">
        <f t="shared" si="90"/>
        <v>1295</v>
      </c>
      <c r="AG190" s="886">
        <f>AI190*100/G190</f>
        <v>100</v>
      </c>
      <c r="AH190" s="885">
        <f>AH192</f>
        <v>1767200</v>
      </c>
      <c r="AI190" s="885">
        <f t="shared" si="99"/>
        <v>5500</v>
      </c>
      <c r="AJ190" s="889">
        <f t="shared" si="119"/>
        <v>100</v>
      </c>
      <c r="AK190" s="942"/>
      <c r="AL190" s="957"/>
      <c r="AM190" s="949"/>
      <c r="AN190" s="949"/>
      <c r="AO190" s="949"/>
      <c r="AP190" s="949"/>
      <c r="AQ190" s="949"/>
      <c r="AR190" s="949"/>
      <c r="AS190" s="949"/>
      <c r="AT190" s="949"/>
      <c r="AU190" s="949"/>
      <c r="AV190" s="949"/>
      <c r="AW190" s="949"/>
      <c r="AX190" s="949"/>
      <c r="AY190" s="949"/>
      <c r="AZ190" s="949"/>
      <c r="BA190" s="949"/>
      <c r="BB190" s="949"/>
      <c r="BC190" s="949"/>
      <c r="BD190" s="949"/>
      <c r="BE190" s="949"/>
      <c r="BF190" s="951"/>
      <c r="BG190" s="951"/>
      <c r="BH190" s="951"/>
      <c r="BI190" s="951"/>
      <c r="BJ190" s="951"/>
      <c r="BK190" s="951"/>
      <c r="BL190" s="951"/>
      <c r="BM190" s="951"/>
      <c r="BN190" s="951"/>
      <c r="BO190" s="951"/>
      <c r="BP190" s="951"/>
      <c r="BQ190" s="951"/>
      <c r="BR190" s="951"/>
      <c r="BS190" s="951"/>
      <c r="BT190" s="951"/>
      <c r="BU190" s="951"/>
      <c r="BV190" s="951"/>
      <c r="BW190" s="951"/>
      <c r="BX190" s="951"/>
      <c r="BY190" s="951"/>
      <c r="BZ190" s="951"/>
      <c r="CA190" s="951"/>
      <c r="CB190" s="951"/>
      <c r="CC190" s="951"/>
      <c r="CD190" s="951"/>
      <c r="CE190" s="951"/>
      <c r="CF190" s="951"/>
      <c r="CG190" s="951"/>
      <c r="CH190" s="951"/>
      <c r="CI190" s="951"/>
      <c r="CJ190" s="951"/>
      <c r="CK190" s="951"/>
      <c r="CL190" s="951"/>
      <c r="CM190" s="951"/>
      <c r="CN190" s="951"/>
      <c r="CO190" s="951"/>
      <c r="CP190" s="951"/>
      <c r="CQ190" s="951"/>
      <c r="CR190" s="951"/>
      <c r="CS190" s="951"/>
      <c r="CT190" s="951"/>
      <c r="CU190" s="951"/>
      <c r="CV190" s="951"/>
      <c r="CW190" s="951"/>
      <c r="CX190" s="951"/>
      <c r="CY190" s="951"/>
      <c r="CZ190" s="951"/>
      <c r="DA190" s="951"/>
      <c r="DB190" s="951"/>
      <c r="DC190" s="951"/>
      <c r="DD190" s="951"/>
    </row>
    <row r="191" spans="1:108" s="893" customFormat="1" ht="16.5" customHeight="1">
      <c r="B191" s="879"/>
      <c r="C191" s="907"/>
      <c r="D191" s="879"/>
      <c r="E191" s="908"/>
      <c r="F191" s="909" t="s">
        <v>150</v>
      </c>
      <c r="G191" s="884">
        <f t="shared" si="108"/>
        <v>6995</v>
      </c>
      <c r="H191" s="885">
        <f>H193</f>
        <v>1166798</v>
      </c>
      <c r="I191" s="884">
        <f t="shared" si="120"/>
        <v>431</v>
      </c>
      <c r="J191" s="884">
        <f t="shared" si="120"/>
        <v>370</v>
      </c>
      <c r="K191" s="884">
        <f t="shared" si="120"/>
        <v>880</v>
      </c>
      <c r="L191" s="884">
        <f t="shared" si="103"/>
        <v>1681</v>
      </c>
      <c r="M191" s="886">
        <f>L191*100/G190</f>
        <v>30.563636363636363</v>
      </c>
      <c r="N191" s="885">
        <f>N193</f>
        <v>349444</v>
      </c>
      <c r="O191" s="884">
        <f t="shared" si="121"/>
        <v>387</v>
      </c>
      <c r="P191" s="884">
        <f t="shared" si="121"/>
        <v>828</v>
      </c>
      <c r="Q191" s="884">
        <f t="shared" si="121"/>
        <v>271</v>
      </c>
      <c r="R191" s="884">
        <f t="shared" si="88"/>
        <v>1486</v>
      </c>
      <c r="S191" s="886">
        <f>U191*100/G190</f>
        <v>57.581818181818178</v>
      </c>
      <c r="T191" s="885">
        <f>T193</f>
        <v>769734.32</v>
      </c>
      <c r="U191" s="887">
        <f t="shared" si="100"/>
        <v>3167</v>
      </c>
      <c r="V191" s="884">
        <f t="shared" si="122"/>
        <v>515</v>
      </c>
      <c r="W191" s="884">
        <f t="shared" si="122"/>
        <v>312</v>
      </c>
      <c r="X191" s="884">
        <f t="shared" si="122"/>
        <v>868</v>
      </c>
      <c r="Y191" s="884">
        <f t="shared" si="89"/>
        <v>1695</v>
      </c>
      <c r="Z191" s="886">
        <f>AB191*100/G190</f>
        <v>88.4</v>
      </c>
      <c r="AA191" s="885">
        <f>AA193</f>
        <v>893730</v>
      </c>
      <c r="AB191" s="888">
        <f t="shared" si="101"/>
        <v>4862</v>
      </c>
      <c r="AC191" s="884">
        <f t="shared" si="123"/>
        <v>674</v>
      </c>
      <c r="AD191" s="884">
        <f t="shared" si="123"/>
        <v>745</v>
      </c>
      <c r="AE191" s="884">
        <f t="shared" si="123"/>
        <v>714</v>
      </c>
      <c r="AF191" s="884">
        <f t="shared" si="90"/>
        <v>2133</v>
      </c>
      <c r="AG191" s="886">
        <f>AI191*100/G190</f>
        <v>127.18181818181819</v>
      </c>
      <c r="AH191" s="885">
        <f>AH193</f>
        <v>1166798</v>
      </c>
      <c r="AI191" s="885">
        <f t="shared" si="99"/>
        <v>6995</v>
      </c>
      <c r="AJ191" s="889">
        <f t="shared" si="119"/>
        <v>127.18181818181819</v>
      </c>
      <c r="AK191" s="942"/>
      <c r="AL191" s="957"/>
      <c r="AM191" s="949"/>
      <c r="AN191" s="949"/>
      <c r="AO191" s="949"/>
      <c r="AP191" s="949"/>
      <c r="AQ191" s="949"/>
      <c r="AR191" s="949"/>
      <c r="AS191" s="949"/>
      <c r="AT191" s="949"/>
      <c r="AU191" s="949"/>
      <c r="AV191" s="949"/>
      <c r="AW191" s="949"/>
      <c r="AX191" s="949"/>
      <c r="AY191" s="949"/>
      <c r="AZ191" s="949"/>
      <c r="BA191" s="949"/>
      <c r="BB191" s="949"/>
      <c r="BC191" s="949"/>
      <c r="BD191" s="949"/>
      <c r="BE191" s="949"/>
      <c r="BF191" s="951"/>
      <c r="BG191" s="951"/>
      <c r="BH191" s="951"/>
      <c r="BI191" s="951"/>
      <c r="BJ191" s="951"/>
      <c r="BK191" s="951"/>
      <c r="BL191" s="951"/>
      <c r="BM191" s="951"/>
      <c r="BN191" s="951"/>
      <c r="BO191" s="951"/>
      <c r="BP191" s="951"/>
      <c r="BQ191" s="951"/>
      <c r="BR191" s="951"/>
      <c r="BS191" s="951"/>
      <c r="BT191" s="951"/>
      <c r="BU191" s="951"/>
      <c r="BV191" s="951"/>
      <c r="BW191" s="951"/>
      <c r="BX191" s="951"/>
      <c r="BY191" s="951"/>
      <c r="BZ191" s="951"/>
      <c r="CA191" s="951"/>
      <c r="CB191" s="951"/>
      <c r="CC191" s="951"/>
      <c r="CD191" s="951"/>
      <c r="CE191" s="951"/>
      <c r="CF191" s="951"/>
      <c r="CG191" s="951"/>
      <c r="CH191" s="951"/>
      <c r="CI191" s="951"/>
      <c r="CJ191" s="951"/>
      <c r="CK191" s="951"/>
      <c r="CL191" s="951"/>
      <c r="CM191" s="951"/>
      <c r="CN191" s="951"/>
      <c r="CO191" s="951"/>
      <c r="CP191" s="951"/>
      <c r="CQ191" s="951"/>
      <c r="CR191" s="951"/>
      <c r="CS191" s="951"/>
      <c r="CT191" s="951"/>
      <c r="CU191" s="951"/>
      <c r="CV191" s="951"/>
      <c r="CW191" s="951"/>
      <c r="CX191" s="951"/>
      <c r="CY191" s="951"/>
      <c r="CZ191" s="951"/>
      <c r="DA191" s="951"/>
      <c r="DB191" s="951"/>
      <c r="DC191" s="951"/>
      <c r="DD191" s="951"/>
    </row>
    <row r="192" spans="1:108" s="893" customFormat="1" ht="30" customHeight="1">
      <c r="B192" s="879">
        <v>1</v>
      </c>
      <c r="C192" s="907" t="s">
        <v>291</v>
      </c>
      <c r="D192" s="879" t="s">
        <v>5</v>
      </c>
      <c r="E192" s="908"/>
      <c r="F192" s="909" t="s">
        <v>149</v>
      </c>
      <c r="G192" s="884">
        <f t="shared" si="108"/>
        <v>5500</v>
      </c>
      <c r="H192" s="885">
        <f t="shared" si="114"/>
        <v>1767200</v>
      </c>
      <c r="I192" s="884">
        <f>I194+I196+I198</f>
        <v>420</v>
      </c>
      <c r="J192" s="884">
        <f t="shared" ref="I192:K193" si="124">J194+J196+J198</f>
        <v>420</v>
      </c>
      <c r="K192" s="884">
        <f t="shared" si="124"/>
        <v>635</v>
      </c>
      <c r="L192" s="884">
        <f t="shared" si="103"/>
        <v>1475</v>
      </c>
      <c r="M192" s="886">
        <f>L192*100/G192</f>
        <v>26.818181818181817</v>
      </c>
      <c r="N192" s="885">
        <f>แผนเงิน2562!L188</f>
        <v>357774</v>
      </c>
      <c r="O192" s="884">
        <f t="shared" ref="O192:Q193" si="125">O194+O196+O198</f>
        <v>625</v>
      </c>
      <c r="P192" s="884">
        <f t="shared" si="125"/>
        <v>420</v>
      </c>
      <c r="Q192" s="884">
        <f t="shared" si="125"/>
        <v>425</v>
      </c>
      <c r="R192" s="884">
        <f t="shared" si="88"/>
        <v>1470</v>
      </c>
      <c r="S192" s="886">
        <f>U192*100/G192</f>
        <v>53.545454545454547</v>
      </c>
      <c r="T192" s="885">
        <f>แผนเงิน2562!Q188</f>
        <v>715548</v>
      </c>
      <c r="U192" s="887">
        <f t="shared" si="100"/>
        <v>2945</v>
      </c>
      <c r="V192" s="884">
        <f t="shared" ref="V192:X193" si="126">V194+V196+V198</f>
        <v>420</v>
      </c>
      <c r="W192" s="884">
        <f t="shared" si="126"/>
        <v>420</v>
      </c>
      <c r="X192" s="884">
        <f t="shared" si="126"/>
        <v>420</v>
      </c>
      <c r="Y192" s="884">
        <f t="shared" si="89"/>
        <v>1260</v>
      </c>
      <c r="Z192" s="886">
        <f t="shared" si="102"/>
        <v>76.454545454545453</v>
      </c>
      <c r="AA192" s="885">
        <f>แผนเงิน2562!V188</f>
        <v>1073322</v>
      </c>
      <c r="AB192" s="888">
        <f t="shared" si="101"/>
        <v>4205</v>
      </c>
      <c r="AC192" s="884">
        <f t="shared" ref="AC192:AE193" si="127">AC194+AC196+AC198</f>
        <v>420</v>
      </c>
      <c r="AD192" s="884">
        <f t="shared" si="127"/>
        <v>420</v>
      </c>
      <c r="AE192" s="884">
        <f t="shared" si="127"/>
        <v>455</v>
      </c>
      <c r="AF192" s="884">
        <f t="shared" si="90"/>
        <v>1295</v>
      </c>
      <c r="AG192" s="886">
        <f>AI192*100/G192</f>
        <v>100</v>
      </c>
      <c r="AH192" s="885">
        <f>แผนเงิน2562!AA188+310100+80000</f>
        <v>1767200</v>
      </c>
      <c r="AI192" s="885">
        <f t="shared" si="99"/>
        <v>5500</v>
      </c>
      <c r="AJ192" s="889">
        <f t="shared" si="119"/>
        <v>100</v>
      </c>
      <c r="AK192" s="942"/>
      <c r="AL192" s="957"/>
      <c r="AM192" s="949"/>
      <c r="AN192" s="949"/>
      <c r="AO192" s="949"/>
      <c r="AP192" s="949"/>
      <c r="AQ192" s="949"/>
      <c r="AR192" s="949"/>
      <c r="AS192" s="949"/>
      <c r="AT192" s="949"/>
      <c r="AU192" s="949"/>
      <c r="AV192" s="949"/>
      <c r="AW192" s="949"/>
      <c r="AX192" s="949"/>
      <c r="AY192" s="949"/>
      <c r="AZ192" s="949"/>
      <c r="BA192" s="949"/>
      <c r="BB192" s="949"/>
      <c r="BC192" s="949"/>
      <c r="BD192" s="949"/>
      <c r="BE192" s="949"/>
      <c r="BF192" s="951"/>
      <c r="BG192" s="951"/>
      <c r="BH192" s="951"/>
      <c r="BI192" s="951"/>
      <c r="BJ192" s="951"/>
      <c r="BK192" s="951"/>
      <c r="BL192" s="951"/>
      <c r="BM192" s="951"/>
      <c r="BN192" s="951"/>
      <c r="BO192" s="951"/>
      <c r="BP192" s="951"/>
      <c r="BQ192" s="951"/>
      <c r="BR192" s="951"/>
      <c r="BS192" s="951"/>
      <c r="BT192" s="951"/>
      <c r="BU192" s="951"/>
      <c r="BV192" s="951"/>
      <c r="BW192" s="951"/>
      <c r="BX192" s="951"/>
      <c r="BY192" s="951"/>
      <c r="BZ192" s="951"/>
      <c r="CA192" s="951"/>
      <c r="CB192" s="951"/>
      <c r="CC192" s="951"/>
      <c r="CD192" s="951"/>
      <c r="CE192" s="951"/>
      <c r="CF192" s="951"/>
      <c r="CG192" s="951"/>
      <c r="CH192" s="951"/>
      <c r="CI192" s="951"/>
      <c r="CJ192" s="951"/>
      <c r="CK192" s="951"/>
      <c r="CL192" s="951"/>
      <c r="CM192" s="951"/>
      <c r="CN192" s="951"/>
      <c r="CO192" s="951"/>
      <c r="CP192" s="951"/>
      <c r="CQ192" s="951"/>
      <c r="CR192" s="951"/>
      <c r="CS192" s="951"/>
      <c r="CT192" s="951"/>
      <c r="CU192" s="951"/>
      <c r="CV192" s="951"/>
      <c r="CW192" s="951"/>
      <c r="CX192" s="951"/>
      <c r="CY192" s="951"/>
      <c r="CZ192" s="951"/>
      <c r="DA192" s="951"/>
      <c r="DB192" s="951"/>
      <c r="DC192" s="951"/>
      <c r="DD192" s="951"/>
    </row>
    <row r="193" spans="1:108" s="878" customFormat="1" ht="20.25" customHeight="1">
      <c r="B193" s="879"/>
      <c r="C193" s="910"/>
      <c r="D193" s="911"/>
      <c r="E193" s="912"/>
      <c r="F193" s="909" t="s">
        <v>150</v>
      </c>
      <c r="G193" s="884">
        <f t="shared" si="108"/>
        <v>6995</v>
      </c>
      <c r="H193" s="885">
        <f t="shared" si="114"/>
        <v>1166798</v>
      </c>
      <c r="I193" s="884">
        <f t="shared" si="124"/>
        <v>431</v>
      </c>
      <c r="J193" s="884">
        <f t="shared" si="124"/>
        <v>370</v>
      </c>
      <c r="K193" s="884">
        <f t="shared" si="124"/>
        <v>880</v>
      </c>
      <c r="L193" s="884">
        <f t="shared" si="103"/>
        <v>1681</v>
      </c>
      <c r="M193" s="886">
        <f>L193*100/G192</f>
        <v>30.563636363636363</v>
      </c>
      <c r="N193" s="885">
        <v>349444</v>
      </c>
      <c r="O193" s="884">
        <f t="shared" si="125"/>
        <v>387</v>
      </c>
      <c r="P193" s="884">
        <f t="shared" si="125"/>
        <v>828</v>
      </c>
      <c r="Q193" s="884">
        <f t="shared" si="125"/>
        <v>271</v>
      </c>
      <c r="R193" s="884">
        <f t="shared" si="88"/>
        <v>1486</v>
      </c>
      <c r="S193" s="886">
        <f>U193*100/G192</f>
        <v>57.581818181818178</v>
      </c>
      <c r="T193" s="885">
        <v>769734.32</v>
      </c>
      <c r="U193" s="887">
        <f t="shared" si="100"/>
        <v>3167</v>
      </c>
      <c r="V193" s="884">
        <f t="shared" si="126"/>
        <v>515</v>
      </c>
      <c r="W193" s="884">
        <f t="shared" si="126"/>
        <v>312</v>
      </c>
      <c r="X193" s="884">
        <f t="shared" si="126"/>
        <v>868</v>
      </c>
      <c r="Y193" s="884">
        <f t="shared" si="89"/>
        <v>1695</v>
      </c>
      <c r="Z193" s="886">
        <f>AB193*100/G192</f>
        <v>88.4</v>
      </c>
      <c r="AA193" s="885">
        <f>893730</f>
        <v>893730</v>
      </c>
      <c r="AB193" s="888">
        <f t="shared" si="101"/>
        <v>4862</v>
      </c>
      <c r="AC193" s="884">
        <f t="shared" si="127"/>
        <v>674</v>
      </c>
      <c r="AD193" s="884">
        <f t="shared" si="127"/>
        <v>745</v>
      </c>
      <c r="AE193" s="884">
        <f t="shared" si="127"/>
        <v>714</v>
      </c>
      <c r="AF193" s="884">
        <f t="shared" si="90"/>
        <v>2133</v>
      </c>
      <c r="AG193" s="886">
        <f>AI193*100/G192</f>
        <v>127.18181818181819</v>
      </c>
      <c r="AH193" s="885">
        <f>AA193+194240+78828</f>
        <v>1166798</v>
      </c>
      <c r="AI193" s="885">
        <f t="shared" si="99"/>
        <v>6995</v>
      </c>
      <c r="AJ193" s="889">
        <f t="shared" si="119"/>
        <v>127.18181818181819</v>
      </c>
      <c r="AK193" s="943"/>
      <c r="AL193" s="956"/>
      <c r="AM193" s="948"/>
      <c r="AN193" s="948"/>
      <c r="AO193" s="948"/>
      <c r="AP193" s="948"/>
      <c r="AQ193" s="948"/>
      <c r="AR193" s="948"/>
      <c r="AS193" s="948"/>
      <c r="AT193" s="948"/>
      <c r="AU193" s="948"/>
      <c r="AV193" s="948"/>
      <c r="AW193" s="948"/>
      <c r="AX193" s="948"/>
      <c r="AY193" s="948"/>
      <c r="AZ193" s="948"/>
      <c r="BA193" s="948"/>
      <c r="BB193" s="948"/>
      <c r="BC193" s="948"/>
      <c r="BD193" s="948"/>
      <c r="BE193" s="948"/>
      <c r="BF193" s="952"/>
      <c r="BG193" s="952"/>
      <c r="BH193" s="952"/>
      <c r="BI193" s="952"/>
      <c r="BJ193" s="952"/>
      <c r="BK193" s="952"/>
      <c r="BL193" s="952"/>
      <c r="BM193" s="952"/>
      <c r="BN193" s="952"/>
      <c r="BO193" s="952"/>
      <c r="BP193" s="952"/>
      <c r="BQ193" s="952"/>
      <c r="BR193" s="952"/>
      <c r="BS193" s="952"/>
      <c r="BT193" s="952"/>
      <c r="BU193" s="952"/>
      <c r="BV193" s="952"/>
      <c r="BW193" s="952"/>
      <c r="BX193" s="952"/>
      <c r="BY193" s="952"/>
      <c r="BZ193" s="952"/>
      <c r="CA193" s="952"/>
      <c r="CB193" s="952"/>
      <c r="CC193" s="952"/>
      <c r="CD193" s="952"/>
      <c r="CE193" s="952"/>
      <c r="CF193" s="952"/>
      <c r="CG193" s="952"/>
      <c r="CH193" s="952"/>
      <c r="CI193" s="952"/>
      <c r="CJ193" s="952"/>
      <c r="CK193" s="952"/>
      <c r="CL193" s="952"/>
      <c r="CM193" s="952"/>
      <c r="CN193" s="952"/>
      <c r="CO193" s="952"/>
      <c r="CP193" s="952"/>
      <c r="CQ193" s="952"/>
      <c r="CR193" s="952"/>
      <c r="CS193" s="952"/>
      <c r="CT193" s="952"/>
      <c r="CU193" s="952"/>
      <c r="CV193" s="952"/>
      <c r="CW193" s="952"/>
      <c r="CX193" s="952"/>
      <c r="CY193" s="952"/>
      <c r="CZ193" s="952"/>
      <c r="DA193" s="952"/>
      <c r="DB193" s="952"/>
      <c r="DC193" s="952"/>
      <c r="DD193" s="952"/>
    </row>
    <row r="194" spans="1:108" s="893" customFormat="1" ht="30" customHeight="1">
      <c r="B194" s="879"/>
      <c r="C194" s="907" t="s">
        <v>335</v>
      </c>
      <c r="D194" s="879" t="s">
        <v>0</v>
      </c>
      <c r="E194" s="908"/>
      <c r="F194" s="909" t="s">
        <v>149</v>
      </c>
      <c r="G194" s="884">
        <f t="shared" si="108"/>
        <v>1090</v>
      </c>
      <c r="H194" s="885">
        <f t="shared" si="114"/>
        <v>0</v>
      </c>
      <c r="I194" s="884">
        <f>[3]แผนงาน2562!$I$188</f>
        <v>90</v>
      </c>
      <c r="J194" s="884">
        <f>[3]แผนงาน2562!$J$188</f>
        <v>90</v>
      </c>
      <c r="K194" s="884">
        <f>[3]แผนงาน2562!$K$188</f>
        <v>90</v>
      </c>
      <c r="L194" s="884">
        <f t="shared" si="103"/>
        <v>270</v>
      </c>
      <c r="M194" s="886">
        <f>L194*100/G194</f>
        <v>24.770642201834864</v>
      </c>
      <c r="N194" s="885">
        <v>0</v>
      </c>
      <c r="O194" s="884">
        <f>[3]แผนงาน2562!$M$188</f>
        <v>90</v>
      </c>
      <c r="P194" s="884">
        <f>[3]แผนงาน2562!$N$188</f>
        <v>90</v>
      </c>
      <c r="Q194" s="884">
        <f>[3]แผนงาน2562!$O$188</f>
        <v>90</v>
      </c>
      <c r="R194" s="884">
        <f t="shared" si="88"/>
        <v>270</v>
      </c>
      <c r="S194" s="886">
        <f>U194*100/G194</f>
        <v>49.541284403669728</v>
      </c>
      <c r="T194" s="885">
        <v>0</v>
      </c>
      <c r="U194" s="887">
        <f t="shared" si="100"/>
        <v>540</v>
      </c>
      <c r="V194" s="884">
        <f>[3]แผนงาน2562!$R$188</f>
        <v>90</v>
      </c>
      <c r="W194" s="884">
        <f>[3]แผนงาน2562!$S$188</f>
        <v>90</v>
      </c>
      <c r="X194" s="884">
        <f>[3]แผนงาน2562!$T$188</f>
        <v>90</v>
      </c>
      <c r="Y194" s="884">
        <f t="shared" si="89"/>
        <v>270</v>
      </c>
      <c r="Z194" s="886">
        <f t="shared" si="102"/>
        <v>74.311926605504581</v>
      </c>
      <c r="AA194" s="885">
        <v>0</v>
      </c>
      <c r="AB194" s="888">
        <f t="shared" si="101"/>
        <v>810</v>
      </c>
      <c r="AC194" s="884">
        <f>[3]แผนงาน2562!$W$188</f>
        <v>90</v>
      </c>
      <c r="AD194" s="884">
        <f>[3]แผนงาน2562!$X$188</f>
        <v>90</v>
      </c>
      <c r="AE194" s="884">
        <f>[3]แผนงาน2562!$Y$188</f>
        <v>100</v>
      </c>
      <c r="AF194" s="884">
        <f t="shared" si="90"/>
        <v>280</v>
      </c>
      <c r="AG194" s="886">
        <f>AI194*100/G194</f>
        <v>100</v>
      </c>
      <c r="AH194" s="885">
        <v>0</v>
      </c>
      <c r="AI194" s="885">
        <f t="shared" si="99"/>
        <v>1090</v>
      </c>
      <c r="AJ194" s="889">
        <f t="shared" si="119"/>
        <v>100</v>
      </c>
      <c r="AK194" s="942"/>
      <c r="AL194" s="957"/>
      <c r="AM194" s="949"/>
      <c r="AN194" s="949"/>
      <c r="AO194" s="949"/>
      <c r="AP194" s="949"/>
      <c r="AQ194" s="949"/>
      <c r="AR194" s="949"/>
      <c r="AS194" s="949"/>
      <c r="AT194" s="949"/>
      <c r="AU194" s="949"/>
      <c r="AV194" s="949"/>
      <c r="AW194" s="949"/>
      <c r="AX194" s="949"/>
      <c r="AY194" s="949"/>
      <c r="AZ194" s="949"/>
      <c r="BA194" s="949"/>
      <c r="BB194" s="949"/>
      <c r="BC194" s="949"/>
      <c r="BD194" s="949"/>
      <c r="BE194" s="949"/>
      <c r="BF194" s="951"/>
      <c r="BG194" s="951"/>
      <c r="BH194" s="951"/>
      <c r="BI194" s="951"/>
      <c r="BJ194" s="951"/>
      <c r="BK194" s="951"/>
      <c r="BL194" s="951"/>
      <c r="BM194" s="951"/>
      <c r="BN194" s="951"/>
      <c r="BO194" s="951"/>
      <c r="BP194" s="951"/>
      <c r="BQ194" s="951"/>
      <c r="BR194" s="951"/>
      <c r="BS194" s="951"/>
      <c r="BT194" s="951"/>
      <c r="BU194" s="951"/>
      <c r="BV194" s="951"/>
      <c r="BW194" s="951"/>
      <c r="BX194" s="951"/>
      <c r="BY194" s="951"/>
      <c r="BZ194" s="951"/>
      <c r="CA194" s="951"/>
      <c r="CB194" s="951"/>
      <c r="CC194" s="951"/>
      <c r="CD194" s="951"/>
      <c r="CE194" s="951"/>
      <c r="CF194" s="951"/>
      <c r="CG194" s="951"/>
      <c r="CH194" s="951"/>
      <c r="CI194" s="951"/>
      <c r="CJ194" s="951"/>
      <c r="CK194" s="951"/>
      <c r="CL194" s="951"/>
      <c r="CM194" s="951"/>
      <c r="CN194" s="951"/>
      <c r="CO194" s="951"/>
      <c r="CP194" s="951"/>
      <c r="CQ194" s="951"/>
      <c r="CR194" s="951"/>
      <c r="CS194" s="951"/>
      <c r="CT194" s="951"/>
      <c r="CU194" s="951"/>
      <c r="CV194" s="951"/>
      <c r="CW194" s="951"/>
      <c r="CX194" s="951"/>
      <c r="CY194" s="951"/>
      <c r="CZ194" s="951"/>
      <c r="DA194" s="951"/>
      <c r="DB194" s="951"/>
      <c r="DC194" s="951"/>
      <c r="DD194" s="951"/>
    </row>
    <row r="195" spans="1:108" s="893" customFormat="1" ht="19.5" customHeight="1">
      <c r="B195" s="879"/>
      <c r="C195" s="907"/>
      <c r="D195" s="879"/>
      <c r="E195" s="908"/>
      <c r="F195" s="909" t="s">
        <v>150</v>
      </c>
      <c r="G195" s="884">
        <f t="shared" si="108"/>
        <v>2492</v>
      </c>
      <c r="H195" s="885">
        <f t="shared" si="114"/>
        <v>0</v>
      </c>
      <c r="I195" s="884">
        <f>[3]แผนงาน2562!$I$189</f>
        <v>217</v>
      </c>
      <c r="J195" s="884">
        <f>[3]แผนงาน2562!$J$189</f>
        <v>185</v>
      </c>
      <c r="K195" s="884">
        <f>[3]แผนงาน2562!$K$189</f>
        <v>208</v>
      </c>
      <c r="L195" s="884">
        <f t="shared" si="103"/>
        <v>610</v>
      </c>
      <c r="M195" s="886">
        <f>L195*100/G194</f>
        <v>55.963302752293579</v>
      </c>
      <c r="N195" s="885">
        <v>0</v>
      </c>
      <c r="O195" s="884">
        <f>[3]แผนงาน2562!$M$189</f>
        <v>157</v>
      </c>
      <c r="P195" s="884">
        <f>[3]แผนงาน2562!$N$189</f>
        <v>190</v>
      </c>
      <c r="Q195" s="884">
        <f>[3]แผนงาน2562!$O$189</f>
        <v>126</v>
      </c>
      <c r="R195" s="884">
        <f t="shared" ref="R195:R239" si="128">Q195+P195+O195</f>
        <v>473</v>
      </c>
      <c r="S195" s="886">
        <f>U195*100/G194</f>
        <v>99.357798165137609</v>
      </c>
      <c r="T195" s="885">
        <v>0</v>
      </c>
      <c r="U195" s="887">
        <f t="shared" si="100"/>
        <v>1083</v>
      </c>
      <c r="V195" s="884">
        <f>[3]แผนงาน2562!$R$189</f>
        <v>252</v>
      </c>
      <c r="W195" s="884">
        <f>[3]แผนงาน2562!$S$189</f>
        <v>156</v>
      </c>
      <c r="X195" s="884">
        <f>[3]แผนงาน2562!$T$189</f>
        <v>325</v>
      </c>
      <c r="Y195" s="884">
        <f t="shared" ref="Y195:Y239" si="129">X195+W195+V195</f>
        <v>733</v>
      </c>
      <c r="Z195" s="886">
        <f>AB195*100/G194</f>
        <v>166.60550458715596</v>
      </c>
      <c r="AA195" s="885">
        <v>0</v>
      </c>
      <c r="AB195" s="888">
        <f t="shared" si="101"/>
        <v>1816</v>
      </c>
      <c r="AC195" s="884">
        <f>[3]แผนงาน2562!$W$189</f>
        <v>237</v>
      </c>
      <c r="AD195" s="884">
        <f>[3]แผนงาน2562!$X$189</f>
        <v>252</v>
      </c>
      <c r="AE195" s="884">
        <f>[3]แผนงาน2562!$Y$189</f>
        <v>187</v>
      </c>
      <c r="AF195" s="884">
        <f t="shared" ref="AF195:AF239" si="130">AE195+AD195+AC195</f>
        <v>676</v>
      </c>
      <c r="AG195" s="886">
        <f>AI195*100/G194</f>
        <v>228.62385321100916</v>
      </c>
      <c r="AH195" s="885">
        <v>0</v>
      </c>
      <c r="AI195" s="885">
        <f t="shared" si="99"/>
        <v>2492</v>
      </c>
      <c r="AJ195" s="889">
        <f t="shared" si="119"/>
        <v>228.62385321100916</v>
      </c>
      <c r="AK195" s="942"/>
      <c r="AL195" s="957"/>
      <c r="AM195" s="949"/>
      <c r="AN195" s="949"/>
      <c r="AO195" s="949"/>
      <c r="AP195" s="949"/>
      <c r="AQ195" s="949"/>
      <c r="AR195" s="949"/>
      <c r="AS195" s="949"/>
      <c r="AT195" s="949"/>
      <c r="AU195" s="949"/>
      <c r="AV195" s="949"/>
      <c r="AW195" s="949"/>
      <c r="AX195" s="949"/>
      <c r="AY195" s="949"/>
      <c r="AZ195" s="949"/>
      <c r="BA195" s="949"/>
      <c r="BB195" s="949"/>
      <c r="BC195" s="949"/>
      <c r="BD195" s="949"/>
      <c r="BE195" s="949"/>
      <c r="BF195" s="951"/>
      <c r="BG195" s="951"/>
      <c r="BH195" s="951"/>
      <c r="BI195" s="951"/>
      <c r="BJ195" s="951"/>
      <c r="BK195" s="951"/>
      <c r="BL195" s="951"/>
      <c r="BM195" s="951"/>
      <c r="BN195" s="951"/>
      <c r="BO195" s="951"/>
      <c r="BP195" s="951"/>
      <c r="BQ195" s="951"/>
      <c r="BR195" s="951"/>
      <c r="BS195" s="951"/>
      <c r="BT195" s="951"/>
      <c r="BU195" s="951"/>
      <c r="BV195" s="951"/>
      <c r="BW195" s="951"/>
      <c r="BX195" s="951"/>
      <c r="BY195" s="951"/>
      <c r="BZ195" s="951"/>
      <c r="CA195" s="951"/>
      <c r="CB195" s="951"/>
      <c r="CC195" s="951"/>
      <c r="CD195" s="951"/>
      <c r="CE195" s="951"/>
      <c r="CF195" s="951"/>
      <c r="CG195" s="951"/>
      <c r="CH195" s="951"/>
      <c r="CI195" s="951"/>
      <c r="CJ195" s="951"/>
      <c r="CK195" s="951"/>
      <c r="CL195" s="951"/>
      <c r="CM195" s="951"/>
      <c r="CN195" s="951"/>
      <c r="CO195" s="951"/>
      <c r="CP195" s="951"/>
      <c r="CQ195" s="951"/>
      <c r="CR195" s="951"/>
      <c r="CS195" s="951"/>
      <c r="CT195" s="951"/>
      <c r="CU195" s="951"/>
      <c r="CV195" s="951"/>
      <c r="CW195" s="951"/>
      <c r="CX195" s="951"/>
      <c r="CY195" s="951"/>
      <c r="CZ195" s="951"/>
      <c r="DA195" s="951"/>
      <c r="DB195" s="951"/>
      <c r="DC195" s="951"/>
      <c r="DD195" s="951"/>
    </row>
    <row r="196" spans="1:108" s="890" customFormat="1" ht="30" customHeight="1">
      <c r="A196" s="878"/>
      <c r="B196" s="879"/>
      <c r="C196" s="891" t="s">
        <v>336</v>
      </c>
      <c r="D196" s="881" t="s">
        <v>0</v>
      </c>
      <c r="E196" s="882"/>
      <c r="F196" s="883" t="s">
        <v>149</v>
      </c>
      <c r="G196" s="884">
        <f t="shared" si="108"/>
        <v>410</v>
      </c>
      <c r="H196" s="885">
        <f t="shared" si="114"/>
        <v>0</v>
      </c>
      <c r="I196" s="884">
        <f>[3]แผนงาน2562!$I$190</f>
        <v>0</v>
      </c>
      <c r="J196" s="884">
        <f>[3]แผนงาน2562!$J$190</f>
        <v>0</v>
      </c>
      <c r="K196" s="884">
        <f>[3]แผนงาน2562!$K$190</f>
        <v>210</v>
      </c>
      <c r="L196" s="884">
        <f t="shared" si="103"/>
        <v>210</v>
      </c>
      <c r="M196" s="886">
        <f>L196*100/G196</f>
        <v>51.219512195121951</v>
      </c>
      <c r="N196" s="885">
        <v>0</v>
      </c>
      <c r="O196" s="884">
        <f>[3]แผนงาน2562!$M$190</f>
        <v>200</v>
      </c>
      <c r="P196" s="884">
        <f>[3]แผนงาน2562!$N$190</f>
        <v>0</v>
      </c>
      <c r="Q196" s="884">
        <f>[3]แผนงาน2562!$O$190</f>
        <v>0</v>
      </c>
      <c r="R196" s="884">
        <f t="shared" si="128"/>
        <v>200</v>
      </c>
      <c r="S196" s="886">
        <f>U196*100/G196</f>
        <v>100</v>
      </c>
      <c r="T196" s="885">
        <v>0</v>
      </c>
      <c r="U196" s="887">
        <f t="shared" si="100"/>
        <v>410</v>
      </c>
      <c r="V196" s="884">
        <f>[3]แผนงาน2562!$R$190</f>
        <v>0</v>
      </c>
      <c r="W196" s="884">
        <f>[3]แผนงาน2562!$S$190</f>
        <v>0</v>
      </c>
      <c r="X196" s="884">
        <f>[3]แผนงาน2562!$T$190</f>
        <v>0</v>
      </c>
      <c r="Y196" s="884">
        <f t="shared" si="129"/>
        <v>0</v>
      </c>
      <c r="Z196" s="886">
        <f t="shared" si="102"/>
        <v>100</v>
      </c>
      <c r="AA196" s="885">
        <v>0</v>
      </c>
      <c r="AB196" s="888">
        <f t="shared" si="101"/>
        <v>410</v>
      </c>
      <c r="AC196" s="884">
        <f>[3]แผนงาน2562!$W$190</f>
        <v>0</v>
      </c>
      <c r="AD196" s="884">
        <f>[3]แผนงาน2562!$X$190</f>
        <v>0</v>
      </c>
      <c r="AE196" s="884">
        <f>[3]แผนงาน2562!$Y$190</f>
        <v>0</v>
      </c>
      <c r="AF196" s="884">
        <f t="shared" si="130"/>
        <v>0</v>
      </c>
      <c r="AG196" s="886">
        <f>AI196*100/G196</f>
        <v>100</v>
      </c>
      <c r="AH196" s="885">
        <v>0</v>
      </c>
      <c r="AI196" s="885">
        <f t="shared" si="99"/>
        <v>410</v>
      </c>
      <c r="AJ196" s="889">
        <f t="shared" si="119"/>
        <v>100</v>
      </c>
      <c r="AK196" s="944"/>
      <c r="AL196" s="955"/>
      <c r="AM196" s="947"/>
      <c r="AN196" s="947"/>
      <c r="AO196" s="947"/>
      <c r="AP196" s="947"/>
      <c r="AQ196" s="947"/>
      <c r="AR196" s="947"/>
      <c r="AS196" s="947"/>
      <c r="AT196" s="947"/>
      <c r="AU196" s="947"/>
      <c r="AV196" s="947"/>
      <c r="AW196" s="947"/>
      <c r="AX196" s="947"/>
      <c r="AY196" s="947"/>
      <c r="AZ196" s="947"/>
      <c r="BA196" s="947"/>
      <c r="BB196" s="947"/>
      <c r="BC196" s="947"/>
      <c r="BD196" s="947"/>
      <c r="BE196" s="947"/>
      <c r="BF196" s="950"/>
      <c r="BG196" s="950"/>
      <c r="BH196" s="950"/>
      <c r="BI196" s="950"/>
      <c r="BJ196" s="950"/>
      <c r="BK196" s="950"/>
      <c r="BL196" s="950"/>
      <c r="BM196" s="950"/>
      <c r="BN196" s="950"/>
      <c r="BO196" s="950"/>
      <c r="BP196" s="950"/>
      <c r="BQ196" s="950"/>
      <c r="BR196" s="950"/>
      <c r="BS196" s="950"/>
      <c r="BT196" s="950"/>
      <c r="BU196" s="950"/>
      <c r="BV196" s="950"/>
      <c r="BW196" s="950"/>
      <c r="BX196" s="950"/>
      <c r="BY196" s="950"/>
      <c r="BZ196" s="950"/>
      <c r="CA196" s="950"/>
      <c r="CB196" s="950"/>
      <c r="CC196" s="950"/>
      <c r="CD196" s="950"/>
      <c r="CE196" s="950"/>
      <c r="CF196" s="950"/>
      <c r="CG196" s="950"/>
      <c r="CH196" s="950"/>
      <c r="CI196" s="950"/>
      <c r="CJ196" s="950"/>
      <c r="CK196" s="950"/>
      <c r="CL196" s="950"/>
      <c r="CM196" s="950"/>
      <c r="CN196" s="950"/>
      <c r="CO196" s="950"/>
      <c r="CP196" s="950"/>
      <c r="CQ196" s="950"/>
      <c r="CR196" s="950"/>
      <c r="CS196" s="950"/>
      <c r="CT196" s="950"/>
      <c r="CU196" s="950"/>
      <c r="CV196" s="950"/>
      <c r="CW196" s="950"/>
      <c r="CX196" s="950"/>
      <c r="CY196" s="950"/>
      <c r="CZ196" s="950"/>
      <c r="DA196" s="950"/>
      <c r="DB196" s="950"/>
      <c r="DC196" s="950"/>
      <c r="DD196" s="950"/>
    </row>
    <row r="197" spans="1:108" s="890" customFormat="1" ht="18.75" customHeight="1">
      <c r="A197" s="878"/>
      <c r="B197" s="905"/>
      <c r="C197" s="906"/>
      <c r="D197" s="881"/>
      <c r="E197" s="882"/>
      <c r="F197" s="883" t="s">
        <v>150</v>
      </c>
      <c r="G197" s="884">
        <f t="shared" si="108"/>
        <v>426</v>
      </c>
      <c r="H197" s="885">
        <f t="shared" si="114"/>
        <v>0</v>
      </c>
      <c r="I197" s="884">
        <f>[3]แผนงาน2562!$I$191</f>
        <v>0</v>
      </c>
      <c r="J197" s="884">
        <f>[3]แผนงาน2562!$J$191</f>
        <v>0</v>
      </c>
      <c r="K197" s="884">
        <f>[3]แผนงาน2562!$K$191</f>
        <v>214</v>
      </c>
      <c r="L197" s="884">
        <f t="shared" si="103"/>
        <v>214</v>
      </c>
      <c r="M197" s="886">
        <f>L197*100/G196</f>
        <v>52.195121951219512</v>
      </c>
      <c r="N197" s="885">
        <v>0</v>
      </c>
      <c r="O197" s="884">
        <f>[3]แผนงาน2562!$M$191</f>
        <v>0</v>
      </c>
      <c r="P197" s="884">
        <f>[3]แผนงาน2562!$N$191</f>
        <v>212</v>
      </c>
      <c r="Q197" s="884">
        <f>[3]แผนงาน2562!$O$191</f>
        <v>0</v>
      </c>
      <c r="R197" s="884">
        <f t="shared" si="128"/>
        <v>212</v>
      </c>
      <c r="S197" s="886">
        <f>U197*100/G196</f>
        <v>103.90243902439025</v>
      </c>
      <c r="T197" s="885">
        <v>0</v>
      </c>
      <c r="U197" s="887">
        <f t="shared" si="100"/>
        <v>426</v>
      </c>
      <c r="V197" s="884">
        <f>[3]แผนงาน2562!$R$191</f>
        <v>0</v>
      </c>
      <c r="W197" s="884">
        <f>[3]แผนงาน2562!$S$191</f>
        <v>0</v>
      </c>
      <c r="X197" s="884">
        <f>[3]แผนงาน2562!$T$191</f>
        <v>0</v>
      </c>
      <c r="Y197" s="884">
        <f t="shared" si="129"/>
        <v>0</v>
      </c>
      <c r="Z197" s="886">
        <f>AB197*100/G196</f>
        <v>103.90243902439025</v>
      </c>
      <c r="AA197" s="885">
        <v>0</v>
      </c>
      <c r="AB197" s="888">
        <f t="shared" si="101"/>
        <v>426</v>
      </c>
      <c r="AC197" s="884">
        <f>[3]แผนงาน2562!$W$191</f>
        <v>0</v>
      </c>
      <c r="AD197" s="884">
        <f>[3]แผนงาน2562!$X$191</f>
        <v>0</v>
      </c>
      <c r="AE197" s="884">
        <f>[3]แผนงาน2562!$Y$191</f>
        <v>0</v>
      </c>
      <c r="AF197" s="884">
        <f t="shared" si="130"/>
        <v>0</v>
      </c>
      <c r="AG197" s="886">
        <f>AI197*100/G196</f>
        <v>103.90243902439025</v>
      </c>
      <c r="AH197" s="885">
        <v>0</v>
      </c>
      <c r="AI197" s="885">
        <f t="shared" si="99"/>
        <v>426</v>
      </c>
      <c r="AJ197" s="889">
        <f t="shared" si="119"/>
        <v>103.90243902439025</v>
      </c>
      <c r="AK197" s="944"/>
      <c r="AL197" s="955"/>
      <c r="AM197" s="947"/>
      <c r="AN197" s="947"/>
      <c r="AO197" s="947"/>
      <c r="AP197" s="947"/>
      <c r="AQ197" s="947"/>
      <c r="AR197" s="947"/>
      <c r="AS197" s="947"/>
      <c r="AT197" s="947"/>
      <c r="AU197" s="947"/>
      <c r="AV197" s="947"/>
      <c r="AW197" s="947"/>
      <c r="AX197" s="947"/>
      <c r="AY197" s="947"/>
      <c r="AZ197" s="947"/>
      <c r="BA197" s="947"/>
      <c r="BB197" s="947"/>
      <c r="BC197" s="947"/>
      <c r="BD197" s="947"/>
      <c r="BE197" s="947"/>
      <c r="BF197" s="950"/>
      <c r="BG197" s="950"/>
      <c r="BH197" s="950"/>
      <c r="BI197" s="950"/>
      <c r="BJ197" s="950"/>
      <c r="BK197" s="950"/>
      <c r="BL197" s="950"/>
      <c r="BM197" s="950"/>
      <c r="BN197" s="950"/>
      <c r="BO197" s="950"/>
      <c r="BP197" s="950"/>
      <c r="BQ197" s="950"/>
      <c r="BR197" s="950"/>
      <c r="BS197" s="950"/>
      <c r="BT197" s="950"/>
      <c r="BU197" s="950"/>
      <c r="BV197" s="950"/>
      <c r="BW197" s="950"/>
      <c r="BX197" s="950"/>
      <c r="BY197" s="950"/>
      <c r="BZ197" s="950"/>
      <c r="CA197" s="950"/>
      <c r="CB197" s="950"/>
      <c r="CC197" s="950"/>
      <c r="CD197" s="950"/>
      <c r="CE197" s="950"/>
      <c r="CF197" s="950"/>
      <c r="CG197" s="950"/>
      <c r="CH197" s="950"/>
      <c r="CI197" s="950"/>
      <c r="CJ197" s="950"/>
      <c r="CK197" s="950"/>
      <c r="CL197" s="950"/>
      <c r="CM197" s="950"/>
      <c r="CN197" s="950"/>
      <c r="CO197" s="950"/>
      <c r="CP197" s="950"/>
      <c r="CQ197" s="950"/>
      <c r="CR197" s="950"/>
      <c r="CS197" s="950"/>
      <c r="CT197" s="950"/>
      <c r="CU197" s="950"/>
      <c r="CV197" s="950"/>
      <c r="CW197" s="950"/>
      <c r="CX197" s="950"/>
      <c r="CY197" s="950"/>
      <c r="CZ197" s="950"/>
      <c r="DA197" s="950"/>
      <c r="DB197" s="950"/>
      <c r="DC197" s="950"/>
      <c r="DD197" s="950"/>
    </row>
    <row r="198" spans="1:108" s="890" customFormat="1" ht="30" customHeight="1">
      <c r="A198" s="878"/>
      <c r="B198" s="879"/>
      <c r="C198" s="891" t="s">
        <v>337</v>
      </c>
      <c r="D198" s="881" t="s">
        <v>0</v>
      </c>
      <c r="E198" s="882">
        <f>E200+E202</f>
        <v>100</v>
      </c>
      <c r="F198" s="883" t="s">
        <v>149</v>
      </c>
      <c r="G198" s="884">
        <f t="shared" si="108"/>
        <v>4000</v>
      </c>
      <c r="H198" s="885">
        <f t="shared" si="114"/>
        <v>0</v>
      </c>
      <c r="I198" s="884">
        <f>[3]แผนงาน2562!$I$192</f>
        <v>330</v>
      </c>
      <c r="J198" s="884">
        <f>[3]แผนงาน2562!$J$192</f>
        <v>330</v>
      </c>
      <c r="K198" s="884">
        <f>[3]แผนงาน2562!$K$192</f>
        <v>335</v>
      </c>
      <c r="L198" s="884">
        <f t="shared" si="103"/>
        <v>995</v>
      </c>
      <c r="M198" s="886">
        <f>L198*100/G198</f>
        <v>24.875</v>
      </c>
      <c r="N198" s="885">
        <v>0</v>
      </c>
      <c r="O198" s="884">
        <f>[3]แผนงาน2562!$M$192</f>
        <v>335</v>
      </c>
      <c r="P198" s="884">
        <f>[3]แผนงาน2562!$N$192</f>
        <v>330</v>
      </c>
      <c r="Q198" s="884">
        <f>[3]แผนงาน2562!$O$192</f>
        <v>335</v>
      </c>
      <c r="R198" s="884">
        <f t="shared" si="128"/>
        <v>1000</v>
      </c>
      <c r="S198" s="886">
        <f>U198*100/G198</f>
        <v>49.875</v>
      </c>
      <c r="T198" s="885">
        <v>0</v>
      </c>
      <c r="U198" s="887">
        <f t="shared" si="100"/>
        <v>1995</v>
      </c>
      <c r="V198" s="884">
        <f>[3]แผนงาน2562!$R$192</f>
        <v>330</v>
      </c>
      <c r="W198" s="884">
        <f>[3]แผนงาน2562!$S$192</f>
        <v>330</v>
      </c>
      <c r="X198" s="884">
        <f>[3]แผนงาน2562!$T$192</f>
        <v>330</v>
      </c>
      <c r="Y198" s="884">
        <f t="shared" si="129"/>
        <v>990</v>
      </c>
      <c r="Z198" s="886">
        <f t="shared" si="102"/>
        <v>74.625</v>
      </c>
      <c r="AA198" s="885">
        <v>0</v>
      </c>
      <c r="AB198" s="888">
        <f t="shared" si="101"/>
        <v>2985</v>
      </c>
      <c r="AC198" s="884">
        <f>[3]แผนงาน2562!$W$192</f>
        <v>330</v>
      </c>
      <c r="AD198" s="884">
        <f>[3]แผนงาน2562!$X$192</f>
        <v>330</v>
      </c>
      <c r="AE198" s="884">
        <f>[3]แผนงาน2562!$Y$192</f>
        <v>355</v>
      </c>
      <c r="AF198" s="884">
        <f t="shared" si="130"/>
        <v>1015</v>
      </c>
      <c r="AG198" s="886">
        <f>AI198*100/G198</f>
        <v>100</v>
      </c>
      <c r="AH198" s="885">
        <v>0</v>
      </c>
      <c r="AI198" s="885">
        <f t="shared" si="99"/>
        <v>4000</v>
      </c>
      <c r="AJ198" s="889">
        <f t="shared" si="119"/>
        <v>100</v>
      </c>
      <c r="AK198" s="936"/>
      <c r="AL198" s="955"/>
      <c r="AM198" s="947"/>
      <c r="AN198" s="947"/>
      <c r="AO198" s="947"/>
      <c r="AP198" s="947"/>
      <c r="AQ198" s="947"/>
      <c r="AR198" s="947"/>
      <c r="AS198" s="947"/>
      <c r="AT198" s="947"/>
      <c r="AU198" s="947"/>
      <c r="AV198" s="947"/>
      <c r="AW198" s="947"/>
      <c r="AX198" s="947"/>
      <c r="AY198" s="947"/>
      <c r="AZ198" s="947"/>
      <c r="BA198" s="947"/>
      <c r="BB198" s="947"/>
      <c r="BC198" s="947"/>
      <c r="BD198" s="947"/>
      <c r="BE198" s="947"/>
      <c r="BF198" s="950"/>
      <c r="BG198" s="950"/>
      <c r="BH198" s="950"/>
      <c r="BI198" s="950"/>
      <c r="BJ198" s="950"/>
      <c r="BK198" s="950"/>
      <c r="BL198" s="950"/>
      <c r="BM198" s="950"/>
      <c r="BN198" s="950"/>
      <c r="BO198" s="950"/>
      <c r="BP198" s="950"/>
      <c r="BQ198" s="950"/>
      <c r="BR198" s="950"/>
      <c r="BS198" s="950"/>
      <c r="BT198" s="950"/>
      <c r="BU198" s="950"/>
      <c r="BV198" s="950"/>
      <c r="BW198" s="950"/>
      <c r="BX198" s="950"/>
      <c r="BY198" s="950"/>
      <c r="BZ198" s="950"/>
      <c r="CA198" s="950"/>
      <c r="CB198" s="950"/>
      <c r="CC198" s="950"/>
      <c r="CD198" s="950"/>
      <c r="CE198" s="950"/>
      <c r="CF198" s="950"/>
      <c r="CG198" s="950"/>
      <c r="CH198" s="950"/>
      <c r="CI198" s="950"/>
      <c r="CJ198" s="950"/>
      <c r="CK198" s="950"/>
      <c r="CL198" s="950"/>
      <c r="CM198" s="950"/>
      <c r="CN198" s="950"/>
      <c r="CO198" s="950"/>
      <c r="CP198" s="950"/>
      <c r="CQ198" s="950"/>
      <c r="CR198" s="950"/>
      <c r="CS198" s="950"/>
      <c r="CT198" s="950"/>
      <c r="CU198" s="950"/>
      <c r="CV198" s="950"/>
      <c r="CW198" s="950"/>
      <c r="CX198" s="950"/>
      <c r="CY198" s="950"/>
      <c r="CZ198" s="950"/>
      <c r="DA198" s="950"/>
      <c r="DB198" s="950"/>
      <c r="DC198" s="950"/>
      <c r="DD198" s="950"/>
    </row>
    <row r="199" spans="1:108" s="890" customFormat="1" ht="18.75" customHeight="1">
      <c r="A199" s="878"/>
      <c r="B199" s="879"/>
      <c r="C199" s="891"/>
      <c r="D199" s="881"/>
      <c r="E199" s="882"/>
      <c r="F199" s="883" t="s">
        <v>150</v>
      </c>
      <c r="G199" s="884">
        <f t="shared" si="108"/>
        <v>4077</v>
      </c>
      <c r="H199" s="885">
        <f t="shared" si="114"/>
        <v>0</v>
      </c>
      <c r="I199" s="884">
        <f>[3]แผนงาน2562!$I$193</f>
        <v>214</v>
      </c>
      <c r="J199" s="884">
        <f>[3]แผนงาน2562!$J$193</f>
        <v>185</v>
      </c>
      <c r="K199" s="884">
        <f>[3]แผนงาน2562!$K$193</f>
        <v>458</v>
      </c>
      <c r="L199" s="884">
        <f t="shared" si="103"/>
        <v>857</v>
      </c>
      <c r="M199" s="886">
        <f>L199*100/G198</f>
        <v>21.425000000000001</v>
      </c>
      <c r="N199" s="885">
        <v>0</v>
      </c>
      <c r="O199" s="884">
        <f>[3]แผนงาน2562!$M$193</f>
        <v>230</v>
      </c>
      <c r="P199" s="884">
        <f>[3]แผนงาน2562!$N$193</f>
        <v>426</v>
      </c>
      <c r="Q199" s="884">
        <f>[3]แผนงาน2562!$O$193</f>
        <v>145</v>
      </c>
      <c r="R199" s="884">
        <f t="shared" si="128"/>
        <v>801</v>
      </c>
      <c r="S199" s="886">
        <f>U199*100/G198</f>
        <v>41.45</v>
      </c>
      <c r="T199" s="885">
        <v>0</v>
      </c>
      <c r="U199" s="887">
        <f t="shared" si="100"/>
        <v>1658</v>
      </c>
      <c r="V199" s="884">
        <f>[3]แผนงาน2562!$R$193</f>
        <v>263</v>
      </c>
      <c r="W199" s="884">
        <f>[3]แผนงาน2562!$S$193</f>
        <v>156</v>
      </c>
      <c r="X199" s="884">
        <f>[3]แผนงาน2562!$T$193</f>
        <v>543</v>
      </c>
      <c r="Y199" s="884">
        <f t="shared" si="129"/>
        <v>962</v>
      </c>
      <c r="Z199" s="886">
        <f>AB199*100/G198</f>
        <v>65.5</v>
      </c>
      <c r="AA199" s="885">
        <v>0</v>
      </c>
      <c r="AB199" s="888">
        <f t="shared" si="101"/>
        <v>2620</v>
      </c>
      <c r="AC199" s="884">
        <f>[3]แผนงาน2562!$W$193</f>
        <v>437</v>
      </c>
      <c r="AD199" s="884">
        <f>[3]แผนงาน2562!$X$193</f>
        <v>493</v>
      </c>
      <c r="AE199" s="884">
        <f>[3]แผนงาน2562!$Y$193</f>
        <v>527</v>
      </c>
      <c r="AF199" s="884">
        <f t="shared" si="130"/>
        <v>1457</v>
      </c>
      <c r="AG199" s="886">
        <f>AI199*100/G198</f>
        <v>101.925</v>
      </c>
      <c r="AH199" s="885">
        <v>0</v>
      </c>
      <c r="AI199" s="885">
        <f t="shared" si="99"/>
        <v>4077</v>
      </c>
      <c r="AJ199" s="889">
        <f t="shared" si="119"/>
        <v>101.925</v>
      </c>
      <c r="AK199" s="936"/>
      <c r="AL199" s="955"/>
      <c r="AM199" s="947"/>
      <c r="AN199" s="947"/>
      <c r="AO199" s="947"/>
      <c r="AP199" s="947"/>
      <c r="AQ199" s="947"/>
      <c r="AR199" s="947"/>
      <c r="AS199" s="947"/>
      <c r="AT199" s="947"/>
      <c r="AU199" s="947"/>
      <c r="AV199" s="947"/>
      <c r="AW199" s="947"/>
      <c r="AX199" s="947"/>
      <c r="AY199" s="947"/>
      <c r="AZ199" s="947"/>
      <c r="BA199" s="947"/>
      <c r="BB199" s="947"/>
      <c r="BC199" s="947"/>
      <c r="BD199" s="947"/>
      <c r="BE199" s="947"/>
      <c r="BF199" s="950"/>
      <c r="BG199" s="950"/>
      <c r="BH199" s="950"/>
      <c r="BI199" s="950"/>
      <c r="BJ199" s="950"/>
      <c r="BK199" s="950"/>
      <c r="BL199" s="950"/>
      <c r="BM199" s="950"/>
      <c r="BN199" s="950"/>
      <c r="BO199" s="950"/>
      <c r="BP199" s="950"/>
      <c r="BQ199" s="950"/>
      <c r="BR199" s="950"/>
      <c r="BS199" s="950"/>
      <c r="BT199" s="950"/>
      <c r="BU199" s="950"/>
      <c r="BV199" s="950"/>
      <c r="BW199" s="950"/>
      <c r="BX199" s="950"/>
      <c r="BY199" s="950"/>
      <c r="BZ199" s="950"/>
      <c r="CA199" s="950"/>
      <c r="CB199" s="950"/>
      <c r="CC199" s="950"/>
      <c r="CD199" s="950"/>
      <c r="CE199" s="950"/>
      <c r="CF199" s="950"/>
      <c r="CG199" s="950"/>
      <c r="CH199" s="950"/>
      <c r="CI199" s="950"/>
      <c r="CJ199" s="950"/>
      <c r="CK199" s="950"/>
      <c r="CL199" s="950"/>
      <c r="CM199" s="950"/>
      <c r="CN199" s="950"/>
      <c r="CO199" s="950"/>
      <c r="CP199" s="950"/>
      <c r="CQ199" s="950"/>
      <c r="CR199" s="950"/>
      <c r="CS199" s="950"/>
      <c r="CT199" s="950"/>
      <c r="CU199" s="950"/>
      <c r="CV199" s="950"/>
      <c r="CW199" s="950"/>
      <c r="CX199" s="950"/>
      <c r="CY199" s="950"/>
      <c r="CZ199" s="950"/>
      <c r="DA199" s="950"/>
      <c r="DB199" s="950"/>
      <c r="DC199" s="950"/>
      <c r="DD199" s="950"/>
    </row>
    <row r="200" spans="1:108" s="915" customFormat="1" ht="30" customHeight="1">
      <c r="A200" s="913"/>
      <c r="B200" s="869"/>
      <c r="C200" s="877" t="s">
        <v>338</v>
      </c>
      <c r="D200" s="870" t="s">
        <v>0</v>
      </c>
      <c r="E200" s="871">
        <v>60</v>
      </c>
      <c r="F200" s="872" t="s">
        <v>149</v>
      </c>
      <c r="G200" s="873">
        <f t="shared" si="108"/>
        <v>600</v>
      </c>
      <c r="H200" s="874">
        <f t="shared" si="114"/>
        <v>0</v>
      </c>
      <c r="I200" s="873">
        <f>[3]แผนงาน2562!$I$194</f>
        <v>50</v>
      </c>
      <c r="J200" s="873">
        <f>[3]แผนงาน2562!$J$194</f>
        <v>50</v>
      </c>
      <c r="K200" s="873">
        <f>[3]แผนงาน2562!$K$194</f>
        <v>50</v>
      </c>
      <c r="L200" s="873">
        <f t="shared" si="103"/>
        <v>150</v>
      </c>
      <c r="M200" s="875">
        <f>L200*100/G200</f>
        <v>25</v>
      </c>
      <c r="N200" s="874">
        <v>0</v>
      </c>
      <c r="O200" s="873">
        <f>[3]แผนงาน2562!$M$194</f>
        <v>50</v>
      </c>
      <c r="P200" s="873">
        <f>[3]แผนงาน2562!$N$194</f>
        <v>50</v>
      </c>
      <c r="Q200" s="873">
        <f>[3]แผนงาน2562!$O$194</f>
        <v>50</v>
      </c>
      <c r="R200" s="873">
        <f t="shared" si="128"/>
        <v>150</v>
      </c>
      <c r="S200" s="875">
        <f>U200*100/G200</f>
        <v>50</v>
      </c>
      <c r="T200" s="874">
        <v>0</v>
      </c>
      <c r="U200" s="876">
        <f t="shared" si="100"/>
        <v>300</v>
      </c>
      <c r="V200" s="873">
        <f>[3]แผนงาน2562!$R$194</f>
        <v>50</v>
      </c>
      <c r="W200" s="873">
        <f>[3]แผนงาน2562!$S$194</f>
        <v>50</v>
      </c>
      <c r="X200" s="873">
        <f>[3]แผนงาน2562!$T$194</f>
        <v>50</v>
      </c>
      <c r="Y200" s="873">
        <f t="shared" si="129"/>
        <v>150</v>
      </c>
      <c r="Z200" s="875">
        <f t="shared" si="102"/>
        <v>75</v>
      </c>
      <c r="AA200" s="874">
        <v>0</v>
      </c>
      <c r="AB200" s="876">
        <f t="shared" si="101"/>
        <v>450</v>
      </c>
      <c r="AC200" s="873">
        <f>[3]แผนงาน2562!$W$194</f>
        <v>50</v>
      </c>
      <c r="AD200" s="873">
        <f>[3]แผนงาน2562!$X$194</f>
        <v>50</v>
      </c>
      <c r="AE200" s="873">
        <f>[3]แผนงาน2562!$Y$194</f>
        <v>50</v>
      </c>
      <c r="AF200" s="873">
        <f t="shared" si="130"/>
        <v>150</v>
      </c>
      <c r="AG200" s="875">
        <f>AI200*100/G200</f>
        <v>100</v>
      </c>
      <c r="AH200" s="874">
        <v>0</v>
      </c>
      <c r="AI200" s="874">
        <f t="shared" si="99"/>
        <v>600</v>
      </c>
      <c r="AJ200" s="914">
        <f t="shared" si="119"/>
        <v>100</v>
      </c>
      <c r="AK200" s="945"/>
      <c r="AL200" s="955"/>
      <c r="AM200" s="947"/>
      <c r="AN200" s="947"/>
      <c r="AO200" s="947"/>
      <c r="AP200" s="947"/>
      <c r="AQ200" s="947"/>
      <c r="AR200" s="947"/>
      <c r="AS200" s="947"/>
      <c r="AT200" s="947"/>
      <c r="AU200" s="947"/>
      <c r="AV200" s="947"/>
      <c r="AW200" s="947"/>
      <c r="AX200" s="947"/>
      <c r="AY200" s="947"/>
      <c r="AZ200" s="947"/>
      <c r="BA200" s="947"/>
      <c r="BB200" s="947"/>
      <c r="BC200" s="947"/>
      <c r="BD200" s="947"/>
      <c r="BE200" s="947"/>
      <c r="BF200" s="953"/>
      <c r="BG200" s="953"/>
      <c r="BH200" s="953"/>
      <c r="BI200" s="953"/>
      <c r="BJ200" s="953"/>
      <c r="BK200" s="953"/>
      <c r="BL200" s="953"/>
      <c r="BM200" s="953"/>
      <c r="BN200" s="953"/>
      <c r="BO200" s="953"/>
      <c r="BP200" s="953"/>
      <c r="BQ200" s="953"/>
      <c r="BR200" s="953"/>
      <c r="BS200" s="953"/>
      <c r="BT200" s="953"/>
      <c r="BU200" s="953"/>
      <c r="BV200" s="953"/>
      <c r="BW200" s="953"/>
      <c r="BX200" s="953"/>
      <c r="BY200" s="953"/>
      <c r="BZ200" s="953"/>
      <c r="CA200" s="953"/>
      <c r="CB200" s="953"/>
      <c r="CC200" s="953"/>
      <c r="CD200" s="953"/>
      <c r="CE200" s="953"/>
      <c r="CF200" s="953"/>
      <c r="CG200" s="953"/>
      <c r="CH200" s="953"/>
      <c r="CI200" s="953"/>
      <c r="CJ200" s="953"/>
      <c r="CK200" s="953"/>
      <c r="CL200" s="953"/>
      <c r="CM200" s="953"/>
      <c r="CN200" s="953"/>
      <c r="CO200" s="953"/>
      <c r="CP200" s="953"/>
      <c r="CQ200" s="953"/>
      <c r="CR200" s="953"/>
      <c r="CS200" s="953"/>
      <c r="CT200" s="953"/>
      <c r="CU200" s="953"/>
      <c r="CV200" s="953"/>
      <c r="CW200" s="953"/>
      <c r="CX200" s="953"/>
      <c r="CY200" s="953"/>
      <c r="CZ200" s="953"/>
      <c r="DA200" s="953"/>
      <c r="DB200" s="953"/>
      <c r="DC200" s="953"/>
      <c r="DD200" s="953"/>
    </row>
    <row r="201" spans="1:108" s="917" customFormat="1" ht="18" customHeight="1">
      <c r="A201" s="916"/>
      <c r="B201" s="869"/>
      <c r="C201" s="877"/>
      <c r="D201" s="870"/>
      <c r="E201" s="871"/>
      <c r="F201" s="872" t="s">
        <v>150</v>
      </c>
      <c r="G201" s="873">
        <f t="shared" si="108"/>
        <v>1753</v>
      </c>
      <c r="H201" s="874">
        <f t="shared" si="114"/>
        <v>0</v>
      </c>
      <c r="I201" s="873">
        <f>[3]แผนงาน2562!$I$195</f>
        <v>143</v>
      </c>
      <c r="J201" s="873">
        <f>[3]แผนงาน2562!$J$195</f>
        <v>132</v>
      </c>
      <c r="K201" s="873">
        <f>[3]แผนงาน2562!$K$195</f>
        <v>147</v>
      </c>
      <c r="L201" s="873">
        <f t="shared" si="103"/>
        <v>422</v>
      </c>
      <c r="M201" s="875">
        <f>L201*100/G200</f>
        <v>70.333333333333329</v>
      </c>
      <c r="N201" s="874">
        <v>0</v>
      </c>
      <c r="O201" s="873">
        <f>[3]แผนงาน2562!$M$195</f>
        <v>127</v>
      </c>
      <c r="P201" s="873">
        <f>[3]แผนงาน2562!$N$195</f>
        <v>133</v>
      </c>
      <c r="Q201" s="873">
        <f>[3]แผนงาน2562!$O$195</f>
        <v>93</v>
      </c>
      <c r="R201" s="873">
        <f t="shared" si="128"/>
        <v>353</v>
      </c>
      <c r="S201" s="875">
        <f>U201*100/G200</f>
        <v>129.16666666666666</v>
      </c>
      <c r="T201" s="874">
        <v>0</v>
      </c>
      <c r="U201" s="876">
        <f t="shared" si="100"/>
        <v>775</v>
      </c>
      <c r="V201" s="873">
        <f>[3]แผนงาน2562!$R$195</f>
        <v>182</v>
      </c>
      <c r="W201" s="873">
        <f>[3]แผนงาน2562!$S$195</f>
        <v>104</v>
      </c>
      <c r="X201" s="873">
        <f>[3]แผนงาน2562!$T$195</f>
        <v>190</v>
      </c>
      <c r="Y201" s="873">
        <f t="shared" si="129"/>
        <v>476</v>
      </c>
      <c r="Z201" s="875">
        <f>AB201*100/G200</f>
        <v>208.5</v>
      </c>
      <c r="AA201" s="874">
        <v>0</v>
      </c>
      <c r="AB201" s="876">
        <f t="shared" si="101"/>
        <v>1251</v>
      </c>
      <c r="AC201" s="873">
        <f>[3]แผนงาน2562!$W$195</f>
        <v>165</v>
      </c>
      <c r="AD201" s="873">
        <f>[3]แผนงาน2562!$X$195</f>
        <v>188</v>
      </c>
      <c r="AE201" s="873">
        <f>[3]แผนงาน2562!$Y$195</f>
        <v>149</v>
      </c>
      <c r="AF201" s="873">
        <f t="shared" si="130"/>
        <v>502</v>
      </c>
      <c r="AG201" s="875">
        <f>AI201*100/G200</f>
        <v>292.16666666666669</v>
      </c>
      <c r="AH201" s="874">
        <v>0</v>
      </c>
      <c r="AI201" s="874">
        <f t="shared" si="99"/>
        <v>1753</v>
      </c>
      <c r="AJ201" s="914">
        <f t="shared" si="119"/>
        <v>292.16666666666669</v>
      </c>
      <c r="AK201" s="945"/>
      <c r="AL201" s="955"/>
      <c r="AM201" s="947"/>
      <c r="AN201" s="947"/>
      <c r="AO201" s="947"/>
      <c r="AP201" s="947"/>
      <c r="AQ201" s="947"/>
      <c r="AR201" s="947"/>
      <c r="AS201" s="947"/>
      <c r="AT201" s="947"/>
      <c r="AU201" s="947"/>
      <c r="AV201" s="947"/>
      <c r="AW201" s="947"/>
      <c r="AX201" s="947"/>
      <c r="AY201" s="947"/>
      <c r="AZ201" s="947"/>
      <c r="BA201" s="947"/>
      <c r="BB201" s="947"/>
      <c r="BC201" s="947"/>
      <c r="BD201" s="947"/>
      <c r="BE201" s="947"/>
      <c r="BF201" s="953"/>
      <c r="BG201" s="953"/>
      <c r="BH201" s="953"/>
      <c r="BI201" s="953"/>
      <c r="BJ201" s="953"/>
      <c r="BK201" s="953"/>
      <c r="BL201" s="953"/>
      <c r="BM201" s="953"/>
      <c r="BN201" s="953"/>
      <c r="BO201" s="953"/>
      <c r="BP201" s="953"/>
      <c r="BQ201" s="953"/>
      <c r="BR201" s="953"/>
      <c r="BS201" s="953"/>
      <c r="BT201" s="953"/>
      <c r="BU201" s="953"/>
      <c r="BV201" s="953"/>
      <c r="BW201" s="953"/>
      <c r="BX201" s="953"/>
      <c r="BY201" s="953"/>
      <c r="BZ201" s="953"/>
      <c r="CA201" s="953"/>
      <c r="CB201" s="953"/>
      <c r="CC201" s="953"/>
      <c r="CD201" s="953"/>
      <c r="CE201" s="953"/>
      <c r="CF201" s="953"/>
      <c r="CG201" s="953"/>
      <c r="CH201" s="953"/>
      <c r="CI201" s="953"/>
      <c r="CJ201" s="953"/>
      <c r="CK201" s="953"/>
      <c r="CL201" s="953"/>
      <c r="CM201" s="953"/>
      <c r="CN201" s="953"/>
      <c r="CO201" s="953"/>
      <c r="CP201" s="953"/>
      <c r="CQ201" s="953"/>
      <c r="CR201" s="953"/>
      <c r="CS201" s="953"/>
      <c r="CT201" s="953"/>
      <c r="CU201" s="953"/>
      <c r="CV201" s="953"/>
      <c r="CW201" s="953"/>
      <c r="CX201" s="953"/>
      <c r="CY201" s="953"/>
      <c r="CZ201" s="953"/>
      <c r="DA201" s="953"/>
      <c r="DB201" s="953"/>
      <c r="DC201" s="953"/>
      <c r="DD201" s="953"/>
    </row>
    <row r="202" spans="1:108" ht="30" customHeight="1">
      <c r="B202" s="819"/>
      <c r="C202" s="868" t="s">
        <v>123</v>
      </c>
      <c r="D202" s="821" t="s">
        <v>0</v>
      </c>
      <c r="E202" s="822">
        <v>40</v>
      </c>
      <c r="F202" s="823" t="s">
        <v>149</v>
      </c>
      <c r="G202" s="824">
        <f t="shared" si="108"/>
        <v>0</v>
      </c>
      <c r="H202" s="825">
        <f t="shared" si="114"/>
        <v>0</v>
      </c>
      <c r="I202" s="824">
        <v>0</v>
      </c>
      <c r="J202" s="824">
        <v>0</v>
      </c>
      <c r="K202" s="824">
        <v>0</v>
      </c>
      <c r="L202" s="824">
        <f t="shared" si="103"/>
        <v>0</v>
      </c>
      <c r="M202" s="826" t="e">
        <f>L202*100/G202</f>
        <v>#DIV/0!</v>
      </c>
      <c r="N202" s="825">
        <v>0</v>
      </c>
      <c r="O202" s="824">
        <v>0</v>
      </c>
      <c r="P202" s="824">
        <v>0</v>
      </c>
      <c r="Q202" s="824">
        <v>0</v>
      </c>
      <c r="R202" s="824">
        <f t="shared" si="128"/>
        <v>0</v>
      </c>
      <c r="S202" s="826" t="e">
        <f>U202*100/G202</f>
        <v>#DIV/0!</v>
      </c>
      <c r="T202" s="825">
        <v>0</v>
      </c>
      <c r="U202" s="804">
        <f t="shared" si="100"/>
        <v>0</v>
      </c>
      <c r="V202" s="824">
        <v>0</v>
      </c>
      <c r="W202" s="824">
        <v>0</v>
      </c>
      <c r="X202" s="824">
        <v>0</v>
      </c>
      <c r="Y202" s="824">
        <f t="shared" si="129"/>
        <v>0</v>
      </c>
      <c r="Z202" s="826" t="e">
        <f>AB202*100/G202</f>
        <v>#DIV/0!</v>
      </c>
      <c r="AA202" s="825">
        <v>0</v>
      </c>
      <c r="AB202" s="804">
        <f t="shared" si="101"/>
        <v>0</v>
      </c>
      <c r="AC202" s="824">
        <v>0</v>
      </c>
      <c r="AD202" s="824">
        <v>0</v>
      </c>
      <c r="AE202" s="824">
        <v>0</v>
      </c>
      <c r="AF202" s="824">
        <f t="shared" si="130"/>
        <v>0</v>
      </c>
      <c r="AG202" s="826" t="e">
        <f t="shared" ref="AG202:AG238" si="131">AI202*100/G202</f>
        <v>#DIV/0!</v>
      </c>
      <c r="AH202" s="825">
        <v>0</v>
      </c>
      <c r="AI202" s="825">
        <f t="shared" ref="AI202:AI239" si="132">AF202+AB202</f>
        <v>0</v>
      </c>
      <c r="AJ202" s="805" t="e">
        <f t="shared" si="119"/>
        <v>#DIV/0!</v>
      </c>
      <c r="AK202" s="920"/>
      <c r="AL202" s="955"/>
      <c r="AM202" s="947"/>
      <c r="AN202" s="947"/>
      <c r="AO202" s="947"/>
      <c r="AP202" s="947"/>
      <c r="AQ202" s="947"/>
      <c r="AR202" s="947"/>
      <c r="AS202" s="947"/>
      <c r="AT202" s="947"/>
      <c r="AU202" s="947"/>
      <c r="AV202" s="947"/>
      <c r="AW202" s="947"/>
      <c r="AX202" s="947"/>
      <c r="AY202" s="947"/>
      <c r="AZ202" s="947"/>
      <c r="BA202" s="947"/>
      <c r="BB202" s="947"/>
      <c r="BC202" s="947"/>
      <c r="BD202" s="947"/>
      <c r="BE202" s="947"/>
      <c r="BF202" s="947"/>
      <c r="BG202" s="947"/>
      <c r="BH202" s="947"/>
      <c r="BI202" s="947"/>
      <c r="BJ202" s="947"/>
      <c r="BK202" s="947"/>
      <c r="BL202" s="947"/>
      <c r="BM202" s="947"/>
      <c r="BN202" s="947"/>
      <c r="BO202" s="947"/>
      <c r="BP202" s="947"/>
      <c r="BQ202" s="947"/>
      <c r="BR202" s="947"/>
      <c r="BS202" s="947"/>
      <c r="BT202" s="947"/>
      <c r="BU202" s="947"/>
      <c r="BV202" s="947"/>
      <c r="BW202" s="947"/>
      <c r="BX202" s="947"/>
      <c r="BY202" s="947"/>
      <c r="BZ202" s="947"/>
      <c r="CA202" s="947"/>
      <c r="CB202" s="947"/>
      <c r="CC202" s="947"/>
      <c r="CD202" s="947"/>
      <c r="CE202" s="947"/>
      <c r="CF202" s="947"/>
      <c r="CG202" s="947"/>
      <c r="CH202" s="947"/>
      <c r="CI202" s="947"/>
      <c r="CJ202" s="947"/>
      <c r="CK202" s="947"/>
      <c r="CL202" s="947"/>
      <c r="CM202" s="947"/>
      <c r="CN202" s="947"/>
      <c r="CO202" s="947"/>
      <c r="CP202" s="947"/>
      <c r="CQ202" s="947"/>
      <c r="CR202" s="947"/>
      <c r="CS202" s="947"/>
      <c r="CT202" s="947"/>
      <c r="CU202" s="947"/>
      <c r="CV202" s="947"/>
      <c r="CW202" s="947"/>
      <c r="CX202" s="947"/>
      <c r="CY202" s="947"/>
      <c r="CZ202" s="947"/>
      <c r="DA202" s="947"/>
      <c r="DB202" s="947"/>
      <c r="DC202" s="947"/>
      <c r="DD202" s="947"/>
    </row>
    <row r="203" spans="1:108" s="809" customFormat="1" ht="20.25" customHeight="1">
      <c r="A203" s="817"/>
      <c r="B203" s="771"/>
      <c r="C203" s="739"/>
      <c r="D203" s="772"/>
      <c r="E203" s="769"/>
      <c r="F203" s="770" t="s">
        <v>150</v>
      </c>
      <c r="G203" s="760">
        <f t="shared" si="108"/>
        <v>0</v>
      </c>
      <c r="H203" s="763">
        <f t="shared" si="114"/>
        <v>0</v>
      </c>
      <c r="I203" s="760">
        <v>0</v>
      </c>
      <c r="J203" s="760">
        <v>0</v>
      </c>
      <c r="K203" s="760">
        <v>0</v>
      </c>
      <c r="L203" s="760">
        <f t="shared" si="103"/>
        <v>0</v>
      </c>
      <c r="M203" s="761" t="e">
        <f>L203*100/G202</f>
        <v>#DIV/0!</v>
      </c>
      <c r="N203" s="763">
        <v>0</v>
      </c>
      <c r="O203" s="760">
        <v>0</v>
      </c>
      <c r="P203" s="760">
        <v>0</v>
      </c>
      <c r="Q203" s="760">
        <v>0</v>
      </c>
      <c r="R203" s="760">
        <f t="shared" si="128"/>
        <v>0</v>
      </c>
      <c r="S203" s="761" t="e">
        <f>U203*100/G202</f>
        <v>#DIV/0!</v>
      </c>
      <c r="T203" s="763">
        <v>0</v>
      </c>
      <c r="U203" s="758">
        <f t="shared" ref="U203:U239" si="133">R203+L203</f>
        <v>0</v>
      </c>
      <c r="V203" s="760">
        <v>0</v>
      </c>
      <c r="W203" s="760">
        <v>0</v>
      </c>
      <c r="X203" s="760">
        <v>0</v>
      </c>
      <c r="Y203" s="760">
        <f t="shared" si="129"/>
        <v>0</v>
      </c>
      <c r="Z203" s="761" t="e">
        <f>AB203*100/G202</f>
        <v>#DIV/0!</v>
      </c>
      <c r="AA203" s="763">
        <v>0</v>
      </c>
      <c r="AB203" s="758">
        <f t="shared" ref="AB203:AB239" si="134">Y203+U203</f>
        <v>0</v>
      </c>
      <c r="AC203" s="760">
        <v>0</v>
      </c>
      <c r="AD203" s="760">
        <v>0</v>
      </c>
      <c r="AE203" s="760">
        <v>0</v>
      </c>
      <c r="AF203" s="760">
        <f t="shared" si="130"/>
        <v>0</v>
      </c>
      <c r="AG203" s="761" t="e">
        <f>AI203*100/G202</f>
        <v>#DIV/0!</v>
      </c>
      <c r="AH203" s="763">
        <v>0</v>
      </c>
      <c r="AI203" s="763">
        <f t="shared" si="132"/>
        <v>0</v>
      </c>
      <c r="AJ203" s="807" t="e">
        <f t="shared" si="119"/>
        <v>#DIV/0!</v>
      </c>
      <c r="AK203" s="924"/>
      <c r="AL203" s="955"/>
      <c r="AM203" s="947"/>
      <c r="AN203" s="947"/>
      <c r="AO203" s="947"/>
      <c r="AP203" s="947"/>
      <c r="AQ203" s="947"/>
      <c r="AR203" s="947"/>
      <c r="AS203" s="947"/>
      <c r="AT203" s="947"/>
      <c r="AU203" s="947"/>
      <c r="AV203" s="947"/>
      <c r="AW203" s="947"/>
      <c r="AX203" s="947"/>
      <c r="AY203" s="947"/>
      <c r="AZ203" s="947"/>
      <c r="BA203" s="947"/>
      <c r="BB203" s="947"/>
      <c r="BC203" s="947"/>
      <c r="BD203" s="947"/>
      <c r="BE203" s="947"/>
      <c r="BF203" s="947"/>
      <c r="BG203" s="947"/>
      <c r="BH203" s="947"/>
      <c r="BI203" s="947"/>
      <c r="BJ203" s="947"/>
      <c r="BK203" s="947"/>
      <c r="BL203" s="947"/>
      <c r="BM203" s="947"/>
      <c r="BN203" s="947"/>
      <c r="BO203" s="947"/>
      <c r="BP203" s="947"/>
      <c r="BQ203" s="947"/>
      <c r="BR203" s="947"/>
      <c r="BS203" s="947"/>
      <c r="BT203" s="947"/>
      <c r="BU203" s="947"/>
      <c r="BV203" s="947"/>
      <c r="BW203" s="947"/>
      <c r="BX203" s="947"/>
      <c r="BY203" s="947"/>
      <c r="BZ203" s="947"/>
      <c r="CA203" s="947"/>
      <c r="CB203" s="947"/>
      <c r="CC203" s="947"/>
      <c r="CD203" s="947"/>
      <c r="CE203" s="947"/>
      <c r="CF203" s="947"/>
      <c r="CG203" s="947"/>
      <c r="CH203" s="947"/>
      <c r="CI203" s="947"/>
      <c r="CJ203" s="947"/>
      <c r="CK203" s="947"/>
      <c r="CL203" s="947"/>
      <c r="CM203" s="947"/>
      <c r="CN203" s="947"/>
      <c r="CO203" s="947"/>
      <c r="CP203" s="947"/>
      <c r="CQ203" s="947"/>
      <c r="CR203" s="947"/>
      <c r="CS203" s="947"/>
      <c r="CT203" s="947"/>
      <c r="CU203" s="947"/>
      <c r="CV203" s="947"/>
      <c r="CW203" s="947"/>
      <c r="CX203" s="947"/>
      <c r="CY203" s="947"/>
      <c r="CZ203" s="947"/>
      <c r="DA203" s="947"/>
      <c r="DB203" s="947"/>
      <c r="DC203" s="947"/>
      <c r="DD203" s="947"/>
    </row>
    <row r="204" spans="1:108" ht="30" customHeight="1">
      <c r="B204" s="781"/>
      <c r="C204" s="746" t="s">
        <v>124</v>
      </c>
      <c r="D204" s="787" t="s">
        <v>0</v>
      </c>
      <c r="E204" s="788">
        <v>5000</v>
      </c>
      <c r="F204" s="786" t="s">
        <v>149</v>
      </c>
      <c r="G204" s="800">
        <f t="shared" si="108"/>
        <v>0</v>
      </c>
      <c r="H204" s="801">
        <f t="shared" si="114"/>
        <v>0</v>
      </c>
      <c r="I204" s="800">
        <v>0</v>
      </c>
      <c r="J204" s="800">
        <v>0</v>
      </c>
      <c r="K204" s="800">
        <v>0</v>
      </c>
      <c r="L204" s="800">
        <f t="shared" si="103"/>
        <v>0</v>
      </c>
      <c r="M204" s="802" t="e">
        <f>L204*100/G204</f>
        <v>#DIV/0!</v>
      </c>
      <c r="N204" s="801">
        <v>0</v>
      </c>
      <c r="O204" s="800">
        <v>0</v>
      </c>
      <c r="P204" s="800">
        <v>0</v>
      </c>
      <c r="Q204" s="800">
        <v>0</v>
      </c>
      <c r="R204" s="800">
        <f t="shared" si="128"/>
        <v>0</v>
      </c>
      <c r="S204" s="802" t="e">
        <f>U204*100/G204</f>
        <v>#DIV/0!</v>
      </c>
      <c r="T204" s="801">
        <v>0</v>
      </c>
      <c r="U204" s="803">
        <f t="shared" si="133"/>
        <v>0</v>
      </c>
      <c r="V204" s="800">
        <v>0</v>
      </c>
      <c r="W204" s="800">
        <v>0</v>
      </c>
      <c r="X204" s="800">
        <v>0</v>
      </c>
      <c r="Y204" s="800">
        <f t="shared" si="129"/>
        <v>0</v>
      </c>
      <c r="Z204" s="802" t="e">
        <f>AB204*100/G204</f>
        <v>#DIV/0!</v>
      </c>
      <c r="AA204" s="801">
        <v>0</v>
      </c>
      <c r="AB204" s="804">
        <f t="shared" si="134"/>
        <v>0</v>
      </c>
      <c r="AC204" s="800">
        <v>0</v>
      </c>
      <c r="AD204" s="800">
        <v>0</v>
      </c>
      <c r="AE204" s="800">
        <v>0</v>
      </c>
      <c r="AF204" s="800">
        <f t="shared" si="130"/>
        <v>0</v>
      </c>
      <c r="AG204" s="802" t="e">
        <f t="shared" si="131"/>
        <v>#DIV/0!</v>
      </c>
      <c r="AH204" s="801">
        <v>0</v>
      </c>
      <c r="AI204" s="801">
        <f t="shared" si="132"/>
        <v>0</v>
      </c>
      <c r="AJ204" s="805" t="e">
        <f t="shared" ref="AJ204:AJ214" si="135">AG204</f>
        <v>#DIV/0!</v>
      </c>
      <c r="AK204" s="926"/>
      <c r="AL204" s="955"/>
      <c r="AM204" s="947"/>
      <c r="AN204" s="947"/>
      <c r="AO204" s="947"/>
      <c r="AP204" s="947"/>
      <c r="AQ204" s="947"/>
      <c r="AR204" s="947"/>
      <c r="AS204" s="947"/>
      <c r="AT204" s="947"/>
      <c r="AU204" s="947"/>
      <c r="AV204" s="947"/>
      <c r="AW204" s="947"/>
      <c r="AX204" s="947"/>
      <c r="AY204" s="947"/>
      <c r="AZ204" s="947"/>
      <c r="BA204" s="947"/>
      <c r="BB204" s="947"/>
      <c r="BC204" s="947"/>
      <c r="BD204" s="947"/>
      <c r="BE204" s="947"/>
      <c r="BF204" s="947"/>
      <c r="BG204" s="947"/>
      <c r="BH204" s="947"/>
      <c r="BI204" s="947"/>
      <c r="BJ204" s="947"/>
      <c r="BK204" s="947"/>
      <c r="BL204" s="947"/>
      <c r="BM204" s="947"/>
      <c r="BN204" s="947"/>
      <c r="BO204" s="947"/>
      <c r="BP204" s="947"/>
      <c r="BQ204" s="947"/>
      <c r="BR204" s="947"/>
      <c r="BS204" s="947"/>
      <c r="BT204" s="947"/>
      <c r="BU204" s="947"/>
      <c r="BV204" s="947"/>
      <c r="BW204" s="947"/>
      <c r="BX204" s="947"/>
      <c r="BY204" s="947"/>
      <c r="BZ204" s="947"/>
      <c r="CA204" s="947"/>
      <c r="CB204" s="947"/>
      <c r="CC204" s="947"/>
      <c r="CD204" s="947"/>
      <c r="CE204" s="947"/>
      <c r="CF204" s="947"/>
      <c r="CG204" s="947"/>
      <c r="CH204" s="947"/>
      <c r="CI204" s="947"/>
      <c r="CJ204" s="947"/>
      <c r="CK204" s="947"/>
      <c r="CL204" s="947"/>
      <c r="CM204" s="947"/>
      <c r="CN204" s="947"/>
      <c r="CO204" s="947"/>
      <c r="CP204" s="947"/>
      <c r="CQ204" s="947"/>
      <c r="CR204" s="947"/>
      <c r="CS204" s="947"/>
      <c r="CT204" s="947"/>
      <c r="CU204" s="947"/>
      <c r="CV204" s="947"/>
      <c r="CW204" s="947"/>
      <c r="CX204" s="947"/>
      <c r="CY204" s="947"/>
      <c r="CZ204" s="947"/>
      <c r="DA204" s="947"/>
      <c r="DB204" s="947"/>
      <c r="DC204" s="947"/>
      <c r="DD204" s="947"/>
    </row>
    <row r="205" spans="1:108" ht="21.75" customHeight="1">
      <c r="B205" s="771"/>
      <c r="C205" s="739"/>
      <c r="D205" s="772"/>
      <c r="E205" s="769"/>
      <c r="F205" s="770" t="s">
        <v>150</v>
      </c>
      <c r="G205" s="760">
        <f t="shared" si="108"/>
        <v>0</v>
      </c>
      <c r="H205" s="763">
        <f t="shared" si="114"/>
        <v>0</v>
      </c>
      <c r="I205" s="760">
        <v>0</v>
      </c>
      <c r="J205" s="760">
        <v>0</v>
      </c>
      <c r="K205" s="760">
        <v>0</v>
      </c>
      <c r="L205" s="760">
        <f t="shared" ref="L205:L239" si="136">K205+J205+I205</f>
        <v>0</v>
      </c>
      <c r="M205" s="761" t="e">
        <f>L205*100/G204</f>
        <v>#DIV/0!</v>
      </c>
      <c r="N205" s="763">
        <v>0</v>
      </c>
      <c r="O205" s="760">
        <v>0</v>
      </c>
      <c r="P205" s="760">
        <v>0</v>
      </c>
      <c r="Q205" s="760">
        <v>0</v>
      </c>
      <c r="R205" s="760">
        <f t="shared" si="128"/>
        <v>0</v>
      </c>
      <c r="S205" s="761" t="e">
        <f>U205*100/G204</f>
        <v>#DIV/0!</v>
      </c>
      <c r="T205" s="763">
        <v>0</v>
      </c>
      <c r="U205" s="758">
        <f t="shared" si="133"/>
        <v>0</v>
      </c>
      <c r="V205" s="760">
        <v>0</v>
      </c>
      <c r="W205" s="760">
        <v>0</v>
      </c>
      <c r="X205" s="760">
        <v>0</v>
      </c>
      <c r="Y205" s="760">
        <f t="shared" si="129"/>
        <v>0</v>
      </c>
      <c r="Z205" s="761" t="e">
        <f>AB205*100/G204</f>
        <v>#DIV/0!</v>
      </c>
      <c r="AA205" s="763">
        <v>0</v>
      </c>
      <c r="AB205" s="762">
        <f t="shared" si="134"/>
        <v>0</v>
      </c>
      <c r="AC205" s="760">
        <v>0</v>
      </c>
      <c r="AD205" s="760">
        <v>0</v>
      </c>
      <c r="AE205" s="760">
        <v>0</v>
      </c>
      <c r="AF205" s="760">
        <f t="shared" si="130"/>
        <v>0</v>
      </c>
      <c r="AG205" s="761" t="e">
        <f>AI205*100/G204</f>
        <v>#DIV/0!</v>
      </c>
      <c r="AH205" s="763">
        <v>0</v>
      </c>
      <c r="AI205" s="763">
        <f t="shared" si="132"/>
        <v>0</v>
      </c>
      <c r="AJ205" s="764" t="e">
        <f t="shared" si="135"/>
        <v>#DIV/0!</v>
      </c>
      <c r="AK205" s="924"/>
      <c r="AL205" s="955"/>
      <c r="AM205" s="947"/>
      <c r="AN205" s="947"/>
      <c r="AO205" s="947"/>
      <c r="AP205" s="947"/>
      <c r="AQ205" s="947"/>
      <c r="AR205" s="947"/>
      <c r="AS205" s="947"/>
      <c r="AT205" s="947"/>
      <c r="AU205" s="947"/>
      <c r="AV205" s="947"/>
      <c r="AW205" s="947"/>
      <c r="AX205" s="947"/>
      <c r="AY205" s="947"/>
      <c r="AZ205" s="947"/>
      <c r="BA205" s="947"/>
      <c r="BB205" s="947"/>
      <c r="BC205" s="947"/>
      <c r="BD205" s="947"/>
      <c r="BE205" s="947"/>
      <c r="BF205" s="947"/>
      <c r="BG205" s="947"/>
      <c r="BH205" s="947"/>
      <c r="BI205" s="947"/>
      <c r="BJ205" s="947"/>
      <c r="BK205" s="947"/>
      <c r="BL205" s="947"/>
      <c r="BM205" s="947"/>
      <c r="BN205" s="947"/>
      <c r="BO205" s="947"/>
      <c r="BP205" s="947"/>
      <c r="BQ205" s="947"/>
      <c r="BR205" s="947"/>
      <c r="BS205" s="947"/>
      <c r="BT205" s="947"/>
      <c r="BU205" s="947"/>
      <c r="BV205" s="947"/>
      <c r="BW205" s="947"/>
      <c r="BX205" s="947"/>
      <c r="BY205" s="947"/>
      <c r="BZ205" s="947"/>
      <c r="CA205" s="947"/>
      <c r="CB205" s="947"/>
      <c r="CC205" s="947"/>
      <c r="CD205" s="947"/>
      <c r="CE205" s="947"/>
      <c r="CF205" s="947"/>
      <c r="CG205" s="947"/>
      <c r="CH205" s="947"/>
      <c r="CI205" s="947"/>
      <c r="CJ205" s="947"/>
      <c r="CK205" s="947"/>
      <c r="CL205" s="947"/>
      <c r="CM205" s="947"/>
      <c r="CN205" s="947"/>
      <c r="CO205" s="947"/>
      <c r="CP205" s="947"/>
      <c r="CQ205" s="947"/>
      <c r="CR205" s="947"/>
      <c r="CS205" s="947"/>
      <c r="CT205" s="947"/>
      <c r="CU205" s="947"/>
      <c r="CV205" s="947"/>
      <c r="CW205" s="947"/>
      <c r="CX205" s="947"/>
      <c r="CY205" s="947"/>
      <c r="CZ205" s="947"/>
      <c r="DA205" s="947"/>
      <c r="DB205" s="947"/>
      <c r="DC205" s="947"/>
      <c r="DD205" s="947"/>
    </row>
    <row r="206" spans="1:108" s="750" customFormat="1" ht="30" customHeight="1">
      <c r="B206" s="771"/>
      <c r="C206" s="737" t="s">
        <v>339</v>
      </c>
      <c r="D206" s="773" t="s">
        <v>0</v>
      </c>
      <c r="E206" s="774">
        <f>SUM(E208)</f>
        <v>0</v>
      </c>
      <c r="F206" s="775" t="s">
        <v>149</v>
      </c>
      <c r="G206" s="760">
        <f t="shared" si="108"/>
        <v>0</v>
      </c>
      <c r="H206" s="763">
        <f t="shared" si="114"/>
        <v>0</v>
      </c>
      <c r="I206" s="760">
        <v>0</v>
      </c>
      <c r="J206" s="760">
        <v>0</v>
      </c>
      <c r="K206" s="760">
        <v>0</v>
      </c>
      <c r="L206" s="760">
        <f t="shared" si="136"/>
        <v>0</v>
      </c>
      <c r="M206" s="761" t="e">
        <f>L206*100/G206</f>
        <v>#DIV/0!</v>
      </c>
      <c r="N206" s="763">
        <v>0</v>
      </c>
      <c r="O206" s="760">
        <v>0</v>
      </c>
      <c r="P206" s="760">
        <v>0</v>
      </c>
      <c r="Q206" s="760">
        <v>0</v>
      </c>
      <c r="R206" s="760">
        <f t="shared" si="128"/>
        <v>0</v>
      </c>
      <c r="S206" s="761" t="e">
        <f>U206*100/G206</f>
        <v>#DIV/0!</v>
      </c>
      <c r="T206" s="763">
        <v>0</v>
      </c>
      <c r="U206" s="758">
        <f t="shared" si="133"/>
        <v>0</v>
      </c>
      <c r="V206" s="760">
        <v>0</v>
      </c>
      <c r="W206" s="760">
        <v>0</v>
      </c>
      <c r="X206" s="760">
        <v>0</v>
      </c>
      <c r="Y206" s="760">
        <f t="shared" si="129"/>
        <v>0</v>
      </c>
      <c r="Z206" s="761" t="e">
        <f>AB206*100/G206</f>
        <v>#DIV/0!</v>
      </c>
      <c r="AA206" s="763">
        <v>0</v>
      </c>
      <c r="AB206" s="762">
        <f t="shared" si="134"/>
        <v>0</v>
      </c>
      <c r="AC206" s="760">
        <v>0</v>
      </c>
      <c r="AD206" s="760">
        <v>0</v>
      </c>
      <c r="AE206" s="760">
        <v>0</v>
      </c>
      <c r="AF206" s="760">
        <f t="shared" si="130"/>
        <v>0</v>
      </c>
      <c r="AG206" s="761" t="e">
        <f t="shared" si="131"/>
        <v>#DIV/0!</v>
      </c>
      <c r="AH206" s="763">
        <v>0</v>
      </c>
      <c r="AI206" s="763">
        <f t="shared" si="132"/>
        <v>0</v>
      </c>
      <c r="AJ206" s="764" t="e">
        <f t="shared" si="135"/>
        <v>#DIV/0!</v>
      </c>
      <c r="AK206" s="925"/>
      <c r="AL206" s="956"/>
      <c r="AM206" s="948"/>
      <c r="AN206" s="948"/>
      <c r="AO206" s="948"/>
      <c r="AP206" s="948"/>
      <c r="AQ206" s="948"/>
      <c r="AR206" s="948"/>
      <c r="AS206" s="948"/>
      <c r="AT206" s="948"/>
      <c r="AU206" s="948"/>
      <c r="AV206" s="948"/>
      <c r="AW206" s="948"/>
      <c r="AX206" s="948"/>
      <c r="AY206" s="948"/>
      <c r="AZ206" s="948"/>
      <c r="BA206" s="948"/>
      <c r="BB206" s="948"/>
      <c r="BC206" s="948"/>
      <c r="BD206" s="948"/>
      <c r="BE206" s="948"/>
      <c r="BF206" s="948"/>
      <c r="BG206" s="948"/>
      <c r="BH206" s="948"/>
      <c r="BI206" s="948"/>
      <c r="BJ206" s="948"/>
      <c r="BK206" s="948"/>
      <c r="BL206" s="948"/>
      <c r="BM206" s="948"/>
      <c r="BN206" s="948"/>
      <c r="BO206" s="948"/>
      <c r="BP206" s="948"/>
      <c r="BQ206" s="948"/>
      <c r="BR206" s="948"/>
      <c r="BS206" s="948"/>
      <c r="BT206" s="948"/>
      <c r="BU206" s="948"/>
      <c r="BV206" s="948"/>
      <c r="BW206" s="948"/>
      <c r="BX206" s="948"/>
      <c r="BY206" s="948"/>
      <c r="BZ206" s="948"/>
      <c r="CA206" s="948"/>
      <c r="CB206" s="948"/>
      <c r="CC206" s="948"/>
      <c r="CD206" s="948"/>
      <c r="CE206" s="948"/>
      <c r="CF206" s="948"/>
      <c r="CG206" s="948"/>
      <c r="CH206" s="948"/>
      <c r="CI206" s="948"/>
      <c r="CJ206" s="948"/>
      <c r="CK206" s="948"/>
      <c r="CL206" s="948"/>
      <c r="CM206" s="948"/>
      <c r="CN206" s="948"/>
      <c r="CO206" s="948"/>
      <c r="CP206" s="948"/>
      <c r="CQ206" s="948"/>
      <c r="CR206" s="948"/>
      <c r="CS206" s="948"/>
      <c r="CT206" s="948"/>
      <c r="CU206" s="948"/>
      <c r="CV206" s="948"/>
      <c r="CW206" s="948"/>
      <c r="CX206" s="948"/>
      <c r="CY206" s="948"/>
      <c r="CZ206" s="948"/>
      <c r="DA206" s="948"/>
      <c r="DB206" s="948"/>
      <c r="DC206" s="948"/>
      <c r="DD206" s="948"/>
    </row>
    <row r="207" spans="1:108" s="750" customFormat="1" ht="18.75" customHeight="1">
      <c r="B207" s="771"/>
      <c r="C207" s="743"/>
      <c r="D207" s="773"/>
      <c r="E207" s="774"/>
      <c r="F207" s="775" t="s">
        <v>150</v>
      </c>
      <c r="G207" s="760">
        <f t="shared" si="108"/>
        <v>0</v>
      </c>
      <c r="H207" s="763">
        <f t="shared" si="114"/>
        <v>0</v>
      </c>
      <c r="I207" s="760">
        <v>0</v>
      </c>
      <c r="J207" s="760">
        <v>0</v>
      </c>
      <c r="K207" s="760">
        <v>0</v>
      </c>
      <c r="L207" s="760">
        <f t="shared" si="136"/>
        <v>0</v>
      </c>
      <c r="M207" s="761" t="e">
        <f>L207*100/G206</f>
        <v>#DIV/0!</v>
      </c>
      <c r="N207" s="763">
        <v>0</v>
      </c>
      <c r="O207" s="760">
        <v>0</v>
      </c>
      <c r="P207" s="760">
        <v>0</v>
      </c>
      <c r="Q207" s="760">
        <v>0</v>
      </c>
      <c r="R207" s="760">
        <f t="shared" si="128"/>
        <v>0</v>
      </c>
      <c r="S207" s="761" t="e">
        <f>U207*100/G206</f>
        <v>#DIV/0!</v>
      </c>
      <c r="T207" s="763">
        <v>0</v>
      </c>
      <c r="U207" s="758">
        <f t="shared" si="133"/>
        <v>0</v>
      </c>
      <c r="V207" s="760">
        <v>0</v>
      </c>
      <c r="W207" s="760">
        <v>0</v>
      </c>
      <c r="X207" s="760">
        <v>0</v>
      </c>
      <c r="Y207" s="760">
        <f t="shared" si="129"/>
        <v>0</v>
      </c>
      <c r="Z207" s="761" t="e">
        <f>AB207*100/G206</f>
        <v>#DIV/0!</v>
      </c>
      <c r="AA207" s="763">
        <v>0</v>
      </c>
      <c r="AB207" s="762">
        <f t="shared" si="134"/>
        <v>0</v>
      </c>
      <c r="AC207" s="760">
        <v>0</v>
      </c>
      <c r="AD207" s="760">
        <v>0</v>
      </c>
      <c r="AE207" s="760">
        <v>0</v>
      </c>
      <c r="AF207" s="760">
        <f t="shared" si="130"/>
        <v>0</v>
      </c>
      <c r="AG207" s="761" t="e">
        <f>AI207*100/G206</f>
        <v>#DIV/0!</v>
      </c>
      <c r="AH207" s="763">
        <v>0</v>
      </c>
      <c r="AI207" s="763">
        <f t="shared" si="132"/>
        <v>0</v>
      </c>
      <c r="AJ207" s="764" t="e">
        <f t="shared" si="135"/>
        <v>#DIV/0!</v>
      </c>
      <c r="AK207" s="925"/>
      <c r="AL207" s="956"/>
      <c r="AM207" s="948"/>
      <c r="AN207" s="948"/>
      <c r="AO207" s="948"/>
      <c r="AP207" s="948"/>
      <c r="AQ207" s="948"/>
      <c r="AR207" s="948"/>
      <c r="AS207" s="948"/>
      <c r="AT207" s="948"/>
      <c r="AU207" s="948"/>
      <c r="AV207" s="948"/>
      <c r="AW207" s="948"/>
      <c r="AX207" s="948"/>
      <c r="AY207" s="948"/>
      <c r="AZ207" s="948"/>
      <c r="BA207" s="948"/>
      <c r="BB207" s="948"/>
      <c r="BC207" s="948"/>
      <c r="BD207" s="948"/>
      <c r="BE207" s="948"/>
      <c r="BF207" s="948"/>
      <c r="BG207" s="948"/>
      <c r="BH207" s="948"/>
      <c r="BI207" s="948"/>
      <c r="BJ207" s="948"/>
      <c r="BK207" s="948"/>
      <c r="BL207" s="948"/>
      <c r="BM207" s="948"/>
      <c r="BN207" s="948"/>
      <c r="BO207" s="948"/>
      <c r="BP207" s="948"/>
      <c r="BQ207" s="948"/>
      <c r="BR207" s="948"/>
      <c r="BS207" s="948"/>
      <c r="BT207" s="948"/>
      <c r="BU207" s="948"/>
      <c r="BV207" s="948"/>
      <c r="BW207" s="948"/>
      <c r="BX207" s="948"/>
      <c r="BY207" s="948"/>
      <c r="BZ207" s="948"/>
      <c r="CA207" s="948"/>
      <c r="CB207" s="948"/>
      <c r="CC207" s="948"/>
      <c r="CD207" s="948"/>
      <c r="CE207" s="948"/>
      <c r="CF207" s="948"/>
      <c r="CG207" s="948"/>
      <c r="CH207" s="948"/>
      <c r="CI207" s="948"/>
      <c r="CJ207" s="948"/>
      <c r="CK207" s="948"/>
      <c r="CL207" s="948"/>
      <c r="CM207" s="948"/>
      <c r="CN207" s="948"/>
      <c r="CO207" s="948"/>
      <c r="CP207" s="948"/>
      <c r="CQ207" s="948"/>
      <c r="CR207" s="948"/>
      <c r="CS207" s="948"/>
      <c r="CT207" s="948"/>
      <c r="CU207" s="948"/>
      <c r="CV207" s="948"/>
      <c r="CW207" s="948"/>
      <c r="CX207" s="948"/>
      <c r="CY207" s="948"/>
      <c r="CZ207" s="948"/>
      <c r="DA207" s="948"/>
      <c r="DB207" s="948"/>
      <c r="DC207" s="948"/>
      <c r="DD207" s="948"/>
    </row>
    <row r="208" spans="1:108" s="777" customFormat="1" ht="30" customHeight="1">
      <c r="B208" s="771"/>
      <c r="C208" s="737" t="s">
        <v>125</v>
      </c>
      <c r="D208" s="771" t="s">
        <v>0</v>
      </c>
      <c r="E208" s="778"/>
      <c r="F208" s="775" t="s">
        <v>149</v>
      </c>
      <c r="G208" s="760">
        <f t="shared" si="108"/>
        <v>0</v>
      </c>
      <c r="H208" s="763">
        <f t="shared" si="114"/>
        <v>0</v>
      </c>
      <c r="I208" s="760">
        <v>0</v>
      </c>
      <c r="J208" s="760">
        <v>0</v>
      </c>
      <c r="K208" s="760">
        <v>0</v>
      </c>
      <c r="L208" s="760">
        <f t="shared" si="136"/>
        <v>0</v>
      </c>
      <c r="M208" s="761" t="e">
        <f>L208*100/G208</f>
        <v>#DIV/0!</v>
      </c>
      <c r="N208" s="763">
        <v>0</v>
      </c>
      <c r="O208" s="760">
        <v>0</v>
      </c>
      <c r="P208" s="760">
        <v>0</v>
      </c>
      <c r="Q208" s="760">
        <v>0</v>
      </c>
      <c r="R208" s="760">
        <f t="shared" si="128"/>
        <v>0</v>
      </c>
      <c r="S208" s="761" t="e">
        <f>U208*100/G208</f>
        <v>#DIV/0!</v>
      </c>
      <c r="T208" s="763">
        <v>0</v>
      </c>
      <c r="U208" s="758">
        <f t="shared" si="133"/>
        <v>0</v>
      </c>
      <c r="V208" s="760">
        <v>0</v>
      </c>
      <c r="W208" s="760">
        <v>0</v>
      </c>
      <c r="X208" s="760">
        <v>0</v>
      </c>
      <c r="Y208" s="760">
        <f t="shared" si="129"/>
        <v>0</v>
      </c>
      <c r="Z208" s="761" t="e">
        <f>AB208*100/G208</f>
        <v>#DIV/0!</v>
      </c>
      <c r="AA208" s="763">
        <v>0</v>
      </c>
      <c r="AB208" s="762">
        <f t="shared" si="134"/>
        <v>0</v>
      </c>
      <c r="AC208" s="760">
        <v>0</v>
      </c>
      <c r="AD208" s="760">
        <v>0</v>
      </c>
      <c r="AE208" s="760">
        <v>0</v>
      </c>
      <c r="AF208" s="760">
        <f t="shared" si="130"/>
        <v>0</v>
      </c>
      <c r="AG208" s="761" t="e">
        <f t="shared" si="131"/>
        <v>#DIV/0!</v>
      </c>
      <c r="AH208" s="763">
        <v>0</v>
      </c>
      <c r="AI208" s="763">
        <f t="shared" si="132"/>
        <v>0</v>
      </c>
      <c r="AJ208" s="764" t="e">
        <f t="shared" si="135"/>
        <v>#DIV/0!</v>
      </c>
      <c r="AK208" s="927"/>
      <c r="AL208" s="957"/>
      <c r="AM208" s="949"/>
      <c r="AN208" s="949"/>
      <c r="AO208" s="949"/>
      <c r="AP208" s="949"/>
      <c r="AQ208" s="949"/>
      <c r="AR208" s="949"/>
      <c r="AS208" s="949"/>
      <c r="AT208" s="949"/>
      <c r="AU208" s="949"/>
      <c r="AV208" s="949"/>
      <c r="AW208" s="949"/>
      <c r="AX208" s="949"/>
      <c r="AY208" s="949"/>
      <c r="AZ208" s="949"/>
      <c r="BA208" s="949"/>
      <c r="BB208" s="949"/>
      <c r="BC208" s="949"/>
      <c r="BD208" s="949"/>
      <c r="BE208" s="949"/>
      <c r="BF208" s="949"/>
      <c r="BG208" s="949"/>
      <c r="BH208" s="949"/>
      <c r="BI208" s="949"/>
      <c r="BJ208" s="949"/>
      <c r="BK208" s="949"/>
      <c r="BL208" s="949"/>
      <c r="BM208" s="949"/>
      <c r="BN208" s="949"/>
      <c r="BO208" s="949"/>
      <c r="BP208" s="949"/>
      <c r="BQ208" s="949"/>
      <c r="BR208" s="949"/>
      <c r="BS208" s="949"/>
      <c r="BT208" s="949"/>
      <c r="BU208" s="949"/>
      <c r="BV208" s="949"/>
      <c r="BW208" s="949"/>
      <c r="BX208" s="949"/>
      <c r="BY208" s="949"/>
      <c r="BZ208" s="949"/>
      <c r="CA208" s="949"/>
      <c r="CB208" s="949"/>
      <c r="CC208" s="949"/>
      <c r="CD208" s="949"/>
      <c r="CE208" s="949"/>
      <c r="CF208" s="949"/>
      <c r="CG208" s="949"/>
      <c r="CH208" s="949"/>
      <c r="CI208" s="949"/>
      <c r="CJ208" s="949"/>
      <c r="CK208" s="949"/>
      <c r="CL208" s="949"/>
      <c r="CM208" s="949"/>
      <c r="CN208" s="949"/>
      <c r="CO208" s="949"/>
      <c r="CP208" s="949"/>
      <c r="CQ208" s="949"/>
      <c r="CR208" s="949"/>
      <c r="CS208" s="949"/>
      <c r="CT208" s="949"/>
      <c r="CU208" s="949"/>
      <c r="CV208" s="949"/>
      <c r="CW208" s="949"/>
      <c r="CX208" s="949"/>
      <c r="CY208" s="949"/>
      <c r="CZ208" s="949"/>
      <c r="DA208" s="949"/>
      <c r="DB208" s="949"/>
      <c r="DC208" s="949"/>
      <c r="DD208" s="949"/>
    </row>
    <row r="209" spans="1:108" s="750" customFormat="1" ht="14.25" customHeight="1">
      <c r="B209" s="780"/>
      <c r="C209" s="837"/>
      <c r="D209" s="829"/>
      <c r="E209" s="830"/>
      <c r="F209" s="831" t="s">
        <v>150</v>
      </c>
      <c r="G209" s="814">
        <f t="shared" ref="G209:G239" si="137">AI209</f>
        <v>0</v>
      </c>
      <c r="H209" s="815">
        <f t="shared" si="114"/>
        <v>0</v>
      </c>
      <c r="I209" s="814">
        <v>0</v>
      </c>
      <c r="J209" s="814">
        <v>0</v>
      </c>
      <c r="K209" s="814">
        <v>0</v>
      </c>
      <c r="L209" s="814">
        <f t="shared" si="136"/>
        <v>0</v>
      </c>
      <c r="M209" s="816" t="e">
        <f>L209*100/G208</f>
        <v>#DIV/0!</v>
      </c>
      <c r="N209" s="815">
        <v>0</v>
      </c>
      <c r="O209" s="814">
        <v>0</v>
      </c>
      <c r="P209" s="814">
        <v>0</v>
      </c>
      <c r="Q209" s="814">
        <v>0</v>
      </c>
      <c r="R209" s="814">
        <f t="shared" si="128"/>
        <v>0</v>
      </c>
      <c r="S209" s="816" t="e">
        <f>U209*100/G208</f>
        <v>#DIV/0!</v>
      </c>
      <c r="T209" s="815">
        <v>0</v>
      </c>
      <c r="U209" s="762">
        <f t="shared" si="133"/>
        <v>0</v>
      </c>
      <c r="V209" s="814">
        <v>0</v>
      </c>
      <c r="W209" s="814">
        <v>0</v>
      </c>
      <c r="X209" s="814">
        <v>0</v>
      </c>
      <c r="Y209" s="814">
        <f t="shared" si="129"/>
        <v>0</v>
      </c>
      <c r="Z209" s="816" t="e">
        <f>AB209*100/G208</f>
        <v>#DIV/0!</v>
      </c>
      <c r="AA209" s="815">
        <v>0</v>
      </c>
      <c r="AB209" s="762">
        <f t="shared" si="134"/>
        <v>0</v>
      </c>
      <c r="AC209" s="814">
        <v>0</v>
      </c>
      <c r="AD209" s="814">
        <v>0</v>
      </c>
      <c r="AE209" s="814">
        <v>0</v>
      </c>
      <c r="AF209" s="814">
        <f t="shared" si="130"/>
        <v>0</v>
      </c>
      <c r="AG209" s="816" t="e">
        <f>AI209*100/G208</f>
        <v>#DIV/0!</v>
      </c>
      <c r="AH209" s="815">
        <v>0</v>
      </c>
      <c r="AI209" s="815">
        <f t="shared" si="132"/>
        <v>0</v>
      </c>
      <c r="AJ209" s="764" t="e">
        <f t="shared" si="135"/>
        <v>#DIV/0!</v>
      </c>
      <c r="AK209" s="928"/>
      <c r="AL209" s="956"/>
      <c r="AM209" s="948"/>
      <c r="AN209" s="948"/>
      <c r="AO209" s="948"/>
      <c r="AP209" s="948"/>
      <c r="AQ209" s="948"/>
      <c r="AR209" s="948"/>
      <c r="AS209" s="948"/>
      <c r="AT209" s="948"/>
      <c r="AU209" s="948"/>
      <c r="AV209" s="948"/>
      <c r="AW209" s="948"/>
      <c r="AX209" s="948"/>
      <c r="AY209" s="948"/>
      <c r="AZ209" s="948"/>
      <c r="BA209" s="948"/>
      <c r="BB209" s="948"/>
      <c r="BC209" s="948"/>
      <c r="BD209" s="948"/>
      <c r="BE209" s="948"/>
      <c r="BF209" s="948"/>
      <c r="BG209" s="948"/>
      <c r="BH209" s="948"/>
      <c r="BI209" s="948"/>
      <c r="BJ209" s="948"/>
      <c r="BK209" s="948"/>
      <c r="BL209" s="948"/>
      <c r="BM209" s="948"/>
      <c r="BN209" s="948"/>
      <c r="BO209" s="948"/>
      <c r="BP209" s="948"/>
      <c r="BQ209" s="948"/>
      <c r="BR209" s="948"/>
      <c r="BS209" s="948"/>
      <c r="BT209" s="948"/>
      <c r="BU209" s="948"/>
      <c r="BV209" s="948"/>
      <c r="BW209" s="948"/>
      <c r="BX209" s="948"/>
      <c r="BY209" s="948"/>
      <c r="BZ209" s="948"/>
      <c r="CA209" s="948"/>
      <c r="CB209" s="948"/>
      <c r="CC209" s="948"/>
      <c r="CD209" s="948"/>
      <c r="CE209" s="948"/>
      <c r="CF209" s="948"/>
      <c r="CG209" s="948"/>
      <c r="CH209" s="948"/>
      <c r="CI209" s="948"/>
      <c r="CJ209" s="948"/>
      <c r="CK209" s="948"/>
      <c r="CL209" s="948"/>
      <c r="CM209" s="948"/>
      <c r="CN209" s="948"/>
      <c r="CO209" s="948"/>
      <c r="CP209" s="948"/>
      <c r="CQ209" s="948"/>
      <c r="CR209" s="948"/>
      <c r="CS209" s="948"/>
      <c r="CT209" s="948"/>
      <c r="CU209" s="948"/>
      <c r="CV209" s="948"/>
      <c r="CW209" s="948"/>
      <c r="CX209" s="948"/>
      <c r="CY209" s="948"/>
      <c r="CZ209" s="948"/>
      <c r="DA209" s="948"/>
      <c r="DB209" s="948"/>
      <c r="DC209" s="948"/>
      <c r="DD209" s="948"/>
    </row>
    <row r="210" spans="1:108" s="835" customFormat="1" ht="30" customHeight="1">
      <c r="A210" s="817"/>
      <c r="B210" s="771"/>
      <c r="C210" s="818" t="s">
        <v>340</v>
      </c>
      <c r="D210" s="773" t="s">
        <v>11</v>
      </c>
      <c r="E210" s="774"/>
      <c r="F210" s="775" t="s">
        <v>149</v>
      </c>
      <c r="G210" s="760">
        <f t="shared" si="137"/>
        <v>245</v>
      </c>
      <c r="H210" s="763">
        <f t="shared" si="114"/>
        <v>100700</v>
      </c>
      <c r="I210" s="760">
        <f t="shared" ref="I210:K211" si="138">I212+I226</f>
        <v>0</v>
      </c>
      <c r="J210" s="760">
        <f t="shared" si="138"/>
        <v>31</v>
      </c>
      <c r="K210" s="760">
        <f t="shared" si="138"/>
        <v>31</v>
      </c>
      <c r="L210" s="760">
        <f t="shared" si="136"/>
        <v>62</v>
      </c>
      <c r="M210" s="761">
        <f>L210*100/G210</f>
        <v>25.306122448979593</v>
      </c>
      <c r="N210" s="763">
        <f>N212+N226</f>
        <v>14520</v>
      </c>
      <c r="O210" s="760">
        <f>O212+O226</f>
        <v>41</v>
      </c>
      <c r="P210" s="760">
        <f>P212+P226</f>
        <v>21</v>
      </c>
      <c r="Q210" s="760">
        <f>Q212+Q226</f>
        <v>21</v>
      </c>
      <c r="R210" s="760">
        <f t="shared" si="128"/>
        <v>83</v>
      </c>
      <c r="S210" s="761">
        <f>U210*100/G210</f>
        <v>59.183673469387756</v>
      </c>
      <c r="T210" s="763">
        <f>T212+T226</f>
        <v>58180</v>
      </c>
      <c r="U210" s="758">
        <f t="shared" si="133"/>
        <v>145</v>
      </c>
      <c r="V210" s="760">
        <f t="shared" ref="V210:X211" si="139">V212+V226</f>
        <v>51</v>
      </c>
      <c r="W210" s="760">
        <f t="shared" si="139"/>
        <v>41</v>
      </c>
      <c r="X210" s="760">
        <f t="shared" si="139"/>
        <v>2</v>
      </c>
      <c r="Y210" s="760">
        <f t="shared" si="129"/>
        <v>94</v>
      </c>
      <c r="Z210" s="761">
        <f>AB210*100/G210</f>
        <v>97.551020408163268</v>
      </c>
      <c r="AA210" s="763">
        <f>AA212+AA226</f>
        <v>100700</v>
      </c>
      <c r="AB210" s="758">
        <f t="shared" si="134"/>
        <v>239</v>
      </c>
      <c r="AC210" s="760">
        <f t="shared" ref="AC210:AE211" si="140">AC212+AC226</f>
        <v>2</v>
      </c>
      <c r="AD210" s="760">
        <f t="shared" si="140"/>
        <v>2</v>
      </c>
      <c r="AE210" s="760">
        <f t="shared" si="140"/>
        <v>2</v>
      </c>
      <c r="AF210" s="760">
        <f t="shared" si="130"/>
        <v>6</v>
      </c>
      <c r="AG210" s="761">
        <f t="shared" si="131"/>
        <v>100</v>
      </c>
      <c r="AH210" s="763">
        <f>AH212+AH226</f>
        <v>100700</v>
      </c>
      <c r="AI210" s="763">
        <f t="shared" si="132"/>
        <v>245</v>
      </c>
      <c r="AJ210" s="807">
        <f t="shared" si="135"/>
        <v>100</v>
      </c>
      <c r="AK210" s="925"/>
      <c r="AL210" s="956"/>
      <c r="AM210" s="948"/>
      <c r="AN210" s="948"/>
      <c r="AO210" s="948"/>
      <c r="AP210" s="948"/>
      <c r="AQ210" s="948"/>
      <c r="AR210" s="948"/>
      <c r="AS210" s="948"/>
      <c r="AT210" s="948"/>
      <c r="AU210" s="948"/>
      <c r="AV210" s="948"/>
      <c r="AW210" s="948"/>
      <c r="AX210" s="948"/>
      <c r="AY210" s="948"/>
      <c r="AZ210" s="948"/>
      <c r="BA210" s="948"/>
      <c r="BB210" s="948"/>
      <c r="BC210" s="948"/>
      <c r="BD210" s="948"/>
      <c r="BE210" s="948"/>
      <c r="BF210" s="948"/>
      <c r="BG210" s="948"/>
      <c r="BH210" s="948"/>
      <c r="BI210" s="948"/>
      <c r="BJ210" s="948"/>
      <c r="BK210" s="948"/>
      <c r="BL210" s="948"/>
      <c r="BM210" s="948"/>
      <c r="BN210" s="948"/>
      <c r="BO210" s="948"/>
      <c r="BP210" s="948"/>
      <c r="BQ210" s="948"/>
      <c r="BR210" s="948"/>
      <c r="BS210" s="948"/>
      <c r="BT210" s="948"/>
      <c r="BU210" s="948"/>
      <c r="BV210" s="948"/>
      <c r="BW210" s="948"/>
      <c r="BX210" s="948"/>
      <c r="BY210" s="948"/>
      <c r="BZ210" s="948"/>
      <c r="CA210" s="948"/>
      <c r="CB210" s="948"/>
      <c r="CC210" s="948"/>
      <c r="CD210" s="948"/>
      <c r="CE210" s="948"/>
      <c r="CF210" s="948"/>
      <c r="CG210" s="948"/>
      <c r="CH210" s="948"/>
      <c r="CI210" s="948"/>
      <c r="CJ210" s="948"/>
      <c r="CK210" s="948"/>
      <c r="CL210" s="948"/>
      <c r="CM210" s="948"/>
      <c r="CN210" s="948"/>
      <c r="CO210" s="948"/>
      <c r="CP210" s="948"/>
      <c r="CQ210" s="948"/>
      <c r="CR210" s="948"/>
      <c r="CS210" s="948"/>
      <c r="CT210" s="948"/>
      <c r="CU210" s="948"/>
      <c r="CV210" s="948"/>
      <c r="CW210" s="948"/>
      <c r="CX210" s="948"/>
      <c r="CY210" s="948"/>
      <c r="CZ210" s="948"/>
      <c r="DA210" s="948"/>
      <c r="DB210" s="948"/>
      <c r="DC210" s="948"/>
      <c r="DD210" s="948"/>
    </row>
    <row r="211" spans="1:108" s="750" customFormat="1" ht="15.75" customHeight="1">
      <c r="B211" s="781"/>
      <c r="C211" s="749"/>
      <c r="D211" s="784"/>
      <c r="E211" s="785"/>
      <c r="F211" s="783" t="s">
        <v>150</v>
      </c>
      <c r="G211" s="800">
        <f t="shared" si="137"/>
        <v>253</v>
      </c>
      <c r="H211" s="801">
        <f t="shared" si="114"/>
        <v>100700</v>
      </c>
      <c r="I211" s="800">
        <f t="shared" si="138"/>
        <v>0</v>
      </c>
      <c r="J211" s="800">
        <f t="shared" si="138"/>
        <v>30</v>
      </c>
      <c r="K211" s="800">
        <f t="shared" si="138"/>
        <v>40</v>
      </c>
      <c r="L211" s="800">
        <f t="shared" si="136"/>
        <v>70</v>
      </c>
      <c r="M211" s="802">
        <f>L211*100/G210</f>
        <v>28.571428571428573</v>
      </c>
      <c r="N211" s="763">
        <f>N213+N227</f>
        <v>44556.46</v>
      </c>
      <c r="O211" s="800">
        <f>O213+P227</f>
        <v>30</v>
      </c>
      <c r="P211" s="800">
        <f>P213+Q227</f>
        <v>22</v>
      </c>
      <c r="Q211" s="800">
        <f>Q213+R227</f>
        <v>22</v>
      </c>
      <c r="R211" s="800">
        <f t="shared" si="128"/>
        <v>74</v>
      </c>
      <c r="S211" s="802">
        <f>U211*100/G210</f>
        <v>58.775510204081634</v>
      </c>
      <c r="T211" s="763">
        <f>T213+T227</f>
        <v>53020</v>
      </c>
      <c r="U211" s="803">
        <f t="shared" si="133"/>
        <v>144</v>
      </c>
      <c r="V211" s="800">
        <f t="shared" si="139"/>
        <v>53</v>
      </c>
      <c r="W211" s="800">
        <f t="shared" si="139"/>
        <v>44</v>
      </c>
      <c r="X211" s="800">
        <f t="shared" si="139"/>
        <v>1</v>
      </c>
      <c r="Y211" s="800">
        <f t="shared" si="129"/>
        <v>98</v>
      </c>
      <c r="Z211" s="802">
        <f>AB211*100/G210</f>
        <v>98.775510204081627</v>
      </c>
      <c r="AA211" s="763">
        <f>AA213+AA227</f>
        <v>100700</v>
      </c>
      <c r="AB211" s="804">
        <f t="shared" si="134"/>
        <v>242</v>
      </c>
      <c r="AC211" s="800">
        <f t="shared" si="140"/>
        <v>5</v>
      </c>
      <c r="AD211" s="800">
        <f t="shared" si="140"/>
        <v>6</v>
      </c>
      <c r="AE211" s="800">
        <f t="shared" si="140"/>
        <v>0</v>
      </c>
      <c r="AF211" s="800">
        <f t="shared" si="130"/>
        <v>11</v>
      </c>
      <c r="AG211" s="802">
        <f>AI211*100/G210</f>
        <v>103.26530612244898</v>
      </c>
      <c r="AH211" s="763">
        <f>AH213+AH227</f>
        <v>100700</v>
      </c>
      <c r="AI211" s="801">
        <f t="shared" si="132"/>
        <v>253</v>
      </c>
      <c r="AJ211" s="805">
        <f t="shared" si="135"/>
        <v>103.26530612244898</v>
      </c>
      <c r="AK211" s="931"/>
      <c r="AL211" s="956"/>
      <c r="AM211" s="948"/>
      <c r="AN211" s="948"/>
      <c r="AO211" s="948"/>
      <c r="AP211" s="948"/>
      <c r="AQ211" s="948"/>
      <c r="AR211" s="948"/>
      <c r="AS211" s="948"/>
      <c r="AT211" s="948"/>
      <c r="AU211" s="948"/>
      <c r="AV211" s="948"/>
      <c r="AW211" s="948"/>
      <c r="AX211" s="948"/>
      <c r="AY211" s="948"/>
      <c r="AZ211" s="948"/>
      <c r="BA211" s="948"/>
      <c r="BB211" s="948"/>
      <c r="BC211" s="948"/>
      <c r="BD211" s="948"/>
      <c r="BE211" s="948"/>
      <c r="BF211" s="948"/>
      <c r="BG211" s="948"/>
      <c r="BH211" s="948"/>
      <c r="BI211" s="948"/>
      <c r="BJ211" s="948"/>
      <c r="BK211" s="948"/>
      <c r="BL211" s="948"/>
      <c r="BM211" s="948"/>
      <c r="BN211" s="948"/>
      <c r="BO211" s="948"/>
      <c r="BP211" s="948"/>
      <c r="BQ211" s="948"/>
      <c r="BR211" s="948"/>
      <c r="BS211" s="948"/>
      <c r="BT211" s="948"/>
      <c r="BU211" s="948"/>
      <c r="BV211" s="948"/>
      <c r="BW211" s="948"/>
      <c r="BX211" s="948"/>
      <c r="BY211" s="948"/>
      <c r="BZ211" s="948"/>
      <c r="CA211" s="948"/>
      <c r="CB211" s="948"/>
      <c r="CC211" s="948"/>
      <c r="CD211" s="948"/>
      <c r="CE211" s="948"/>
      <c r="CF211" s="948"/>
      <c r="CG211" s="948"/>
      <c r="CH211" s="948"/>
      <c r="CI211" s="948"/>
      <c r="CJ211" s="948"/>
      <c r="CK211" s="948"/>
      <c r="CL211" s="948"/>
      <c r="CM211" s="948"/>
      <c r="CN211" s="948"/>
      <c r="CO211" s="948"/>
      <c r="CP211" s="948"/>
      <c r="CQ211" s="948"/>
      <c r="CR211" s="948"/>
      <c r="CS211" s="948"/>
      <c r="CT211" s="948"/>
      <c r="CU211" s="948"/>
      <c r="CV211" s="948"/>
      <c r="CW211" s="948"/>
      <c r="CX211" s="948"/>
      <c r="CY211" s="948"/>
      <c r="CZ211" s="948"/>
      <c r="DA211" s="948"/>
      <c r="DB211" s="948"/>
      <c r="DC211" s="948"/>
      <c r="DD211" s="948"/>
    </row>
    <row r="212" spans="1:108" s="777" customFormat="1" ht="30" customHeight="1">
      <c r="B212" s="781"/>
      <c r="C212" s="748" t="s">
        <v>127</v>
      </c>
      <c r="D212" s="771" t="s">
        <v>0</v>
      </c>
      <c r="E212" s="778"/>
      <c r="F212" s="775" t="s">
        <v>149</v>
      </c>
      <c r="G212" s="760">
        <f t="shared" si="137"/>
        <v>230</v>
      </c>
      <c r="H212" s="763">
        <f t="shared" si="114"/>
        <v>83200</v>
      </c>
      <c r="I212" s="760">
        <f t="shared" ref="I212:K213" si="141">I214+I218+I222</f>
        <v>0</v>
      </c>
      <c r="J212" s="760">
        <f t="shared" si="141"/>
        <v>30</v>
      </c>
      <c r="K212" s="760">
        <f t="shared" si="141"/>
        <v>30</v>
      </c>
      <c r="L212" s="760">
        <f t="shared" si="136"/>
        <v>60</v>
      </c>
      <c r="M212" s="761">
        <f>L212*100/G212</f>
        <v>26.086956521739129</v>
      </c>
      <c r="N212" s="763">
        <f t="shared" ref="N212:Q213" si="142">N214+N218+N222</f>
        <v>8040</v>
      </c>
      <c r="O212" s="760">
        <f t="shared" si="142"/>
        <v>40</v>
      </c>
      <c r="P212" s="760">
        <f t="shared" si="142"/>
        <v>20</v>
      </c>
      <c r="Q212" s="760">
        <f t="shared" si="142"/>
        <v>20</v>
      </c>
      <c r="R212" s="760">
        <f t="shared" si="128"/>
        <v>80</v>
      </c>
      <c r="S212" s="761">
        <f>U212*100/G212</f>
        <v>60.869565217391305</v>
      </c>
      <c r="T212" s="763">
        <f>T214+T218+T222</f>
        <v>46540</v>
      </c>
      <c r="U212" s="758">
        <f t="shared" si="133"/>
        <v>140</v>
      </c>
      <c r="V212" s="760">
        <f t="shared" ref="V212:X213" si="143">V214+V218+V222</f>
        <v>50</v>
      </c>
      <c r="W212" s="760">
        <f t="shared" si="143"/>
        <v>40</v>
      </c>
      <c r="X212" s="760">
        <f t="shared" si="143"/>
        <v>0</v>
      </c>
      <c r="Y212" s="760">
        <f t="shared" si="129"/>
        <v>90</v>
      </c>
      <c r="Z212" s="761">
        <f>AB212*100/G212</f>
        <v>100</v>
      </c>
      <c r="AA212" s="763">
        <f>AA214+AA218+AA222</f>
        <v>83200</v>
      </c>
      <c r="AB212" s="762">
        <f t="shared" si="134"/>
        <v>230</v>
      </c>
      <c r="AC212" s="760">
        <f t="shared" ref="AC212:AE213" si="144">AC214+AC218+AC222</f>
        <v>0</v>
      </c>
      <c r="AD212" s="760">
        <f t="shared" si="144"/>
        <v>0</v>
      </c>
      <c r="AE212" s="760">
        <f t="shared" si="144"/>
        <v>0</v>
      </c>
      <c r="AF212" s="760">
        <f t="shared" si="130"/>
        <v>0</v>
      </c>
      <c r="AG212" s="761">
        <f t="shared" si="131"/>
        <v>100</v>
      </c>
      <c r="AH212" s="763">
        <f>AH214+AH218+AH222</f>
        <v>83200</v>
      </c>
      <c r="AI212" s="763">
        <f t="shared" si="132"/>
        <v>230</v>
      </c>
      <c r="AJ212" s="764">
        <f t="shared" si="135"/>
        <v>100</v>
      </c>
      <c r="AK212" s="927"/>
      <c r="AL212" s="957"/>
      <c r="AM212" s="949"/>
      <c r="AN212" s="949"/>
      <c r="AO212" s="949"/>
      <c r="AP212" s="949"/>
      <c r="AQ212" s="949"/>
      <c r="AR212" s="949"/>
      <c r="AS212" s="949"/>
      <c r="AT212" s="949"/>
      <c r="AU212" s="949"/>
      <c r="AV212" s="949"/>
      <c r="AW212" s="949"/>
      <c r="AX212" s="949"/>
      <c r="AY212" s="949"/>
      <c r="AZ212" s="949"/>
      <c r="BA212" s="949"/>
      <c r="BB212" s="949"/>
      <c r="BC212" s="949"/>
      <c r="BD212" s="949"/>
      <c r="BE212" s="949"/>
      <c r="BF212" s="949"/>
      <c r="BG212" s="949"/>
      <c r="BH212" s="949"/>
      <c r="BI212" s="949"/>
      <c r="BJ212" s="949"/>
      <c r="BK212" s="949"/>
      <c r="BL212" s="949"/>
      <c r="BM212" s="949"/>
      <c r="BN212" s="949"/>
      <c r="BO212" s="949"/>
      <c r="BP212" s="949"/>
      <c r="BQ212" s="949"/>
      <c r="BR212" s="949"/>
      <c r="BS212" s="949"/>
      <c r="BT212" s="949"/>
      <c r="BU212" s="949"/>
      <c r="BV212" s="949"/>
      <c r="BW212" s="949"/>
      <c r="BX212" s="949"/>
      <c r="BY212" s="949"/>
      <c r="BZ212" s="949"/>
      <c r="CA212" s="949"/>
      <c r="CB212" s="949"/>
      <c r="CC212" s="949"/>
      <c r="CD212" s="949"/>
      <c r="CE212" s="949"/>
      <c r="CF212" s="949"/>
      <c r="CG212" s="949"/>
      <c r="CH212" s="949"/>
      <c r="CI212" s="949"/>
      <c r="CJ212" s="949"/>
      <c r="CK212" s="949"/>
      <c r="CL212" s="949"/>
      <c r="CM212" s="949"/>
      <c r="CN212" s="949"/>
      <c r="CO212" s="949"/>
      <c r="CP212" s="949"/>
      <c r="CQ212" s="949"/>
      <c r="CR212" s="949"/>
      <c r="CS212" s="949"/>
      <c r="CT212" s="949"/>
      <c r="CU212" s="949"/>
      <c r="CV212" s="949"/>
      <c r="CW212" s="949"/>
      <c r="CX212" s="949"/>
      <c r="CY212" s="949"/>
      <c r="CZ212" s="949"/>
      <c r="DA212" s="949"/>
      <c r="DB212" s="949"/>
      <c r="DC212" s="949"/>
      <c r="DD212" s="949"/>
    </row>
    <row r="213" spans="1:108" s="750" customFormat="1" ht="17.25" customHeight="1">
      <c r="B213" s="781"/>
      <c r="C213" s="749"/>
      <c r="D213" s="773"/>
      <c r="E213" s="774"/>
      <c r="F213" s="775" t="s">
        <v>150</v>
      </c>
      <c r="G213" s="760">
        <f t="shared" si="137"/>
        <v>230</v>
      </c>
      <c r="H213" s="763">
        <f t="shared" si="114"/>
        <v>83200</v>
      </c>
      <c r="I213" s="760">
        <f t="shared" si="141"/>
        <v>0</v>
      </c>
      <c r="J213" s="760">
        <f t="shared" si="141"/>
        <v>30</v>
      </c>
      <c r="K213" s="760">
        <f t="shared" si="141"/>
        <v>40</v>
      </c>
      <c r="L213" s="760">
        <f t="shared" si="136"/>
        <v>70</v>
      </c>
      <c r="M213" s="761">
        <f>L213*100/G212</f>
        <v>30.434782608695652</v>
      </c>
      <c r="N213" s="763">
        <f t="shared" si="142"/>
        <v>38076.46</v>
      </c>
      <c r="O213" s="760">
        <f t="shared" si="142"/>
        <v>30</v>
      </c>
      <c r="P213" s="760">
        <f t="shared" si="142"/>
        <v>20</v>
      </c>
      <c r="Q213" s="760">
        <f t="shared" si="142"/>
        <v>20</v>
      </c>
      <c r="R213" s="760">
        <f t="shared" si="128"/>
        <v>70</v>
      </c>
      <c r="S213" s="761">
        <f>U213*100/G212</f>
        <v>60.869565217391305</v>
      </c>
      <c r="T213" s="763">
        <f>T215+T219+T223</f>
        <v>46540</v>
      </c>
      <c r="U213" s="758">
        <f t="shared" si="133"/>
        <v>140</v>
      </c>
      <c r="V213" s="760">
        <f t="shared" si="143"/>
        <v>50</v>
      </c>
      <c r="W213" s="760">
        <f t="shared" si="143"/>
        <v>40</v>
      </c>
      <c r="X213" s="760">
        <f t="shared" si="143"/>
        <v>0</v>
      </c>
      <c r="Y213" s="760">
        <f t="shared" si="129"/>
        <v>90</v>
      </c>
      <c r="Z213" s="761">
        <f>AB213*100/G212</f>
        <v>100</v>
      </c>
      <c r="AA213" s="763">
        <f>AA215+AA219+AA223</f>
        <v>83200</v>
      </c>
      <c r="AB213" s="762">
        <f t="shared" si="134"/>
        <v>230</v>
      </c>
      <c r="AC213" s="760">
        <f t="shared" si="144"/>
        <v>0</v>
      </c>
      <c r="AD213" s="760">
        <f t="shared" si="144"/>
        <v>0</v>
      </c>
      <c r="AE213" s="760">
        <f t="shared" si="144"/>
        <v>0</v>
      </c>
      <c r="AF213" s="760">
        <f t="shared" si="130"/>
        <v>0</v>
      </c>
      <c r="AG213" s="761">
        <f>AI213*100/G212</f>
        <v>100</v>
      </c>
      <c r="AH213" s="763">
        <f>AH215+AH219+AH223</f>
        <v>83200</v>
      </c>
      <c r="AI213" s="763">
        <f t="shared" si="132"/>
        <v>230</v>
      </c>
      <c r="AJ213" s="764">
        <f t="shared" si="135"/>
        <v>100</v>
      </c>
      <c r="AK213" s="925"/>
      <c r="AL213" s="956"/>
      <c r="AM213" s="948"/>
      <c r="AN213" s="948"/>
      <c r="AO213" s="948"/>
      <c r="AP213" s="948"/>
      <c r="AQ213" s="948"/>
      <c r="AR213" s="948"/>
      <c r="AS213" s="948"/>
      <c r="AT213" s="948"/>
      <c r="AU213" s="948"/>
      <c r="AV213" s="948"/>
      <c r="AW213" s="948"/>
      <c r="AX213" s="948"/>
      <c r="AY213" s="948"/>
      <c r="AZ213" s="948"/>
      <c r="BA213" s="948"/>
      <c r="BB213" s="948"/>
      <c r="BC213" s="948"/>
      <c r="BD213" s="948"/>
      <c r="BE213" s="948"/>
      <c r="BF213" s="948"/>
      <c r="BG213" s="948"/>
      <c r="BH213" s="948"/>
      <c r="BI213" s="948"/>
      <c r="BJ213" s="948"/>
      <c r="BK213" s="948"/>
      <c r="BL213" s="948"/>
      <c r="BM213" s="948"/>
      <c r="BN213" s="948"/>
      <c r="BO213" s="948"/>
      <c r="BP213" s="948"/>
      <c r="BQ213" s="948"/>
      <c r="BR213" s="948"/>
      <c r="BS213" s="948"/>
      <c r="BT213" s="948"/>
      <c r="BU213" s="948"/>
      <c r="BV213" s="948"/>
      <c r="BW213" s="948"/>
      <c r="BX213" s="948"/>
      <c r="BY213" s="948"/>
      <c r="BZ213" s="948"/>
      <c r="CA213" s="948"/>
      <c r="CB213" s="948"/>
      <c r="CC213" s="948"/>
      <c r="CD213" s="948"/>
      <c r="CE213" s="948"/>
      <c r="CF213" s="948"/>
      <c r="CG213" s="948"/>
      <c r="CH213" s="948"/>
      <c r="CI213" s="948"/>
      <c r="CJ213" s="948"/>
      <c r="CK213" s="948"/>
      <c r="CL213" s="948"/>
      <c r="CM213" s="948"/>
      <c r="CN213" s="948"/>
      <c r="CO213" s="948"/>
      <c r="CP213" s="948"/>
      <c r="CQ213" s="948"/>
      <c r="CR213" s="948"/>
      <c r="CS213" s="948"/>
      <c r="CT213" s="948"/>
      <c r="CU213" s="948"/>
      <c r="CV213" s="948"/>
      <c r="CW213" s="948"/>
      <c r="CX213" s="948"/>
      <c r="CY213" s="948"/>
      <c r="CZ213" s="948"/>
      <c r="DA213" s="948"/>
      <c r="DB213" s="948"/>
      <c r="DC213" s="948"/>
      <c r="DD213" s="948"/>
    </row>
    <row r="214" spans="1:108" s="750" customFormat="1" ht="30" customHeight="1">
      <c r="B214" s="781"/>
      <c r="C214" s="748" t="s">
        <v>133</v>
      </c>
      <c r="D214" s="773" t="s">
        <v>0</v>
      </c>
      <c r="E214" s="774"/>
      <c r="F214" s="775" t="s">
        <v>149</v>
      </c>
      <c r="G214" s="760">
        <f t="shared" si="137"/>
        <v>200</v>
      </c>
      <c r="H214" s="763">
        <f t="shared" ref="H214:H239" si="145">AH214</f>
        <v>13500</v>
      </c>
      <c r="I214" s="760">
        <f t="shared" ref="I214:K215" si="146">I216</f>
        <v>0</v>
      </c>
      <c r="J214" s="760">
        <f t="shared" si="146"/>
        <v>30</v>
      </c>
      <c r="K214" s="760">
        <f t="shared" si="146"/>
        <v>30</v>
      </c>
      <c r="L214" s="760">
        <f t="shared" si="136"/>
        <v>60</v>
      </c>
      <c r="M214" s="761">
        <f>L214*100/G214</f>
        <v>30</v>
      </c>
      <c r="N214" s="763">
        <f t="shared" ref="N214:Q215" si="147">N216</f>
        <v>8040</v>
      </c>
      <c r="O214" s="760">
        <f t="shared" si="147"/>
        <v>20</v>
      </c>
      <c r="P214" s="760">
        <f t="shared" si="147"/>
        <v>20</v>
      </c>
      <c r="Q214" s="760">
        <f t="shared" si="147"/>
        <v>20</v>
      </c>
      <c r="R214" s="760">
        <f t="shared" si="128"/>
        <v>60</v>
      </c>
      <c r="S214" s="761">
        <f>U214*100/G214</f>
        <v>60</v>
      </c>
      <c r="T214" s="763">
        <f>T216</f>
        <v>8040</v>
      </c>
      <c r="U214" s="758">
        <f t="shared" si="133"/>
        <v>120</v>
      </c>
      <c r="V214" s="760">
        <f t="shared" ref="V214:X215" si="148">V216</f>
        <v>50</v>
      </c>
      <c r="W214" s="760">
        <f t="shared" si="148"/>
        <v>30</v>
      </c>
      <c r="X214" s="760">
        <f t="shared" si="148"/>
        <v>0</v>
      </c>
      <c r="Y214" s="760">
        <f t="shared" si="129"/>
        <v>80</v>
      </c>
      <c r="Z214" s="761">
        <f>AB214*100/G214</f>
        <v>100</v>
      </c>
      <c r="AA214" s="763">
        <f>AA216</f>
        <v>13500</v>
      </c>
      <c r="AB214" s="762">
        <f t="shared" si="134"/>
        <v>200</v>
      </c>
      <c r="AC214" s="760">
        <f t="shared" ref="AC214:AE215" si="149">AC216</f>
        <v>0</v>
      </c>
      <c r="AD214" s="760">
        <f t="shared" si="149"/>
        <v>0</v>
      </c>
      <c r="AE214" s="760">
        <f t="shared" si="149"/>
        <v>0</v>
      </c>
      <c r="AF214" s="760">
        <f t="shared" si="130"/>
        <v>0</v>
      </c>
      <c r="AG214" s="761">
        <f t="shared" si="131"/>
        <v>100</v>
      </c>
      <c r="AH214" s="763">
        <f>AH216</f>
        <v>13500</v>
      </c>
      <c r="AI214" s="763">
        <f t="shared" si="132"/>
        <v>200</v>
      </c>
      <c r="AJ214" s="764">
        <f t="shared" si="135"/>
        <v>100</v>
      </c>
      <c r="AK214" s="925"/>
      <c r="AL214" s="956"/>
      <c r="AM214" s="948"/>
      <c r="AN214" s="948"/>
      <c r="AO214" s="948"/>
      <c r="AP214" s="948"/>
      <c r="AQ214" s="948"/>
      <c r="AR214" s="948"/>
      <c r="AS214" s="948"/>
      <c r="AT214" s="948"/>
      <c r="AU214" s="948"/>
      <c r="AV214" s="948"/>
      <c r="AW214" s="948"/>
      <c r="AX214" s="948"/>
      <c r="AY214" s="948"/>
      <c r="AZ214" s="948"/>
      <c r="BA214" s="948"/>
      <c r="BB214" s="948"/>
      <c r="BC214" s="948"/>
      <c r="BD214" s="948"/>
      <c r="BE214" s="948"/>
      <c r="BF214" s="948"/>
      <c r="BG214" s="948"/>
      <c r="BH214" s="948"/>
      <c r="BI214" s="948"/>
      <c r="BJ214" s="948"/>
      <c r="BK214" s="948"/>
      <c r="BL214" s="948"/>
      <c r="BM214" s="948"/>
      <c r="BN214" s="948"/>
      <c r="BO214" s="948"/>
      <c r="BP214" s="948"/>
      <c r="BQ214" s="948"/>
      <c r="BR214" s="948"/>
      <c r="BS214" s="948"/>
      <c r="BT214" s="948"/>
      <c r="BU214" s="948"/>
      <c r="BV214" s="948"/>
      <c r="BW214" s="948"/>
      <c r="BX214" s="948"/>
      <c r="BY214" s="948"/>
      <c r="BZ214" s="948"/>
      <c r="CA214" s="948"/>
      <c r="CB214" s="948"/>
      <c r="CC214" s="948"/>
      <c r="CD214" s="948"/>
      <c r="CE214" s="948"/>
      <c r="CF214" s="948"/>
      <c r="CG214" s="948"/>
      <c r="CH214" s="948"/>
      <c r="CI214" s="948"/>
      <c r="CJ214" s="948"/>
      <c r="CK214" s="948"/>
      <c r="CL214" s="948"/>
      <c r="CM214" s="948"/>
      <c r="CN214" s="948"/>
      <c r="CO214" s="948"/>
      <c r="CP214" s="948"/>
      <c r="CQ214" s="948"/>
      <c r="CR214" s="948"/>
      <c r="CS214" s="948"/>
      <c r="CT214" s="948"/>
      <c r="CU214" s="948"/>
      <c r="CV214" s="948"/>
      <c r="CW214" s="948"/>
      <c r="CX214" s="948"/>
      <c r="CY214" s="948"/>
      <c r="CZ214" s="948"/>
      <c r="DA214" s="948"/>
      <c r="DB214" s="948"/>
      <c r="DC214" s="948"/>
      <c r="DD214" s="948"/>
    </row>
    <row r="215" spans="1:108" s="777" customFormat="1" ht="18" customHeight="1">
      <c r="B215" s="781"/>
      <c r="C215" s="748"/>
      <c r="D215" s="771"/>
      <c r="E215" s="778"/>
      <c r="F215" s="775" t="s">
        <v>150</v>
      </c>
      <c r="G215" s="760">
        <f t="shared" si="137"/>
        <v>200</v>
      </c>
      <c r="H215" s="763">
        <f t="shared" si="145"/>
        <v>13500</v>
      </c>
      <c r="I215" s="760">
        <f t="shared" si="146"/>
        <v>0</v>
      </c>
      <c r="J215" s="760">
        <f t="shared" si="146"/>
        <v>30</v>
      </c>
      <c r="K215" s="760">
        <f t="shared" si="146"/>
        <v>20</v>
      </c>
      <c r="L215" s="760">
        <f t="shared" si="136"/>
        <v>50</v>
      </c>
      <c r="M215" s="761">
        <f>L215*100/G214</f>
        <v>25</v>
      </c>
      <c r="N215" s="763">
        <f t="shared" si="147"/>
        <v>0</v>
      </c>
      <c r="O215" s="760">
        <f t="shared" si="147"/>
        <v>30</v>
      </c>
      <c r="P215" s="760">
        <f t="shared" si="147"/>
        <v>20</v>
      </c>
      <c r="Q215" s="760">
        <f t="shared" si="147"/>
        <v>20</v>
      </c>
      <c r="R215" s="760">
        <f t="shared" si="128"/>
        <v>70</v>
      </c>
      <c r="S215" s="761">
        <f>U215*100/G214</f>
        <v>60</v>
      </c>
      <c r="T215" s="763">
        <f>T217</f>
        <v>8040</v>
      </c>
      <c r="U215" s="758">
        <f t="shared" si="133"/>
        <v>120</v>
      </c>
      <c r="V215" s="760">
        <f t="shared" si="148"/>
        <v>50</v>
      </c>
      <c r="W215" s="760">
        <f t="shared" si="148"/>
        <v>30</v>
      </c>
      <c r="X215" s="760">
        <f t="shared" si="148"/>
        <v>0</v>
      </c>
      <c r="Y215" s="760">
        <f t="shared" si="129"/>
        <v>80</v>
      </c>
      <c r="Z215" s="761">
        <f>AB215*100/G214</f>
        <v>100</v>
      </c>
      <c r="AA215" s="763">
        <f>AA217</f>
        <v>13500</v>
      </c>
      <c r="AB215" s="762">
        <f t="shared" si="134"/>
        <v>200</v>
      </c>
      <c r="AC215" s="760">
        <f t="shared" si="149"/>
        <v>0</v>
      </c>
      <c r="AD215" s="760">
        <f t="shared" si="149"/>
        <v>0</v>
      </c>
      <c r="AE215" s="760">
        <f t="shared" si="149"/>
        <v>0</v>
      </c>
      <c r="AF215" s="760">
        <f t="shared" si="130"/>
        <v>0</v>
      </c>
      <c r="AG215" s="761">
        <f>AI215*100/G214</f>
        <v>100</v>
      </c>
      <c r="AH215" s="763">
        <f>AH217</f>
        <v>13500</v>
      </c>
      <c r="AI215" s="763">
        <f t="shared" si="132"/>
        <v>200</v>
      </c>
      <c r="AJ215" s="764">
        <f>AG214</f>
        <v>100</v>
      </c>
      <c r="AK215" s="927"/>
      <c r="AL215" s="957"/>
      <c r="AM215" s="949"/>
      <c r="AN215" s="949"/>
      <c r="AO215" s="949"/>
      <c r="AP215" s="949"/>
      <c r="AQ215" s="949"/>
      <c r="AR215" s="949"/>
      <c r="AS215" s="949"/>
      <c r="AT215" s="949"/>
      <c r="AU215" s="949"/>
      <c r="AV215" s="949"/>
      <c r="AW215" s="949"/>
      <c r="AX215" s="949"/>
      <c r="AY215" s="949"/>
      <c r="AZ215" s="949"/>
      <c r="BA215" s="949"/>
      <c r="BB215" s="949"/>
      <c r="BC215" s="949"/>
      <c r="BD215" s="949"/>
      <c r="BE215" s="949"/>
      <c r="BF215" s="949"/>
      <c r="BG215" s="949"/>
      <c r="BH215" s="949"/>
      <c r="BI215" s="949"/>
      <c r="BJ215" s="949"/>
      <c r="BK215" s="949"/>
      <c r="BL215" s="949"/>
      <c r="BM215" s="949"/>
      <c r="BN215" s="949"/>
      <c r="BO215" s="949"/>
      <c r="BP215" s="949"/>
      <c r="BQ215" s="949"/>
      <c r="BR215" s="949"/>
      <c r="BS215" s="949"/>
      <c r="BT215" s="949"/>
      <c r="BU215" s="949"/>
      <c r="BV215" s="949"/>
      <c r="BW215" s="949"/>
      <c r="BX215" s="949"/>
      <c r="BY215" s="949"/>
      <c r="BZ215" s="949"/>
      <c r="CA215" s="949"/>
      <c r="CB215" s="949"/>
      <c r="CC215" s="949"/>
      <c r="CD215" s="949"/>
      <c r="CE215" s="949"/>
      <c r="CF215" s="949"/>
      <c r="CG215" s="949"/>
      <c r="CH215" s="949"/>
      <c r="CI215" s="949"/>
      <c r="CJ215" s="949"/>
      <c r="CK215" s="949"/>
      <c r="CL215" s="949"/>
      <c r="CM215" s="949"/>
      <c r="CN215" s="949"/>
      <c r="CO215" s="949"/>
      <c r="CP215" s="949"/>
      <c r="CQ215" s="949"/>
      <c r="CR215" s="949"/>
      <c r="CS215" s="949"/>
      <c r="CT215" s="949"/>
      <c r="CU215" s="949"/>
      <c r="CV215" s="949"/>
      <c r="CW215" s="949"/>
      <c r="CX215" s="949"/>
      <c r="CY215" s="949"/>
      <c r="CZ215" s="949"/>
      <c r="DA215" s="949"/>
      <c r="DB215" s="949"/>
      <c r="DC215" s="949"/>
      <c r="DD215" s="949"/>
    </row>
    <row r="216" spans="1:108" s="777" customFormat="1" ht="30" customHeight="1">
      <c r="B216" s="771">
        <v>1</v>
      </c>
      <c r="C216" s="737" t="s">
        <v>341</v>
      </c>
      <c r="D216" s="771" t="s">
        <v>0</v>
      </c>
      <c r="E216" s="778">
        <v>0</v>
      </c>
      <c r="F216" s="775" t="s">
        <v>149</v>
      </c>
      <c r="G216" s="760">
        <f t="shared" si="137"/>
        <v>200</v>
      </c>
      <c r="H216" s="763">
        <f t="shared" si="145"/>
        <v>13500</v>
      </c>
      <c r="I216" s="760">
        <f>[2]แผนงาน2562!$I$212</f>
        <v>0</v>
      </c>
      <c r="J216" s="760">
        <f>[2]แผนงาน2562!$J$212</f>
        <v>30</v>
      </c>
      <c r="K216" s="760">
        <f>[2]แผนงาน2562!$K$212</f>
        <v>30</v>
      </c>
      <c r="L216" s="760">
        <f t="shared" si="136"/>
        <v>60</v>
      </c>
      <c r="M216" s="761">
        <f>L216*100/G216</f>
        <v>30</v>
      </c>
      <c r="N216" s="763">
        <f>แผนเงิน2562!L212</f>
        <v>8040</v>
      </c>
      <c r="O216" s="760">
        <f>[2]แผนงาน2562!$N$212</f>
        <v>20</v>
      </c>
      <c r="P216" s="760">
        <f>[2]แผนงาน2562!$O$212</f>
        <v>20</v>
      </c>
      <c r="Q216" s="760">
        <f>[2]แผนงาน2562!$P$212</f>
        <v>20</v>
      </c>
      <c r="R216" s="760">
        <f t="shared" si="128"/>
        <v>60</v>
      </c>
      <c r="S216" s="761">
        <f>U216*100/G216</f>
        <v>60</v>
      </c>
      <c r="T216" s="763">
        <f>แผนเงิน2562!Q212</f>
        <v>8040</v>
      </c>
      <c r="U216" s="758">
        <f t="shared" si="133"/>
        <v>120</v>
      </c>
      <c r="V216" s="760">
        <f>[2]แผนงาน2562!$T$212</f>
        <v>50</v>
      </c>
      <c r="W216" s="760">
        <f>[2]แผนงาน2562!$U$212</f>
        <v>30</v>
      </c>
      <c r="X216" s="760">
        <f>[2]แผนงาน2562!$V$212</f>
        <v>0</v>
      </c>
      <c r="Y216" s="760">
        <f t="shared" si="129"/>
        <v>80</v>
      </c>
      <c r="Z216" s="761">
        <f>AB216*100/G216</f>
        <v>100</v>
      </c>
      <c r="AA216" s="763">
        <f>แผนเงิน2562!V212</f>
        <v>13500</v>
      </c>
      <c r="AB216" s="762">
        <f t="shared" si="134"/>
        <v>200</v>
      </c>
      <c r="AC216" s="760">
        <f>[2]แผนงาน2562!$Z$212</f>
        <v>0</v>
      </c>
      <c r="AD216" s="760">
        <f>[2]แผนงาน2562!$AA$212</f>
        <v>0</v>
      </c>
      <c r="AE216" s="760">
        <f>[2]แผนงาน2562!$AB$212</f>
        <v>0</v>
      </c>
      <c r="AF216" s="760">
        <f t="shared" si="130"/>
        <v>0</v>
      </c>
      <c r="AG216" s="761">
        <f t="shared" si="131"/>
        <v>100</v>
      </c>
      <c r="AH216" s="763">
        <f>แผนเงิน2562!AA212</f>
        <v>13500</v>
      </c>
      <c r="AI216" s="763">
        <f t="shared" si="132"/>
        <v>200</v>
      </c>
      <c r="AJ216" s="764">
        <f t="shared" ref="AJ216:AJ239" si="150">AG216</f>
        <v>100</v>
      </c>
      <c r="AK216" s="927"/>
      <c r="AL216" s="957"/>
      <c r="AM216" s="949"/>
      <c r="AN216" s="949"/>
      <c r="AO216" s="949"/>
      <c r="AP216" s="949"/>
      <c r="AQ216" s="949"/>
      <c r="AR216" s="949"/>
      <c r="AS216" s="949"/>
      <c r="AT216" s="949"/>
      <c r="AU216" s="949"/>
      <c r="AV216" s="949"/>
      <c r="AW216" s="949"/>
      <c r="AX216" s="949"/>
      <c r="AY216" s="949"/>
      <c r="AZ216" s="949"/>
      <c r="BA216" s="949"/>
      <c r="BB216" s="949"/>
      <c r="BC216" s="949"/>
      <c r="BD216" s="949"/>
      <c r="BE216" s="949"/>
      <c r="BF216" s="949"/>
      <c r="BG216" s="949"/>
      <c r="BH216" s="949"/>
      <c r="BI216" s="949"/>
      <c r="BJ216" s="949"/>
      <c r="BK216" s="949"/>
      <c r="BL216" s="949"/>
      <c r="BM216" s="949"/>
      <c r="BN216" s="949"/>
      <c r="BO216" s="949"/>
      <c r="BP216" s="949"/>
      <c r="BQ216" s="949"/>
      <c r="BR216" s="949"/>
      <c r="BS216" s="949"/>
      <c r="BT216" s="949"/>
      <c r="BU216" s="949"/>
      <c r="BV216" s="949"/>
      <c r="BW216" s="949"/>
      <c r="BX216" s="949"/>
      <c r="BY216" s="949"/>
      <c r="BZ216" s="949"/>
      <c r="CA216" s="949"/>
      <c r="CB216" s="949"/>
      <c r="CC216" s="949"/>
      <c r="CD216" s="949"/>
      <c r="CE216" s="949"/>
      <c r="CF216" s="949"/>
      <c r="CG216" s="949"/>
      <c r="CH216" s="949"/>
      <c r="CI216" s="949"/>
      <c r="CJ216" s="949"/>
      <c r="CK216" s="949"/>
      <c r="CL216" s="949"/>
      <c r="CM216" s="949"/>
      <c r="CN216" s="949"/>
      <c r="CO216" s="949"/>
      <c r="CP216" s="949"/>
      <c r="CQ216" s="949"/>
      <c r="CR216" s="949"/>
      <c r="CS216" s="949"/>
      <c r="CT216" s="949"/>
      <c r="CU216" s="949"/>
      <c r="CV216" s="949"/>
      <c r="CW216" s="949"/>
      <c r="CX216" s="949"/>
      <c r="CY216" s="949"/>
      <c r="CZ216" s="949"/>
      <c r="DA216" s="949"/>
      <c r="DB216" s="949"/>
      <c r="DC216" s="949"/>
      <c r="DD216" s="949"/>
    </row>
    <row r="217" spans="1:108" s="750" customFormat="1" ht="16.5" customHeight="1">
      <c r="B217" s="771"/>
      <c r="C217" s="743"/>
      <c r="D217" s="773"/>
      <c r="E217" s="774"/>
      <c r="F217" s="775" t="s">
        <v>150</v>
      </c>
      <c r="G217" s="760">
        <f t="shared" si="137"/>
        <v>200</v>
      </c>
      <c r="H217" s="763">
        <f>AH217</f>
        <v>13500</v>
      </c>
      <c r="I217" s="760">
        <f>[2]แผนงาน2562!$I$213</f>
        <v>0</v>
      </c>
      <c r="J217" s="760">
        <f>[2]แผนงาน2562!$J$213</f>
        <v>30</v>
      </c>
      <c r="K217" s="760">
        <f>[2]แผนงาน2562!$K$213</f>
        <v>20</v>
      </c>
      <c r="L217" s="760">
        <f t="shared" si="136"/>
        <v>50</v>
      </c>
      <c r="M217" s="761">
        <f>L217*100/G216</f>
        <v>25</v>
      </c>
      <c r="N217" s="763">
        <f>แผนเงิน2562!L213</f>
        <v>0</v>
      </c>
      <c r="O217" s="760">
        <f>[2]แผนงาน2562!$N$213</f>
        <v>30</v>
      </c>
      <c r="P217" s="760">
        <f>[2]แผนงาน2562!$O$213</f>
        <v>20</v>
      </c>
      <c r="Q217" s="760">
        <f>[2]แผนงาน2562!$P$213</f>
        <v>20</v>
      </c>
      <c r="R217" s="760">
        <f t="shared" si="128"/>
        <v>70</v>
      </c>
      <c r="S217" s="761">
        <f>U217*100/G216</f>
        <v>60</v>
      </c>
      <c r="T217" s="763">
        <v>8040</v>
      </c>
      <c r="U217" s="758">
        <f t="shared" si="133"/>
        <v>120</v>
      </c>
      <c r="V217" s="760">
        <f>[2]แผนงาน2562!$T$213</f>
        <v>50</v>
      </c>
      <c r="W217" s="760">
        <f>[2]แผนงาน2562!$U$213</f>
        <v>30</v>
      </c>
      <c r="X217" s="760">
        <f>[2]แผนงาน2562!$V$213</f>
        <v>0</v>
      </c>
      <c r="Y217" s="760">
        <f t="shared" si="129"/>
        <v>80</v>
      </c>
      <c r="Z217" s="761">
        <f>AB217*100/G216</f>
        <v>100</v>
      </c>
      <c r="AA217" s="763">
        <v>13500</v>
      </c>
      <c r="AB217" s="762">
        <f t="shared" si="134"/>
        <v>200</v>
      </c>
      <c r="AC217" s="760">
        <f>[2]แผนงาน2562!$Z$213</f>
        <v>0</v>
      </c>
      <c r="AD217" s="760">
        <f>[2]แผนงาน2562!$AA$213</f>
        <v>0</v>
      </c>
      <c r="AE217" s="760">
        <f>[2]แผนงาน2562!$AB$213</f>
        <v>0</v>
      </c>
      <c r="AF217" s="760">
        <f t="shared" si="130"/>
        <v>0</v>
      </c>
      <c r="AG217" s="761">
        <f>AI217*100/G216</f>
        <v>100</v>
      </c>
      <c r="AH217" s="763">
        <f>AA217</f>
        <v>13500</v>
      </c>
      <c r="AI217" s="763">
        <f t="shared" si="132"/>
        <v>200</v>
      </c>
      <c r="AJ217" s="764">
        <f t="shared" si="150"/>
        <v>100</v>
      </c>
      <c r="AK217" s="925"/>
      <c r="AL217" s="956"/>
      <c r="AM217" s="948"/>
      <c r="AN217" s="948"/>
      <c r="AO217" s="948"/>
      <c r="AP217" s="948"/>
      <c r="AQ217" s="948"/>
      <c r="AR217" s="948"/>
      <c r="AS217" s="948"/>
      <c r="AT217" s="948"/>
      <c r="AU217" s="948"/>
      <c r="AV217" s="948"/>
      <c r="AW217" s="948"/>
      <c r="AX217" s="948"/>
      <c r="AY217" s="948"/>
      <c r="AZ217" s="948"/>
      <c r="BA217" s="948"/>
      <c r="BB217" s="948"/>
      <c r="BC217" s="948"/>
      <c r="BD217" s="948"/>
      <c r="BE217" s="948"/>
      <c r="BF217" s="948"/>
      <c r="BG217" s="948"/>
      <c r="BH217" s="948"/>
      <c r="BI217" s="948"/>
      <c r="BJ217" s="948"/>
      <c r="BK217" s="948"/>
      <c r="BL217" s="948"/>
      <c r="BM217" s="948"/>
      <c r="BN217" s="948"/>
      <c r="BO217" s="948"/>
      <c r="BP217" s="948"/>
      <c r="BQ217" s="948"/>
      <c r="BR217" s="948"/>
      <c r="BS217" s="948"/>
      <c r="BT217" s="948"/>
      <c r="BU217" s="948"/>
      <c r="BV217" s="948"/>
      <c r="BW217" s="948"/>
      <c r="BX217" s="948"/>
      <c r="BY217" s="948"/>
      <c r="BZ217" s="948"/>
      <c r="CA217" s="948"/>
      <c r="CB217" s="948"/>
      <c r="CC217" s="948"/>
      <c r="CD217" s="948"/>
      <c r="CE217" s="948"/>
      <c r="CF217" s="948"/>
      <c r="CG217" s="948"/>
      <c r="CH217" s="948"/>
      <c r="CI217" s="948"/>
      <c r="CJ217" s="948"/>
      <c r="CK217" s="948"/>
      <c r="CL217" s="948"/>
      <c r="CM217" s="948"/>
      <c r="CN217" s="948"/>
      <c r="CO217" s="948"/>
      <c r="CP217" s="948"/>
      <c r="CQ217" s="948"/>
      <c r="CR217" s="948"/>
      <c r="CS217" s="948"/>
      <c r="CT217" s="948"/>
      <c r="CU217" s="948"/>
      <c r="CV217" s="948"/>
      <c r="CW217" s="948"/>
      <c r="CX217" s="948"/>
      <c r="CY217" s="948"/>
      <c r="CZ217" s="948"/>
      <c r="DA217" s="948"/>
      <c r="DB217" s="948"/>
      <c r="DC217" s="948"/>
      <c r="DD217" s="948"/>
    </row>
    <row r="218" spans="1:108" s="866" customFormat="1" ht="30" customHeight="1">
      <c r="B218" s="771"/>
      <c r="C218" s="737" t="s">
        <v>129</v>
      </c>
      <c r="D218" s="771" t="s">
        <v>0</v>
      </c>
      <c r="E218" s="778"/>
      <c r="F218" s="775" t="s">
        <v>149</v>
      </c>
      <c r="G218" s="760">
        <f t="shared" si="137"/>
        <v>20</v>
      </c>
      <c r="H218" s="763">
        <f t="shared" si="145"/>
        <v>38500</v>
      </c>
      <c r="I218" s="760">
        <f t="shared" ref="I218:K219" si="151">I220</f>
        <v>0</v>
      </c>
      <c r="J218" s="760">
        <f t="shared" si="151"/>
        <v>0</v>
      </c>
      <c r="K218" s="760">
        <f t="shared" si="151"/>
        <v>0</v>
      </c>
      <c r="L218" s="760">
        <f t="shared" si="136"/>
        <v>0</v>
      </c>
      <c r="M218" s="761">
        <f>L218*100/G218</f>
        <v>0</v>
      </c>
      <c r="N218" s="763">
        <f t="shared" ref="N218:Q219" si="152">N220</f>
        <v>0</v>
      </c>
      <c r="O218" s="760">
        <f t="shared" si="152"/>
        <v>20</v>
      </c>
      <c r="P218" s="760">
        <f t="shared" si="152"/>
        <v>0</v>
      </c>
      <c r="Q218" s="760">
        <f t="shared" si="152"/>
        <v>0</v>
      </c>
      <c r="R218" s="760">
        <f t="shared" si="128"/>
        <v>20</v>
      </c>
      <c r="S218" s="761">
        <f>U218*100/G218</f>
        <v>100</v>
      </c>
      <c r="T218" s="763">
        <f>T220</f>
        <v>38500</v>
      </c>
      <c r="U218" s="758">
        <f t="shared" si="133"/>
        <v>20</v>
      </c>
      <c r="V218" s="760">
        <f t="shared" ref="V218:X219" si="153">V220</f>
        <v>0</v>
      </c>
      <c r="W218" s="760">
        <f t="shared" si="153"/>
        <v>0</v>
      </c>
      <c r="X218" s="760">
        <f t="shared" si="153"/>
        <v>0</v>
      </c>
      <c r="Y218" s="760">
        <f t="shared" si="129"/>
        <v>0</v>
      </c>
      <c r="Z218" s="761">
        <f>AB218*100/G218</f>
        <v>100</v>
      </c>
      <c r="AA218" s="763">
        <f>AA220</f>
        <v>38500</v>
      </c>
      <c r="AB218" s="758">
        <f t="shared" si="134"/>
        <v>20</v>
      </c>
      <c r="AC218" s="760">
        <f t="shared" ref="AC218:AE219" si="154">AC220</f>
        <v>0</v>
      </c>
      <c r="AD218" s="760">
        <f t="shared" si="154"/>
        <v>0</v>
      </c>
      <c r="AE218" s="760">
        <f t="shared" si="154"/>
        <v>0</v>
      </c>
      <c r="AF218" s="760">
        <f t="shared" si="130"/>
        <v>0</v>
      </c>
      <c r="AG218" s="761">
        <f t="shared" si="131"/>
        <v>100</v>
      </c>
      <c r="AH218" s="763">
        <f>AH220</f>
        <v>38500</v>
      </c>
      <c r="AI218" s="763">
        <f t="shared" si="132"/>
        <v>20</v>
      </c>
      <c r="AJ218" s="807">
        <f t="shared" si="150"/>
        <v>100</v>
      </c>
      <c r="AK218" s="927"/>
      <c r="AL218" s="957"/>
      <c r="AM218" s="949"/>
      <c r="AN218" s="949"/>
      <c r="AO218" s="949"/>
      <c r="AP218" s="949"/>
      <c r="AQ218" s="949"/>
      <c r="AR218" s="949"/>
      <c r="AS218" s="949"/>
      <c r="AT218" s="949"/>
      <c r="AU218" s="949"/>
      <c r="AV218" s="949"/>
      <c r="AW218" s="949"/>
      <c r="AX218" s="949"/>
      <c r="AY218" s="949"/>
      <c r="AZ218" s="949"/>
      <c r="BA218" s="949"/>
      <c r="BB218" s="949"/>
      <c r="BC218" s="949"/>
      <c r="BD218" s="949"/>
      <c r="BE218" s="949"/>
      <c r="BF218" s="949"/>
      <c r="BG218" s="949"/>
      <c r="BH218" s="949"/>
      <c r="BI218" s="949"/>
      <c r="BJ218" s="949"/>
      <c r="BK218" s="949"/>
      <c r="BL218" s="949"/>
      <c r="BM218" s="949"/>
      <c r="BN218" s="949"/>
      <c r="BO218" s="949"/>
      <c r="BP218" s="949"/>
      <c r="BQ218" s="949"/>
      <c r="BR218" s="949"/>
      <c r="BS218" s="949"/>
      <c r="BT218" s="949"/>
      <c r="BU218" s="949"/>
      <c r="BV218" s="949"/>
      <c r="BW218" s="949"/>
      <c r="BX218" s="949"/>
      <c r="BY218" s="949"/>
      <c r="BZ218" s="949"/>
      <c r="CA218" s="949"/>
      <c r="CB218" s="949"/>
      <c r="CC218" s="949"/>
      <c r="CD218" s="949"/>
      <c r="CE218" s="949"/>
      <c r="CF218" s="949"/>
      <c r="CG218" s="949"/>
      <c r="CH218" s="949"/>
      <c r="CI218" s="949"/>
      <c r="CJ218" s="949"/>
      <c r="CK218" s="949"/>
      <c r="CL218" s="949"/>
      <c r="CM218" s="949"/>
      <c r="CN218" s="949"/>
      <c r="CO218" s="949"/>
      <c r="CP218" s="949"/>
      <c r="CQ218" s="949"/>
      <c r="CR218" s="949"/>
      <c r="CS218" s="949"/>
      <c r="CT218" s="949"/>
      <c r="CU218" s="949"/>
      <c r="CV218" s="949"/>
      <c r="CW218" s="949"/>
      <c r="CX218" s="949"/>
      <c r="CY218" s="949"/>
      <c r="CZ218" s="949"/>
      <c r="DA218" s="949"/>
      <c r="DB218" s="949"/>
      <c r="DC218" s="949"/>
      <c r="DD218" s="949"/>
    </row>
    <row r="219" spans="1:108" s="835" customFormat="1" ht="21.75" customHeight="1">
      <c r="B219" s="771"/>
      <c r="C219" s="743"/>
      <c r="D219" s="773"/>
      <c r="E219" s="774"/>
      <c r="F219" s="775" t="s">
        <v>150</v>
      </c>
      <c r="G219" s="760">
        <f t="shared" si="137"/>
        <v>20</v>
      </c>
      <c r="H219" s="763">
        <f t="shared" si="145"/>
        <v>38500</v>
      </c>
      <c r="I219" s="760">
        <f t="shared" si="151"/>
        <v>0</v>
      </c>
      <c r="J219" s="760">
        <f t="shared" si="151"/>
        <v>0</v>
      </c>
      <c r="K219" s="760">
        <f t="shared" si="151"/>
        <v>20</v>
      </c>
      <c r="L219" s="760">
        <f t="shared" si="136"/>
        <v>20</v>
      </c>
      <c r="M219" s="761">
        <f>L219*100/G218</f>
        <v>100</v>
      </c>
      <c r="N219" s="763">
        <v>38076.46</v>
      </c>
      <c r="O219" s="760">
        <f t="shared" si="152"/>
        <v>0</v>
      </c>
      <c r="P219" s="760">
        <f t="shared" si="152"/>
        <v>0</v>
      </c>
      <c r="Q219" s="760">
        <f t="shared" si="152"/>
        <v>0</v>
      </c>
      <c r="R219" s="760">
        <f t="shared" si="128"/>
        <v>0</v>
      </c>
      <c r="S219" s="761">
        <f>U219*100/G218</f>
        <v>100</v>
      </c>
      <c r="T219" s="763">
        <f>T221</f>
        <v>38500</v>
      </c>
      <c r="U219" s="758">
        <f t="shared" si="133"/>
        <v>20</v>
      </c>
      <c r="V219" s="760">
        <f t="shared" si="153"/>
        <v>0</v>
      </c>
      <c r="W219" s="760">
        <f t="shared" si="153"/>
        <v>0</v>
      </c>
      <c r="X219" s="760">
        <f t="shared" si="153"/>
        <v>0</v>
      </c>
      <c r="Y219" s="760">
        <f t="shared" si="129"/>
        <v>0</v>
      </c>
      <c r="Z219" s="761">
        <f>AB219*100/G218</f>
        <v>100</v>
      </c>
      <c r="AA219" s="763">
        <f>AA221</f>
        <v>38500</v>
      </c>
      <c r="AB219" s="758">
        <f t="shared" si="134"/>
        <v>20</v>
      </c>
      <c r="AC219" s="760">
        <f t="shared" si="154"/>
        <v>0</v>
      </c>
      <c r="AD219" s="760">
        <f t="shared" si="154"/>
        <v>0</v>
      </c>
      <c r="AE219" s="760">
        <f t="shared" si="154"/>
        <v>0</v>
      </c>
      <c r="AF219" s="760">
        <f t="shared" si="130"/>
        <v>0</v>
      </c>
      <c r="AG219" s="761">
        <f>AI219*100/G218</f>
        <v>100</v>
      </c>
      <c r="AH219" s="763">
        <f>AH221</f>
        <v>38500</v>
      </c>
      <c r="AI219" s="763">
        <f t="shared" si="132"/>
        <v>20</v>
      </c>
      <c r="AJ219" s="807">
        <f t="shared" si="150"/>
        <v>100</v>
      </c>
      <c r="AK219" s="925"/>
      <c r="AL219" s="956"/>
      <c r="AM219" s="948"/>
      <c r="AN219" s="948"/>
      <c r="AO219" s="948"/>
      <c r="AP219" s="948"/>
      <c r="AQ219" s="948"/>
      <c r="AR219" s="948"/>
      <c r="AS219" s="948"/>
      <c r="AT219" s="948"/>
      <c r="AU219" s="948"/>
      <c r="AV219" s="948"/>
      <c r="AW219" s="948"/>
      <c r="AX219" s="948"/>
      <c r="AY219" s="948"/>
      <c r="AZ219" s="948"/>
      <c r="BA219" s="948"/>
      <c r="BB219" s="948"/>
      <c r="BC219" s="948"/>
      <c r="BD219" s="948"/>
      <c r="BE219" s="948"/>
      <c r="BF219" s="948"/>
      <c r="BG219" s="948"/>
      <c r="BH219" s="948"/>
      <c r="BI219" s="948"/>
      <c r="BJ219" s="948"/>
      <c r="BK219" s="948"/>
      <c r="BL219" s="948"/>
      <c r="BM219" s="948"/>
      <c r="BN219" s="948"/>
      <c r="BO219" s="948"/>
      <c r="BP219" s="948"/>
      <c r="BQ219" s="948"/>
      <c r="BR219" s="948"/>
      <c r="BS219" s="948"/>
      <c r="BT219" s="948"/>
      <c r="BU219" s="948"/>
      <c r="BV219" s="948"/>
      <c r="BW219" s="948"/>
      <c r="BX219" s="948"/>
      <c r="BY219" s="948"/>
      <c r="BZ219" s="948"/>
      <c r="CA219" s="948"/>
      <c r="CB219" s="948"/>
      <c r="CC219" s="948"/>
      <c r="CD219" s="948"/>
      <c r="CE219" s="948"/>
      <c r="CF219" s="948"/>
      <c r="CG219" s="948"/>
      <c r="CH219" s="948"/>
      <c r="CI219" s="948"/>
      <c r="CJ219" s="948"/>
      <c r="CK219" s="948"/>
      <c r="CL219" s="948"/>
      <c r="CM219" s="948"/>
      <c r="CN219" s="948"/>
      <c r="CO219" s="948"/>
      <c r="CP219" s="948"/>
      <c r="CQ219" s="948"/>
      <c r="CR219" s="948"/>
      <c r="CS219" s="948"/>
      <c r="CT219" s="948"/>
      <c r="CU219" s="948"/>
      <c r="CV219" s="948"/>
      <c r="CW219" s="948"/>
      <c r="CX219" s="948"/>
      <c r="CY219" s="948"/>
      <c r="CZ219" s="948"/>
      <c r="DA219" s="948"/>
      <c r="DB219" s="948"/>
      <c r="DC219" s="948"/>
      <c r="DD219" s="948"/>
    </row>
    <row r="220" spans="1:108" ht="30" customHeight="1">
      <c r="B220" s="819">
        <v>1</v>
      </c>
      <c r="C220" s="820" t="s">
        <v>342</v>
      </c>
      <c r="D220" s="821"/>
      <c r="E220" s="822"/>
      <c r="F220" s="823" t="s">
        <v>149</v>
      </c>
      <c r="G220" s="824">
        <f t="shared" si="137"/>
        <v>20</v>
      </c>
      <c r="H220" s="825">
        <f t="shared" si="145"/>
        <v>38500</v>
      </c>
      <c r="I220" s="824">
        <f>[2]แผนงาน2562!$I$216</f>
        <v>0</v>
      </c>
      <c r="J220" s="824">
        <f>[2]แผนงาน2562!$J$216</f>
        <v>0</v>
      </c>
      <c r="K220" s="824">
        <f>[2]แผนงาน2562!$K$216</f>
        <v>0</v>
      </c>
      <c r="L220" s="824">
        <f t="shared" si="136"/>
        <v>0</v>
      </c>
      <c r="M220" s="826">
        <f>L220*100/G220</f>
        <v>0</v>
      </c>
      <c r="N220" s="825">
        <f>แผนเงิน2562!L216</f>
        <v>0</v>
      </c>
      <c r="O220" s="824">
        <f>[2]แผนงาน2562!$N$216</f>
        <v>20</v>
      </c>
      <c r="P220" s="824">
        <f>[2]แผนงาน2562!$O$216</f>
        <v>0</v>
      </c>
      <c r="Q220" s="824">
        <f>[2]แผนงาน2562!$P$216</f>
        <v>0</v>
      </c>
      <c r="R220" s="824">
        <f t="shared" si="128"/>
        <v>20</v>
      </c>
      <c r="S220" s="826">
        <f>U220*100/G220</f>
        <v>100</v>
      </c>
      <c r="T220" s="825">
        <f>แผนเงิน2562!Q216</f>
        <v>38500</v>
      </c>
      <c r="U220" s="804">
        <f t="shared" si="133"/>
        <v>20</v>
      </c>
      <c r="V220" s="824">
        <f>[2]แผนงาน2562!$T$216</f>
        <v>0</v>
      </c>
      <c r="W220" s="824">
        <f>[2]แผนงาน2562!$U$216</f>
        <v>0</v>
      </c>
      <c r="X220" s="824">
        <f>[2]แผนงาน2562!$V$216</f>
        <v>0</v>
      </c>
      <c r="Y220" s="824">
        <f t="shared" si="129"/>
        <v>0</v>
      </c>
      <c r="Z220" s="826">
        <f>AB220*100/G220</f>
        <v>100</v>
      </c>
      <c r="AA220" s="825">
        <f>แผนเงิน2562!V216</f>
        <v>38500</v>
      </c>
      <c r="AB220" s="804">
        <f t="shared" si="134"/>
        <v>20</v>
      </c>
      <c r="AC220" s="824">
        <f>[2]แผนงาน2562!$Z$216</f>
        <v>0</v>
      </c>
      <c r="AD220" s="824">
        <f>[2]แผนงาน2562!$AA$216</f>
        <v>0</v>
      </c>
      <c r="AE220" s="824">
        <f>[2]แผนงาน2562!$AB$216</f>
        <v>0</v>
      </c>
      <c r="AF220" s="824">
        <f t="shared" si="130"/>
        <v>0</v>
      </c>
      <c r="AG220" s="826">
        <f t="shared" si="131"/>
        <v>100</v>
      </c>
      <c r="AH220" s="825">
        <f>แผนเงิน2562!AA216</f>
        <v>38500</v>
      </c>
      <c r="AI220" s="825">
        <f t="shared" si="132"/>
        <v>20</v>
      </c>
      <c r="AJ220" s="805">
        <f t="shared" si="150"/>
        <v>100</v>
      </c>
      <c r="AK220" s="920"/>
      <c r="AL220" s="955"/>
      <c r="AM220" s="947"/>
      <c r="AN220" s="947"/>
      <c r="AO220" s="947"/>
      <c r="AP220" s="947"/>
      <c r="AQ220" s="947"/>
      <c r="AR220" s="947"/>
      <c r="AS220" s="947"/>
      <c r="AT220" s="947"/>
      <c r="AU220" s="947"/>
      <c r="AV220" s="947"/>
      <c r="AW220" s="947"/>
      <c r="AX220" s="947"/>
      <c r="AY220" s="947"/>
      <c r="AZ220" s="947"/>
      <c r="BA220" s="947"/>
      <c r="BB220" s="947"/>
      <c r="BC220" s="947"/>
      <c r="BD220" s="947"/>
      <c r="BE220" s="947"/>
      <c r="BF220" s="947"/>
      <c r="BG220" s="947"/>
      <c r="BH220" s="947"/>
      <c r="BI220" s="947"/>
      <c r="BJ220" s="947"/>
      <c r="BK220" s="947"/>
      <c r="BL220" s="947"/>
      <c r="BM220" s="947"/>
      <c r="BN220" s="947"/>
      <c r="BO220" s="947"/>
      <c r="BP220" s="947"/>
      <c r="BQ220" s="947"/>
      <c r="BR220" s="947"/>
      <c r="BS220" s="947"/>
      <c r="BT220" s="947"/>
      <c r="BU220" s="947"/>
      <c r="BV220" s="947"/>
      <c r="BW220" s="947"/>
      <c r="BX220" s="947"/>
      <c r="BY220" s="947"/>
      <c r="BZ220" s="947"/>
      <c r="CA220" s="947"/>
      <c r="CB220" s="947"/>
      <c r="CC220" s="947"/>
      <c r="CD220" s="947"/>
      <c r="CE220" s="947"/>
      <c r="CF220" s="947"/>
      <c r="CG220" s="947"/>
      <c r="CH220" s="947"/>
      <c r="CI220" s="947"/>
      <c r="CJ220" s="947"/>
      <c r="CK220" s="947"/>
      <c r="CL220" s="947"/>
      <c r="CM220" s="947"/>
      <c r="CN220" s="947"/>
      <c r="CO220" s="947"/>
      <c r="CP220" s="947"/>
      <c r="CQ220" s="947"/>
      <c r="CR220" s="947"/>
      <c r="CS220" s="947"/>
      <c r="CT220" s="947"/>
      <c r="CU220" s="947"/>
      <c r="CV220" s="947"/>
      <c r="CW220" s="947"/>
      <c r="CX220" s="947"/>
      <c r="CY220" s="947"/>
      <c r="CZ220" s="947"/>
      <c r="DA220" s="947"/>
      <c r="DB220" s="947"/>
      <c r="DC220" s="947"/>
      <c r="DD220" s="947"/>
    </row>
    <row r="221" spans="1:108" s="809" customFormat="1" ht="16.5" customHeight="1">
      <c r="A221" s="817"/>
      <c r="B221" s="771"/>
      <c r="C221" s="739"/>
      <c r="D221" s="772"/>
      <c r="E221" s="769"/>
      <c r="F221" s="770" t="s">
        <v>150</v>
      </c>
      <c r="G221" s="760">
        <f t="shared" si="137"/>
        <v>20</v>
      </c>
      <c r="H221" s="763">
        <v>38500</v>
      </c>
      <c r="I221" s="760">
        <f>[2]แผนงาน2562!$I$217</f>
        <v>0</v>
      </c>
      <c r="J221" s="760">
        <f>[2]แผนงาน2562!$J$217</f>
        <v>0</v>
      </c>
      <c r="K221" s="760">
        <f>[2]แผนงาน2562!$K$217</f>
        <v>20</v>
      </c>
      <c r="L221" s="760">
        <f t="shared" si="136"/>
        <v>20</v>
      </c>
      <c r="M221" s="761">
        <f>L221*100/G220</f>
        <v>100</v>
      </c>
      <c r="N221" s="763">
        <v>38076.46</v>
      </c>
      <c r="O221" s="760">
        <f>[2]แผนงาน2562!$N$217</f>
        <v>0</v>
      </c>
      <c r="P221" s="760">
        <f>[2]แผนงาน2562!$O$217</f>
        <v>0</v>
      </c>
      <c r="Q221" s="760">
        <f>[2]แผนงาน2562!$P$217</f>
        <v>0</v>
      </c>
      <c r="R221" s="760">
        <f t="shared" si="128"/>
        <v>0</v>
      </c>
      <c r="S221" s="761">
        <f>U221*100/G220</f>
        <v>100</v>
      </c>
      <c r="T221" s="763">
        <v>38500</v>
      </c>
      <c r="U221" s="758">
        <f t="shared" si="133"/>
        <v>20</v>
      </c>
      <c r="V221" s="760">
        <f>[2]แผนงาน2562!$T$217</f>
        <v>0</v>
      </c>
      <c r="W221" s="760">
        <f>[2]แผนงาน2562!$U$217</f>
        <v>0</v>
      </c>
      <c r="X221" s="760">
        <f>[2]แผนงาน2562!$V$217</f>
        <v>0</v>
      </c>
      <c r="Y221" s="760">
        <f t="shared" si="129"/>
        <v>0</v>
      </c>
      <c r="Z221" s="761">
        <f>AB221*100/G220</f>
        <v>100</v>
      </c>
      <c r="AA221" s="763">
        <f>T221</f>
        <v>38500</v>
      </c>
      <c r="AB221" s="758">
        <f t="shared" si="134"/>
        <v>20</v>
      </c>
      <c r="AC221" s="760">
        <f>[2]แผนงาน2562!$Z$217</f>
        <v>0</v>
      </c>
      <c r="AD221" s="760">
        <f>[2]แผนงาน2562!$AA$217</f>
        <v>0</v>
      </c>
      <c r="AE221" s="760">
        <f>[2]แผนงาน2562!$AB$217</f>
        <v>0</v>
      </c>
      <c r="AF221" s="760">
        <f t="shared" si="130"/>
        <v>0</v>
      </c>
      <c r="AG221" s="761">
        <f>AI221*100/G220</f>
        <v>100</v>
      </c>
      <c r="AH221" s="763">
        <f>AA221</f>
        <v>38500</v>
      </c>
      <c r="AI221" s="763">
        <f t="shared" si="132"/>
        <v>20</v>
      </c>
      <c r="AJ221" s="807">
        <f t="shared" si="150"/>
        <v>100</v>
      </c>
      <c r="AK221" s="924"/>
      <c r="AL221" s="955"/>
      <c r="AM221" s="947"/>
      <c r="AN221" s="947"/>
      <c r="AO221" s="947"/>
      <c r="AP221" s="947"/>
      <c r="AQ221" s="947"/>
      <c r="AR221" s="947"/>
      <c r="AS221" s="947"/>
      <c r="AT221" s="947"/>
      <c r="AU221" s="947"/>
      <c r="AV221" s="947"/>
      <c r="AW221" s="947"/>
      <c r="AX221" s="947"/>
      <c r="AY221" s="947"/>
      <c r="AZ221" s="947"/>
      <c r="BA221" s="947"/>
      <c r="BB221" s="947"/>
      <c r="BC221" s="947"/>
      <c r="BD221" s="947"/>
      <c r="BE221" s="947"/>
      <c r="BF221" s="947"/>
      <c r="BG221" s="947"/>
      <c r="BH221" s="947"/>
      <c r="BI221" s="947"/>
      <c r="BJ221" s="947"/>
      <c r="BK221" s="947"/>
      <c r="BL221" s="947"/>
      <c r="BM221" s="947"/>
      <c r="BN221" s="947"/>
      <c r="BO221" s="947"/>
      <c r="BP221" s="947"/>
      <c r="BQ221" s="947"/>
      <c r="BR221" s="947"/>
      <c r="BS221" s="947"/>
      <c r="BT221" s="947"/>
      <c r="BU221" s="947"/>
      <c r="BV221" s="947"/>
      <c r="BW221" s="947"/>
      <c r="BX221" s="947"/>
      <c r="BY221" s="947"/>
      <c r="BZ221" s="947"/>
      <c r="CA221" s="947"/>
      <c r="CB221" s="947"/>
      <c r="CC221" s="947"/>
      <c r="CD221" s="947"/>
      <c r="CE221" s="947"/>
      <c r="CF221" s="947"/>
      <c r="CG221" s="947"/>
      <c r="CH221" s="947"/>
      <c r="CI221" s="947"/>
      <c r="CJ221" s="947"/>
      <c r="CK221" s="947"/>
      <c r="CL221" s="947"/>
      <c r="CM221" s="947"/>
      <c r="CN221" s="947"/>
      <c r="CO221" s="947"/>
      <c r="CP221" s="947"/>
      <c r="CQ221" s="947"/>
      <c r="CR221" s="947"/>
      <c r="CS221" s="947"/>
      <c r="CT221" s="947"/>
      <c r="CU221" s="947"/>
      <c r="CV221" s="947"/>
      <c r="CW221" s="947"/>
      <c r="CX221" s="947"/>
      <c r="CY221" s="947"/>
      <c r="CZ221" s="947"/>
      <c r="DA221" s="947"/>
      <c r="DB221" s="947"/>
      <c r="DC221" s="947"/>
      <c r="DD221" s="947"/>
    </row>
    <row r="222" spans="1:108" ht="23.25" customHeight="1">
      <c r="B222" s="781"/>
      <c r="C222" s="746" t="s">
        <v>131</v>
      </c>
      <c r="D222" s="787" t="s">
        <v>0</v>
      </c>
      <c r="E222" s="788"/>
      <c r="F222" s="786" t="s">
        <v>149</v>
      </c>
      <c r="G222" s="800">
        <f t="shared" si="137"/>
        <v>10</v>
      </c>
      <c r="H222" s="801">
        <f t="shared" si="145"/>
        <v>31200</v>
      </c>
      <c r="I222" s="800">
        <f t="shared" ref="I222:K223" si="155">I224</f>
        <v>0</v>
      </c>
      <c r="J222" s="800">
        <f t="shared" si="155"/>
        <v>0</v>
      </c>
      <c r="K222" s="800">
        <f t="shared" si="155"/>
        <v>0</v>
      </c>
      <c r="L222" s="800">
        <f t="shared" si="136"/>
        <v>0</v>
      </c>
      <c r="M222" s="802">
        <f>L222*100/G222</f>
        <v>0</v>
      </c>
      <c r="N222" s="801">
        <f t="shared" ref="N222:Q223" si="156">N224</f>
        <v>0</v>
      </c>
      <c r="O222" s="800">
        <f t="shared" si="156"/>
        <v>0</v>
      </c>
      <c r="P222" s="800">
        <f t="shared" si="156"/>
        <v>0</v>
      </c>
      <c r="Q222" s="800">
        <f t="shared" si="156"/>
        <v>0</v>
      </c>
      <c r="R222" s="800">
        <f t="shared" si="128"/>
        <v>0</v>
      </c>
      <c r="S222" s="802">
        <f>U222*100/G222</f>
        <v>0</v>
      </c>
      <c r="T222" s="801">
        <f>T224</f>
        <v>0</v>
      </c>
      <c r="U222" s="803">
        <f t="shared" si="133"/>
        <v>0</v>
      </c>
      <c r="V222" s="800">
        <f t="shared" ref="V222:X223" si="157">V224</f>
        <v>0</v>
      </c>
      <c r="W222" s="800">
        <f t="shared" si="157"/>
        <v>10</v>
      </c>
      <c r="X222" s="800">
        <f t="shared" si="157"/>
        <v>0</v>
      </c>
      <c r="Y222" s="800">
        <f t="shared" si="129"/>
        <v>10</v>
      </c>
      <c r="Z222" s="802">
        <f>AB222*100/G222</f>
        <v>100</v>
      </c>
      <c r="AA222" s="801">
        <f>AA224</f>
        <v>31200</v>
      </c>
      <c r="AB222" s="804">
        <f t="shared" si="134"/>
        <v>10</v>
      </c>
      <c r="AC222" s="800">
        <f t="shared" ref="AC222:AE223" si="158">AC224</f>
        <v>0</v>
      </c>
      <c r="AD222" s="800">
        <f t="shared" si="158"/>
        <v>0</v>
      </c>
      <c r="AE222" s="800">
        <f t="shared" si="158"/>
        <v>0</v>
      </c>
      <c r="AF222" s="800">
        <f t="shared" si="130"/>
        <v>0</v>
      </c>
      <c r="AG222" s="802">
        <f t="shared" si="131"/>
        <v>100</v>
      </c>
      <c r="AH222" s="801">
        <f>AH224</f>
        <v>31200</v>
      </c>
      <c r="AI222" s="801">
        <f t="shared" si="132"/>
        <v>10</v>
      </c>
      <c r="AJ222" s="805">
        <f t="shared" si="150"/>
        <v>100</v>
      </c>
      <c r="AK222" s="926"/>
      <c r="AL222" s="955"/>
      <c r="AM222" s="947"/>
      <c r="AN222" s="947"/>
      <c r="AO222" s="947"/>
      <c r="AP222" s="947"/>
      <c r="AQ222" s="947"/>
      <c r="AR222" s="947"/>
      <c r="AS222" s="947"/>
      <c r="AT222" s="947"/>
      <c r="AU222" s="947"/>
      <c r="AV222" s="947"/>
      <c r="AW222" s="947"/>
      <c r="AX222" s="947"/>
      <c r="AY222" s="947"/>
      <c r="AZ222" s="947"/>
      <c r="BA222" s="947"/>
      <c r="BB222" s="947"/>
      <c r="BC222" s="947"/>
      <c r="BD222" s="947"/>
      <c r="BE222" s="947"/>
      <c r="BF222" s="947"/>
      <c r="BG222" s="947"/>
      <c r="BH222" s="947"/>
      <c r="BI222" s="947"/>
      <c r="BJ222" s="947"/>
      <c r="BK222" s="947"/>
      <c r="BL222" s="947"/>
      <c r="BM222" s="947"/>
      <c r="BN222" s="947"/>
      <c r="BO222" s="947"/>
      <c r="BP222" s="947"/>
      <c r="BQ222" s="947"/>
      <c r="BR222" s="947"/>
      <c r="BS222" s="947"/>
      <c r="BT222" s="947"/>
      <c r="BU222" s="947"/>
      <c r="BV222" s="947"/>
      <c r="BW222" s="947"/>
      <c r="BX222" s="947"/>
      <c r="BY222" s="947"/>
      <c r="BZ222" s="947"/>
      <c r="CA222" s="947"/>
      <c r="CB222" s="947"/>
      <c r="CC222" s="947"/>
      <c r="CD222" s="947"/>
      <c r="CE222" s="947"/>
      <c r="CF222" s="947"/>
      <c r="CG222" s="947"/>
      <c r="CH222" s="947"/>
      <c r="CI222" s="947"/>
      <c r="CJ222" s="947"/>
      <c r="CK222" s="947"/>
      <c r="CL222" s="947"/>
      <c r="CM222" s="947"/>
      <c r="CN222" s="947"/>
      <c r="CO222" s="947"/>
      <c r="CP222" s="947"/>
      <c r="CQ222" s="947"/>
      <c r="CR222" s="947"/>
      <c r="CS222" s="947"/>
      <c r="CT222" s="947"/>
      <c r="CU222" s="947"/>
      <c r="CV222" s="947"/>
      <c r="CW222" s="947"/>
      <c r="CX222" s="947"/>
      <c r="CY222" s="947"/>
      <c r="CZ222" s="947"/>
      <c r="DA222" s="947"/>
      <c r="DB222" s="947"/>
      <c r="DC222" s="947"/>
      <c r="DD222" s="947"/>
    </row>
    <row r="223" spans="1:108" ht="18" customHeight="1">
      <c r="B223" s="771"/>
      <c r="C223" s="739"/>
      <c r="D223" s="772"/>
      <c r="E223" s="769"/>
      <c r="F223" s="770" t="s">
        <v>150</v>
      </c>
      <c r="G223" s="760">
        <f t="shared" si="137"/>
        <v>10</v>
      </c>
      <c r="H223" s="763">
        <f t="shared" si="145"/>
        <v>31200</v>
      </c>
      <c r="I223" s="760">
        <f t="shared" si="155"/>
        <v>0</v>
      </c>
      <c r="J223" s="760">
        <f t="shared" si="155"/>
        <v>0</v>
      </c>
      <c r="K223" s="760">
        <f t="shared" si="155"/>
        <v>0</v>
      </c>
      <c r="L223" s="760">
        <f t="shared" si="136"/>
        <v>0</v>
      </c>
      <c r="M223" s="761">
        <f>L223*100/G222</f>
        <v>0</v>
      </c>
      <c r="N223" s="763">
        <f t="shared" si="156"/>
        <v>0</v>
      </c>
      <c r="O223" s="760">
        <f t="shared" si="156"/>
        <v>0</v>
      </c>
      <c r="P223" s="760">
        <f t="shared" si="156"/>
        <v>0</v>
      </c>
      <c r="Q223" s="760">
        <f t="shared" si="156"/>
        <v>0</v>
      </c>
      <c r="R223" s="760">
        <f t="shared" si="128"/>
        <v>0</v>
      </c>
      <c r="S223" s="761">
        <f>U223*100/G222</f>
        <v>0</v>
      </c>
      <c r="T223" s="763">
        <f>T225</f>
        <v>0</v>
      </c>
      <c r="U223" s="758">
        <f t="shared" si="133"/>
        <v>0</v>
      </c>
      <c r="V223" s="760">
        <f t="shared" si="157"/>
        <v>0</v>
      </c>
      <c r="W223" s="760">
        <f t="shared" si="157"/>
        <v>10</v>
      </c>
      <c r="X223" s="760">
        <f t="shared" si="157"/>
        <v>0</v>
      </c>
      <c r="Y223" s="760">
        <f t="shared" si="129"/>
        <v>10</v>
      </c>
      <c r="Z223" s="761">
        <f>AB223*100/G222</f>
        <v>100</v>
      </c>
      <c r="AA223" s="763">
        <f>AA225</f>
        <v>31200</v>
      </c>
      <c r="AB223" s="762">
        <f t="shared" si="134"/>
        <v>10</v>
      </c>
      <c r="AC223" s="760">
        <f t="shared" si="158"/>
        <v>0</v>
      </c>
      <c r="AD223" s="760">
        <f t="shared" si="158"/>
        <v>0</v>
      </c>
      <c r="AE223" s="760">
        <f t="shared" si="158"/>
        <v>0</v>
      </c>
      <c r="AF223" s="760">
        <f t="shared" si="130"/>
        <v>0</v>
      </c>
      <c r="AG223" s="761">
        <f>AI223*100/G222</f>
        <v>100</v>
      </c>
      <c r="AH223" s="763">
        <f>AH225</f>
        <v>31200</v>
      </c>
      <c r="AI223" s="763">
        <f t="shared" si="132"/>
        <v>10</v>
      </c>
      <c r="AJ223" s="764">
        <f t="shared" si="150"/>
        <v>100</v>
      </c>
      <c r="AK223" s="924"/>
      <c r="AL223" s="955"/>
      <c r="AM223" s="947"/>
      <c r="AN223" s="947"/>
      <c r="AO223" s="947"/>
      <c r="AP223" s="947"/>
      <c r="AQ223" s="947"/>
      <c r="AR223" s="947"/>
      <c r="AS223" s="947"/>
      <c r="AT223" s="947"/>
      <c r="AU223" s="947"/>
      <c r="AV223" s="947"/>
      <c r="AW223" s="947"/>
      <c r="AX223" s="947"/>
      <c r="AY223" s="947"/>
      <c r="AZ223" s="947"/>
      <c r="BA223" s="947"/>
      <c r="BB223" s="947"/>
      <c r="BC223" s="947"/>
      <c r="BD223" s="947"/>
      <c r="BE223" s="947"/>
      <c r="BF223" s="947"/>
      <c r="BG223" s="947"/>
      <c r="BH223" s="947"/>
      <c r="BI223" s="947"/>
      <c r="BJ223" s="947"/>
      <c r="BK223" s="947"/>
      <c r="BL223" s="947"/>
      <c r="BM223" s="947"/>
      <c r="BN223" s="947"/>
      <c r="BO223" s="947"/>
      <c r="BP223" s="947"/>
      <c r="BQ223" s="947"/>
      <c r="BR223" s="947"/>
      <c r="BS223" s="947"/>
      <c r="BT223" s="947"/>
      <c r="BU223" s="947"/>
      <c r="BV223" s="947"/>
      <c r="BW223" s="947"/>
      <c r="BX223" s="947"/>
      <c r="BY223" s="947"/>
      <c r="BZ223" s="947"/>
      <c r="CA223" s="947"/>
      <c r="CB223" s="947"/>
      <c r="CC223" s="947"/>
      <c r="CD223" s="947"/>
      <c r="CE223" s="947"/>
      <c r="CF223" s="947"/>
      <c r="CG223" s="947"/>
      <c r="CH223" s="947"/>
      <c r="CI223" s="947"/>
      <c r="CJ223" s="947"/>
      <c r="CK223" s="947"/>
      <c r="CL223" s="947"/>
      <c r="CM223" s="947"/>
      <c r="CN223" s="947"/>
      <c r="CO223" s="947"/>
      <c r="CP223" s="947"/>
      <c r="CQ223" s="947"/>
      <c r="CR223" s="947"/>
      <c r="CS223" s="947"/>
      <c r="CT223" s="947"/>
      <c r="CU223" s="947"/>
      <c r="CV223" s="947"/>
      <c r="CW223" s="947"/>
      <c r="CX223" s="947"/>
      <c r="CY223" s="947"/>
      <c r="CZ223" s="947"/>
      <c r="DA223" s="947"/>
      <c r="DB223" s="947"/>
      <c r="DC223" s="947"/>
      <c r="DD223" s="947"/>
    </row>
    <row r="224" spans="1:108" ht="22.5" customHeight="1">
      <c r="B224" s="771">
        <v>1</v>
      </c>
      <c r="C224" s="739" t="s">
        <v>132</v>
      </c>
      <c r="D224" s="772" t="s">
        <v>0</v>
      </c>
      <c r="E224" s="769">
        <v>3793</v>
      </c>
      <c r="F224" s="770" t="s">
        <v>149</v>
      </c>
      <c r="G224" s="760">
        <f t="shared" si="137"/>
        <v>10</v>
      </c>
      <c r="H224" s="763">
        <f t="shared" si="145"/>
        <v>31200</v>
      </c>
      <c r="I224" s="760">
        <f>[2]แผนงาน2562!$I$220</f>
        <v>0</v>
      </c>
      <c r="J224" s="760">
        <f>[2]แผนงาน2562!$J$220</f>
        <v>0</v>
      </c>
      <c r="K224" s="760">
        <f>[2]แผนงาน2562!$K$220</f>
        <v>0</v>
      </c>
      <c r="L224" s="760">
        <f t="shared" si="136"/>
        <v>0</v>
      </c>
      <c r="M224" s="761">
        <f>L224*100/G224</f>
        <v>0</v>
      </c>
      <c r="N224" s="763">
        <f>แผนเงิน2562!L220</f>
        <v>0</v>
      </c>
      <c r="O224" s="760">
        <f>[2]แผนงาน2562!$N$220</f>
        <v>0</v>
      </c>
      <c r="P224" s="760">
        <f>[2]แผนงาน2562!$O$220</f>
        <v>0</v>
      </c>
      <c r="Q224" s="760">
        <f>[2]แผนงาน2562!$P$220</f>
        <v>0</v>
      </c>
      <c r="R224" s="760">
        <f t="shared" si="128"/>
        <v>0</v>
      </c>
      <c r="S224" s="761">
        <f>U224*100/G224</f>
        <v>0</v>
      </c>
      <c r="T224" s="763">
        <f>แผนเงิน2562!Q220</f>
        <v>0</v>
      </c>
      <c r="U224" s="758">
        <f t="shared" si="133"/>
        <v>0</v>
      </c>
      <c r="V224" s="760">
        <f>[2]แผนงาน2562!$T$220</f>
        <v>0</v>
      </c>
      <c r="W224" s="760">
        <f>[2]แผนงาน2562!$U$220</f>
        <v>10</v>
      </c>
      <c r="X224" s="760">
        <f>[2]แผนงาน2562!$V$220</f>
        <v>0</v>
      </c>
      <c r="Y224" s="760">
        <f t="shared" si="129"/>
        <v>10</v>
      </c>
      <c r="Z224" s="761">
        <f>AB224*100/G224</f>
        <v>100</v>
      </c>
      <c r="AA224" s="763">
        <f>แผนเงิน2562!V220</f>
        <v>31200</v>
      </c>
      <c r="AB224" s="762">
        <f t="shared" si="134"/>
        <v>10</v>
      </c>
      <c r="AC224" s="760">
        <f>[2]แผนงาน2562!$Z$220</f>
        <v>0</v>
      </c>
      <c r="AD224" s="760">
        <f>[2]แผนงาน2562!$AA$220</f>
        <v>0</v>
      </c>
      <c r="AE224" s="760">
        <f>[2]แผนงาน2562!$AB$220</f>
        <v>0</v>
      </c>
      <c r="AF224" s="760">
        <f t="shared" si="130"/>
        <v>0</v>
      </c>
      <c r="AG224" s="761">
        <f t="shared" si="131"/>
        <v>100</v>
      </c>
      <c r="AH224" s="763">
        <f>แผนเงิน2562!AA220</f>
        <v>31200</v>
      </c>
      <c r="AI224" s="763">
        <f t="shared" si="132"/>
        <v>10</v>
      </c>
      <c r="AJ224" s="764">
        <f t="shared" si="150"/>
        <v>100</v>
      </c>
      <c r="AK224" s="924"/>
      <c r="AL224" s="955"/>
      <c r="AM224" s="947"/>
      <c r="AN224" s="947"/>
      <c r="AO224" s="947"/>
      <c r="AP224" s="947"/>
      <c r="AQ224" s="947"/>
      <c r="AR224" s="947"/>
      <c r="AS224" s="947"/>
      <c r="AT224" s="947"/>
      <c r="AU224" s="947"/>
      <c r="AV224" s="947"/>
      <c r="AW224" s="947"/>
      <c r="AX224" s="947"/>
      <c r="AY224" s="947"/>
      <c r="AZ224" s="947"/>
      <c r="BA224" s="947"/>
      <c r="BB224" s="947"/>
      <c r="BC224" s="947"/>
      <c r="BD224" s="947"/>
      <c r="BE224" s="947"/>
      <c r="BF224" s="947"/>
      <c r="BG224" s="947"/>
      <c r="BH224" s="947"/>
      <c r="BI224" s="947"/>
      <c r="BJ224" s="947"/>
      <c r="BK224" s="947"/>
      <c r="BL224" s="947"/>
      <c r="BM224" s="947"/>
      <c r="BN224" s="947"/>
      <c r="BO224" s="947"/>
      <c r="BP224" s="947"/>
      <c r="BQ224" s="947"/>
      <c r="BR224" s="947"/>
      <c r="BS224" s="947"/>
      <c r="BT224" s="947"/>
      <c r="BU224" s="947"/>
      <c r="BV224" s="947"/>
      <c r="BW224" s="947"/>
      <c r="BX224" s="947"/>
      <c r="BY224" s="947"/>
      <c r="BZ224" s="947"/>
      <c r="CA224" s="947"/>
      <c r="CB224" s="947"/>
      <c r="CC224" s="947"/>
      <c r="CD224" s="947"/>
      <c r="CE224" s="947"/>
      <c r="CF224" s="947"/>
      <c r="CG224" s="947"/>
      <c r="CH224" s="947"/>
      <c r="CI224" s="947"/>
      <c r="CJ224" s="947"/>
      <c r="CK224" s="947"/>
      <c r="CL224" s="947"/>
      <c r="CM224" s="947"/>
      <c r="CN224" s="947"/>
      <c r="CO224" s="947"/>
      <c r="CP224" s="947"/>
      <c r="CQ224" s="947"/>
      <c r="CR224" s="947"/>
      <c r="CS224" s="947"/>
      <c r="CT224" s="947"/>
      <c r="CU224" s="947"/>
      <c r="CV224" s="947"/>
      <c r="CW224" s="947"/>
      <c r="CX224" s="947"/>
      <c r="CY224" s="947"/>
      <c r="CZ224" s="947"/>
      <c r="DA224" s="947"/>
      <c r="DB224" s="947"/>
      <c r="DC224" s="947"/>
      <c r="DD224" s="947"/>
    </row>
    <row r="225" spans="1:108" ht="17.25" customHeight="1">
      <c r="B225" s="771"/>
      <c r="C225" s="739"/>
      <c r="D225" s="772"/>
      <c r="E225" s="769"/>
      <c r="F225" s="770" t="s">
        <v>150</v>
      </c>
      <c r="G225" s="760">
        <f t="shared" si="137"/>
        <v>10</v>
      </c>
      <c r="H225" s="763">
        <f t="shared" si="145"/>
        <v>31200</v>
      </c>
      <c r="I225" s="760">
        <f>[2]แผนงาน2562!$I$221</f>
        <v>0</v>
      </c>
      <c r="J225" s="760">
        <f>[2]แผนงาน2562!$J$221</f>
        <v>0</v>
      </c>
      <c r="K225" s="760">
        <f>[2]แผนงาน2562!$K$221</f>
        <v>0</v>
      </c>
      <c r="L225" s="760">
        <f t="shared" si="136"/>
        <v>0</v>
      </c>
      <c r="M225" s="761">
        <f>L225*100/G224</f>
        <v>0</v>
      </c>
      <c r="N225" s="763">
        <v>0</v>
      </c>
      <c r="O225" s="760">
        <f>[2]แผนงาน2562!$N$221</f>
        <v>0</v>
      </c>
      <c r="P225" s="760">
        <f>[2]แผนงาน2562!$O$221</f>
        <v>0</v>
      </c>
      <c r="Q225" s="760">
        <f>[2]แผนงาน2562!$P$221</f>
        <v>0</v>
      </c>
      <c r="R225" s="760">
        <f t="shared" si="128"/>
        <v>0</v>
      </c>
      <c r="S225" s="761">
        <f>U225*100/G224</f>
        <v>0</v>
      </c>
      <c r="T225" s="763">
        <v>0</v>
      </c>
      <c r="U225" s="758">
        <f t="shared" si="133"/>
        <v>0</v>
      </c>
      <c r="V225" s="760">
        <f>[2]แผนงาน2562!$T$221</f>
        <v>0</v>
      </c>
      <c r="W225" s="760">
        <f>[2]แผนงาน2562!$U$221</f>
        <v>10</v>
      </c>
      <c r="X225" s="760">
        <f>[2]แผนงาน2562!$V$221</f>
        <v>0</v>
      </c>
      <c r="Y225" s="760">
        <f t="shared" si="129"/>
        <v>10</v>
      </c>
      <c r="Z225" s="761">
        <f>AB225*100/G224</f>
        <v>100</v>
      </c>
      <c r="AA225" s="763">
        <v>31200</v>
      </c>
      <c r="AB225" s="762">
        <f t="shared" si="134"/>
        <v>10</v>
      </c>
      <c r="AC225" s="760">
        <f>[2]แผนงาน2562!$Z$221</f>
        <v>0</v>
      </c>
      <c r="AD225" s="760">
        <f>[2]แผนงาน2562!$AA$221</f>
        <v>0</v>
      </c>
      <c r="AE225" s="760">
        <f>[2]แผนงาน2562!$AB$221</f>
        <v>0</v>
      </c>
      <c r="AF225" s="760">
        <f t="shared" si="130"/>
        <v>0</v>
      </c>
      <c r="AG225" s="761">
        <f>AI225*100/G224</f>
        <v>100</v>
      </c>
      <c r="AH225" s="763">
        <f>AA225</f>
        <v>31200</v>
      </c>
      <c r="AI225" s="763">
        <f t="shared" si="132"/>
        <v>10</v>
      </c>
      <c r="AJ225" s="764">
        <f t="shared" si="150"/>
        <v>100</v>
      </c>
      <c r="AK225" s="924"/>
      <c r="AL225" s="955"/>
      <c r="AM225" s="947"/>
      <c r="AN225" s="947"/>
      <c r="AO225" s="947"/>
      <c r="AP225" s="947"/>
      <c r="AQ225" s="947"/>
      <c r="AR225" s="947"/>
      <c r="AS225" s="947"/>
      <c r="AT225" s="947"/>
      <c r="AU225" s="947"/>
      <c r="AV225" s="947"/>
      <c r="AW225" s="947"/>
      <c r="AX225" s="947"/>
      <c r="AY225" s="947"/>
      <c r="AZ225" s="947"/>
      <c r="BA225" s="947"/>
      <c r="BB225" s="947"/>
      <c r="BC225" s="947"/>
      <c r="BD225" s="947"/>
      <c r="BE225" s="947"/>
      <c r="BF225" s="947"/>
      <c r="BG225" s="947"/>
      <c r="BH225" s="947"/>
      <c r="BI225" s="947"/>
      <c r="BJ225" s="947"/>
      <c r="BK225" s="947"/>
      <c r="BL225" s="947"/>
      <c r="BM225" s="947"/>
      <c r="BN225" s="947"/>
      <c r="BO225" s="947"/>
      <c r="BP225" s="947"/>
      <c r="BQ225" s="947"/>
      <c r="BR225" s="947"/>
      <c r="BS225" s="947"/>
      <c r="BT225" s="947"/>
      <c r="BU225" s="947"/>
      <c r="BV225" s="947"/>
      <c r="BW225" s="947"/>
      <c r="BX225" s="947"/>
      <c r="BY225" s="947"/>
      <c r="BZ225" s="947"/>
      <c r="CA225" s="947"/>
      <c r="CB225" s="947"/>
      <c r="CC225" s="947"/>
      <c r="CD225" s="947"/>
      <c r="CE225" s="947"/>
      <c r="CF225" s="947"/>
      <c r="CG225" s="947"/>
      <c r="CH225" s="947"/>
      <c r="CI225" s="947"/>
      <c r="CJ225" s="947"/>
      <c r="CK225" s="947"/>
      <c r="CL225" s="947"/>
      <c r="CM225" s="947"/>
      <c r="CN225" s="947"/>
      <c r="CO225" s="947"/>
      <c r="CP225" s="947"/>
      <c r="CQ225" s="947"/>
      <c r="CR225" s="947"/>
      <c r="CS225" s="947"/>
      <c r="CT225" s="947"/>
      <c r="CU225" s="947"/>
      <c r="CV225" s="947"/>
      <c r="CW225" s="947"/>
      <c r="CX225" s="947"/>
      <c r="CY225" s="947"/>
      <c r="CZ225" s="947"/>
      <c r="DA225" s="947"/>
      <c r="DB225" s="947"/>
      <c r="DC225" s="947"/>
      <c r="DD225" s="947"/>
    </row>
    <row r="226" spans="1:108" ht="30" customHeight="1">
      <c r="B226" s="771"/>
      <c r="C226" s="739" t="s">
        <v>343</v>
      </c>
      <c r="D226" s="772"/>
      <c r="E226" s="769"/>
      <c r="F226" s="770" t="s">
        <v>149</v>
      </c>
      <c r="G226" s="760">
        <f t="shared" si="137"/>
        <v>15</v>
      </c>
      <c r="H226" s="763">
        <f t="shared" si="145"/>
        <v>17500</v>
      </c>
      <c r="I226" s="760">
        <f t="shared" ref="I226:K227" si="159">I228+I232</f>
        <v>0</v>
      </c>
      <c r="J226" s="760">
        <f t="shared" si="159"/>
        <v>1</v>
      </c>
      <c r="K226" s="760">
        <f t="shared" si="159"/>
        <v>1</v>
      </c>
      <c r="L226" s="760">
        <f t="shared" si="136"/>
        <v>2</v>
      </c>
      <c r="M226" s="761">
        <f>L226*100/G226</f>
        <v>13.333333333333334</v>
      </c>
      <c r="N226" s="763">
        <f t="shared" ref="N226:Q227" si="160">N228+N232</f>
        <v>6480</v>
      </c>
      <c r="O226" s="760">
        <f t="shared" si="160"/>
        <v>1</v>
      </c>
      <c r="P226" s="760">
        <f t="shared" si="160"/>
        <v>1</v>
      </c>
      <c r="Q226" s="760">
        <f t="shared" si="160"/>
        <v>1</v>
      </c>
      <c r="R226" s="760">
        <f t="shared" si="128"/>
        <v>3</v>
      </c>
      <c r="S226" s="761">
        <f>U226*100/G226</f>
        <v>33.333333333333336</v>
      </c>
      <c r="T226" s="763">
        <f>T228+T232</f>
        <v>11640</v>
      </c>
      <c r="U226" s="758">
        <f t="shared" si="133"/>
        <v>5</v>
      </c>
      <c r="V226" s="760">
        <f t="shared" ref="V226:X227" si="161">V228+V232</f>
        <v>1</v>
      </c>
      <c r="W226" s="760">
        <f t="shared" si="161"/>
        <v>1</v>
      </c>
      <c r="X226" s="760">
        <f t="shared" si="161"/>
        <v>2</v>
      </c>
      <c r="Y226" s="760">
        <f t="shared" si="129"/>
        <v>4</v>
      </c>
      <c r="Z226" s="761">
        <f>AB226*100/G226</f>
        <v>60</v>
      </c>
      <c r="AA226" s="763">
        <f>AA228+AA232</f>
        <v>17500</v>
      </c>
      <c r="AB226" s="762">
        <f t="shared" si="134"/>
        <v>9</v>
      </c>
      <c r="AC226" s="760">
        <f t="shared" ref="AC226:AE227" si="162">AC228+AC232</f>
        <v>2</v>
      </c>
      <c r="AD226" s="760">
        <f t="shared" si="162"/>
        <v>2</v>
      </c>
      <c r="AE226" s="760">
        <f t="shared" si="162"/>
        <v>2</v>
      </c>
      <c r="AF226" s="760">
        <f t="shared" si="130"/>
        <v>6</v>
      </c>
      <c r="AG226" s="761">
        <f t="shared" si="131"/>
        <v>100</v>
      </c>
      <c r="AH226" s="763">
        <f>AH228+AH232</f>
        <v>17500</v>
      </c>
      <c r="AI226" s="763">
        <f t="shared" si="132"/>
        <v>15</v>
      </c>
      <c r="AJ226" s="764">
        <f t="shared" si="150"/>
        <v>100</v>
      </c>
      <c r="AK226" s="924"/>
      <c r="AL226" s="955"/>
      <c r="AM226" s="947"/>
      <c r="AN226" s="947"/>
      <c r="AO226" s="947"/>
      <c r="AP226" s="947"/>
      <c r="AQ226" s="947"/>
      <c r="AR226" s="947"/>
      <c r="AS226" s="947"/>
      <c r="AT226" s="947"/>
      <c r="AU226" s="947"/>
      <c r="AV226" s="947"/>
      <c r="AW226" s="947"/>
      <c r="AX226" s="947"/>
      <c r="AY226" s="947"/>
      <c r="AZ226" s="947"/>
      <c r="BA226" s="947"/>
      <c r="BB226" s="947"/>
      <c r="BC226" s="947"/>
      <c r="BD226" s="947"/>
      <c r="BE226" s="947"/>
      <c r="BF226" s="947"/>
      <c r="BG226" s="947"/>
      <c r="BH226" s="947"/>
      <c r="BI226" s="947"/>
      <c r="BJ226" s="947"/>
      <c r="BK226" s="947"/>
      <c r="BL226" s="947"/>
      <c r="BM226" s="947"/>
      <c r="BN226" s="947"/>
      <c r="BO226" s="947"/>
      <c r="BP226" s="947"/>
      <c r="BQ226" s="947"/>
      <c r="BR226" s="947"/>
      <c r="BS226" s="947"/>
      <c r="BT226" s="947"/>
      <c r="BU226" s="947"/>
      <c r="BV226" s="947"/>
      <c r="BW226" s="947"/>
      <c r="BX226" s="947"/>
      <c r="BY226" s="947"/>
      <c r="BZ226" s="947"/>
      <c r="CA226" s="947"/>
      <c r="CB226" s="947"/>
      <c r="CC226" s="947"/>
      <c r="CD226" s="947"/>
      <c r="CE226" s="947"/>
      <c r="CF226" s="947"/>
      <c r="CG226" s="947"/>
      <c r="CH226" s="947"/>
      <c r="CI226" s="947"/>
      <c r="CJ226" s="947"/>
      <c r="CK226" s="947"/>
      <c r="CL226" s="947"/>
      <c r="CM226" s="947"/>
      <c r="CN226" s="947"/>
      <c r="CO226" s="947"/>
      <c r="CP226" s="947"/>
      <c r="CQ226" s="947"/>
      <c r="CR226" s="947"/>
      <c r="CS226" s="947"/>
      <c r="CT226" s="947"/>
      <c r="CU226" s="947"/>
      <c r="CV226" s="947"/>
      <c r="CW226" s="947"/>
      <c r="CX226" s="947"/>
      <c r="CY226" s="947"/>
      <c r="CZ226" s="947"/>
      <c r="DA226" s="947"/>
      <c r="DB226" s="947"/>
      <c r="DC226" s="947"/>
      <c r="DD226" s="947"/>
    </row>
    <row r="227" spans="1:108" ht="19.5" customHeight="1">
      <c r="B227" s="771"/>
      <c r="C227" s="739"/>
      <c r="D227" s="772" t="s">
        <v>2</v>
      </c>
      <c r="E227" s="769">
        <v>3793</v>
      </c>
      <c r="F227" s="770" t="s">
        <v>150</v>
      </c>
      <c r="G227" s="760">
        <f t="shared" si="137"/>
        <v>21</v>
      </c>
      <c r="H227" s="763">
        <f t="shared" si="145"/>
        <v>17500</v>
      </c>
      <c r="I227" s="760">
        <f t="shared" si="159"/>
        <v>0</v>
      </c>
      <c r="J227" s="760">
        <f t="shared" si="159"/>
        <v>0</v>
      </c>
      <c r="K227" s="760">
        <f t="shared" si="159"/>
        <v>0</v>
      </c>
      <c r="L227" s="760">
        <f t="shared" si="136"/>
        <v>0</v>
      </c>
      <c r="M227" s="761">
        <f>L227*100/G226</f>
        <v>0</v>
      </c>
      <c r="N227" s="763">
        <f t="shared" si="160"/>
        <v>6480</v>
      </c>
      <c r="O227" s="760">
        <f t="shared" si="160"/>
        <v>0</v>
      </c>
      <c r="P227" s="760">
        <f t="shared" si="160"/>
        <v>0</v>
      </c>
      <c r="Q227" s="760">
        <f t="shared" si="160"/>
        <v>2</v>
      </c>
      <c r="R227" s="760">
        <f t="shared" si="128"/>
        <v>2</v>
      </c>
      <c r="S227" s="760">
        <f>U227*100/G226</f>
        <v>13.333333333333334</v>
      </c>
      <c r="T227" s="763">
        <f>T229+T233</f>
        <v>6480</v>
      </c>
      <c r="U227" s="758">
        <f t="shared" si="133"/>
        <v>2</v>
      </c>
      <c r="V227" s="760">
        <f t="shared" si="161"/>
        <v>3</v>
      </c>
      <c r="W227" s="760">
        <f t="shared" si="161"/>
        <v>4</v>
      </c>
      <c r="X227" s="760">
        <f t="shared" si="161"/>
        <v>1</v>
      </c>
      <c r="Y227" s="760">
        <f t="shared" si="129"/>
        <v>8</v>
      </c>
      <c r="Z227" s="761">
        <f>AB227*100/G226</f>
        <v>66.666666666666671</v>
      </c>
      <c r="AA227" s="763">
        <f>AA229+AA233</f>
        <v>17500</v>
      </c>
      <c r="AB227" s="762">
        <f t="shared" si="134"/>
        <v>10</v>
      </c>
      <c r="AC227" s="760">
        <f t="shared" si="162"/>
        <v>5</v>
      </c>
      <c r="AD227" s="760">
        <f t="shared" si="162"/>
        <v>6</v>
      </c>
      <c r="AE227" s="760">
        <f t="shared" si="162"/>
        <v>0</v>
      </c>
      <c r="AF227" s="760">
        <f t="shared" si="130"/>
        <v>11</v>
      </c>
      <c r="AG227" s="761">
        <f>AI227*100/G226</f>
        <v>140</v>
      </c>
      <c r="AH227" s="763">
        <f>AH229+AH233</f>
        <v>17500</v>
      </c>
      <c r="AI227" s="763">
        <f t="shared" si="132"/>
        <v>21</v>
      </c>
      <c r="AJ227" s="764">
        <f t="shared" si="150"/>
        <v>140</v>
      </c>
      <c r="AK227" s="946"/>
      <c r="AL227" s="955"/>
      <c r="AM227" s="947"/>
      <c r="AN227" s="947"/>
      <c r="AO227" s="947"/>
      <c r="AP227" s="947"/>
      <c r="AQ227" s="947"/>
      <c r="AR227" s="947"/>
      <c r="AS227" s="947"/>
      <c r="AT227" s="947"/>
      <c r="AU227" s="947"/>
      <c r="AV227" s="947"/>
      <c r="AW227" s="947"/>
      <c r="AX227" s="947"/>
      <c r="AY227" s="947"/>
      <c r="AZ227" s="947"/>
      <c r="BA227" s="947"/>
      <c r="BB227" s="947"/>
      <c r="BC227" s="947"/>
      <c r="BD227" s="947"/>
      <c r="BE227" s="947"/>
      <c r="BF227" s="947"/>
      <c r="BG227" s="947"/>
      <c r="BH227" s="947"/>
      <c r="BI227" s="947"/>
      <c r="BJ227" s="947"/>
      <c r="BK227" s="947"/>
      <c r="BL227" s="947"/>
      <c r="BM227" s="947"/>
      <c r="BN227" s="947"/>
      <c r="BO227" s="947"/>
      <c r="BP227" s="947"/>
      <c r="BQ227" s="947"/>
      <c r="BR227" s="947"/>
      <c r="BS227" s="947"/>
      <c r="BT227" s="947"/>
      <c r="BU227" s="947"/>
      <c r="BV227" s="947"/>
      <c r="BW227" s="947"/>
      <c r="BX227" s="947"/>
      <c r="BY227" s="947"/>
      <c r="BZ227" s="947"/>
      <c r="CA227" s="947"/>
      <c r="CB227" s="947"/>
      <c r="CC227" s="947"/>
      <c r="CD227" s="947"/>
      <c r="CE227" s="947"/>
      <c r="CF227" s="947"/>
      <c r="CG227" s="947"/>
      <c r="CH227" s="947"/>
      <c r="CI227" s="947"/>
      <c r="CJ227" s="947"/>
      <c r="CK227" s="947"/>
      <c r="CL227" s="947"/>
      <c r="CM227" s="947"/>
      <c r="CN227" s="947"/>
      <c r="CO227" s="947"/>
      <c r="CP227" s="947"/>
      <c r="CQ227" s="947"/>
      <c r="CR227" s="947"/>
      <c r="CS227" s="947"/>
      <c r="CT227" s="947"/>
      <c r="CU227" s="947"/>
      <c r="CV227" s="947"/>
      <c r="CW227" s="947"/>
      <c r="CX227" s="947"/>
      <c r="CY227" s="947"/>
      <c r="CZ227" s="947"/>
      <c r="DA227" s="947"/>
      <c r="DB227" s="947"/>
      <c r="DC227" s="947"/>
      <c r="DD227" s="947"/>
    </row>
    <row r="228" spans="1:108" s="750" customFormat="1" ht="30" customHeight="1">
      <c r="B228" s="771"/>
      <c r="C228" s="737" t="s">
        <v>135</v>
      </c>
      <c r="D228" s="773"/>
      <c r="E228" s="774"/>
      <c r="F228" s="775" t="s">
        <v>149</v>
      </c>
      <c r="G228" s="760">
        <f t="shared" si="137"/>
        <v>15</v>
      </c>
      <c r="H228" s="763">
        <f t="shared" si="145"/>
        <v>17500</v>
      </c>
      <c r="I228" s="760">
        <f t="shared" ref="I228:K229" si="163">I230</f>
        <v>0</v>
      </c>
      <c r="J228" s="760">
        <f t="shared" si="163"/>
        <v>1</v>
      </c>
      <c r="K228" s="760">
        <f t="shared" si="163"/>
        <v>1</v>
      </c>
      <c r="L228" s="760">
        <f t="shared" si="136"/>
        <v>2</v>
      </c>
      <c r="M228" s="761">
        <f>L228*100/G228</f>
        <v>13.333333333333334</v>
      </c>
      <c r="N228" s="763">
        <f t="shared" ref="N228:Q229" si="164">N230</f>
        <v>6480</v>
      </c>
      <c r="O228" s="760">
        <f t="shared" si="164"/>
        <v>1</v>
      </c>
      <c r="P228" s="760">
        <f t="shared" si="164"/>
        <v>1</v>
      </c>
      <c r="Q228" s="760">
        <f t="shared" si="164"/>
        <v>1</v>
      </c>
      <c r="R228" s="760">
        <f t="shared" si="128"/>
        <v>3</v>
      </c>
      <c r="S228" s="761">
        <f>U228*100/G228</f>
        <v>33.333333333333336</v>
      </c>
      <c r="T228" s="763">
        <f>T230</f>
        <v>11640</v>
      </c>
      <c r="U228" s="758">
        <f t="shared" si="133"/>
        <v>5</v>
      </c>
      <c r="V228" s="760">
        <f t="shared" ref="V228:X229" si="165">V230</f>
        <v>1</v>
      </c>
      <c r="W228" s="760">
        <f t="shared" si="165"/>
        <v>1</v>
      </c>
      <c r="X228" s="760">
        <f t="shared" si="165"/>
        <v>2</v>
      </c>
      <c r="Y228" s="760">
        <f t="shared" si="129"/>
        <v>4</v>
      </c>
      <c r="Z228" s="761">
        <f>AB228*100/G228</f>
        <v>60</v>
      </c>
      <c r="AA228" s="763">
        <f>AA230</f>
        <v>17500</v>
      </c>
      <c r="AB228" s="762">
        <f t="shared" si="134"/>
        <v>9</v>
      </c>
      <c r="AC228" s="760">
        <f t="shared" ref="AC228:AE229" si="166">AC230</f>
        <v>2</v>
      </c>
      <c r="AD228" s="760">
        <f t="shared" si="166"/>
        <v>2</v>
      </c>
      <c r="AE228" s="760">
        <f t="shared" si="166"/>
        <v>2</v>
      </c>
      <c r="AF228" s="760">
        <f t="shared" si="130"/>
        <v>6</v>
      </c>
      <c r="AG228" s="761">
        <f t="shared" si="131"/>
        <v>100</v>
      </c>
      <c r="AH228" s="763">
        <f>AH230</f>
        <v>17500</v>
      </c>
      <c r="AI228" s="763">
        <f t="shared" si="132"/>
        <v>15</v>
      </c>
      <c r="AJ228" s="764">
        <f t="shared" si="150"/>
        <v>100</v>
      </c>
      <c r="AK228" s="810"/>
      <c r="AL228" s="956"/>
      <c r="AM228" s="948"/>
      <c r="AN228" s="948"/>
      <c r="AO228" s="948"/>
      <c r="AP228" s="948"/>
      <c r="AQ228" s="948"/>
      <c r="AR228" s="948"/>
      <c r="AS228" s="948"/>
      <c r="AT228" s="948"/>
      <c r="AU228" s="948"/>
      <c r="AV228" s="948"/>
      <c r="AW228" s="948"/>
      <c r="AX228" s="948"/>
      <c r="AY228" s="948"/>
      <c r="AZ228" s="948"/>
      <c r="BA228" s="948"/>
      <c r="BB228" s="948"/>
      <c r="BC228" s="948"/>
      <c r="BD228" s="948"/>
      <c r="BE228" s="948"/>
      <c r="BF228" s="948"/>
      <c r="BG228" s="948"/>
      <c r="BH228" s="948"/>
      <c r="BI228" s="948"/>
      <c r="BJ228" s="948"/>
      <c r="BK228" s="948"/>
      <c r="BL228" s="948"/>
      <c r="BM228" s="948"/>
      <c r="BN228" s="948"/>
      <c r="BO228" s="948"/>
      <c r="BP228" s="948"/>
      <c r="BQ228" s="948"/>
      <c r="BR228" s="948"/>
      <c r="BS228" s="948"/>
      <c r="BT228" s="948"/>
      <c r="BU228" s="948"/>
      <c r="BV228" s="948"/>
      <c r="BW228" s="948"/>
      <c r="BX228" s="948"/>
      <c r="BY228" s="948"/>
      <c r="BZ228" s="948"/>
      <c r="CA228" s="948"/>
      <c r="CB228" s="948"/>
      <c r="CC228" s="948"/>
      <c r="CD228" s="948"/>
      <c r="CE228" s="948"/>
      <c r="CF228" s="948"/>
      <c r="CG228" s="948"/>
      <c r="CH228" s="948"/>
      <c r="CI228" s="948"/>
      <c r="CJ228" s="948"/>
      <c r="CK228" s="948"/>
      <c r="CL228" s="948"/>
      <c r="CM228" s="948"/>
      <c r="CN228" s="948"/>
      <c r="CO228" s="948"/>
      <c r="CP228" s="948"/>
      <c r="CQ228" s="948"/>
      <c r="CR228" s="948"/>
      <c r="CS228" s="948"/>
      <c r="CT228" s="948"/>
      <c r="CU228" s="948"/>
      <c r="CV228" s="948"/>
      <c r="CW228" s="948"/>
      <c r="CX228" s="948"/>
      <c r="CY228" s="948"/>
      <c r="CZ228" s="948"/>
      <c r="DA228" s="948"/>
      <c r="DB228" s="948"/>
      <c r="DC228" s="948"/>
      <c r="DD228" s="948"/>
    </row>
    <row r="229" spans="1:108" s="750" customFormat="1" ht="16.5" customHeight="1">
      <c r="B229" s="771"/>
      <c r="C229" s="743"/>
      <c r="D229" s="773"/>
      <c r="E229" s="774"/>
      <c r="F229" s="775" t="s">
        <v>150</v>
      </c>
      <c r="G229" s="760">
        <f t="shared" si="137"/>
        <v>21</v>
      </c>
      <c r="H229" s="763">
        <f t="shared" si="145"/>
        <v>17500</v>
      </c>
      <c r="I229" s="760">
        <f t="shared" si="163"/>
        <v>0</v>
      </c>
      <c r="J229" s="760">
        <f t="shared" si="163"/>
        <v>0</v>
      </c>
      <c r="K229" s="760">
        <f t="shared" si="163"/>
        <v>0</v>
      </c>
      <c r="L229" s="760">
        <f t="shared" si="136"/>
        <v>0</v>
      </c>
      <c r="M229" s="761">
        <f>L229*100/G228</f>
        <v>0</v>
      </c>
      <c r="N229" s="763">
        <f t="shared" si="164"/>
        <v>6480</v>
      </c>
      <c r="O229" s="760">
        <f t="shared" si="164"/>
        <v>0</v>
      </c>
      <c r="P229" s="760">
        <f t="shared" si="164"/>
        <v>0</v>
      </c>
      <c r="Q229" s="760">
        <f t="shared" si="164"/>
        <v>2</v>
      </c>
      <c r="R229" s="760">
        <f t="shared" si="128"/>
        <v>2</v>
      </c>
      <c r="S229" s="761">
        <f>U229*100/G228</f>
        <v>13.333333333333334</v>
      </c>
      <c r="T229" s="763">
        <f>T231</f>
        <v>6480</v>
      </c>
      <c r="U229" s="758">
        <f t="shared" si="133"/>
        <v>2</v>
      </c>
      <c r="V229" s="760">
        <f t="shared" si="165"/>
        <v>3</v>
      </c>
      <c r="W229" s="760">
        <f t="shared" si="165"/>
        <v>4</v>
      </c>
      <c r="X229" s="760">
        <f t="shared" si="165"/>
        <v>1</v>
      </c>
      <c r="Y229" s="760">
        <f t="shared" si="129"/>
        <v>8</v>
      </c>
      <c r="Z229" s="761">
        <f>AB229*100/G228</f>
        <v>66.666666666666671</v>
      </c>
      <c r="AA229" s="763">
        <f>AA231</f>
        <v>17500</v>
      </c>
      <c r="AB229" s="762">
        <f t="shared" si="134"/>
        <v>10</v>
      </c>
      <c r="AC229" s="760">
        <f t="shared" si="166"/>
        <v>5</v>
      </c>
      <c r="AD229" s="760">
        <f t="shared" si="166"/>
        <v>6</v>
      </c>
      <c r="AE229" s="760">
        <f t="shared" si="166"/>
        <v>0</v>
      </c>
      <c r="AF229" s="760">
        <f t="shared" si="130"/>
        <v>11</v>
      </c>
      <c r="AG229" s="761">
        <f>AI229*100/G228</f>
        <v>140</v>
      </c>
      <c r="AH229" s="763">
        <f>AH231</f>
        <v>17500</v>
      </c>
      <c r="AI229" s="763">
        <f t="shared" si="132"/>
        <v>21</v>
      </c>
      <c r="AJ229" s="764">
        <f t="shared" si="150"/>
        <v>140</v>
      </c>
      <c r="AK229" s="810"/>
      <c r="AL229" s="956"/>
      <c r="AM229" s="948"/>
      <c r="AN229" s="948"/>
      <c r="AO229" s="948"/>
      <c r="AP229" s="948"/>
      <c r="AQ229" s="948"/>
      <c r="AR229" s="948"/>
      <c r="AS229" s="948"/>
      <c r="AT229" s="948"/>
      <c r="AU229" s="948"/>
      <c r="AV229" s="948"/>
      <c r="AW229" s="948"/>
      <c r="AX229" s="948"/>
      <c r="AY229" s="948"/>
      <c r="AZ229" s="948"/>
      <c r="BA229" s="948"/>
      <c r="BB229" s="948"/>
      <c r="BC229" s="948"/>
      <c r="BD229" s="948"/>
      <c r="BE229" s="948"/>
      <c r="BF229" s="948"/>
      <c r="BG229" s="948"/>
      <c r="BH229" s="948"/>
      <c r="BI229" s="948"/>
      <c r="BJ229" s="948"/>
      <c r="BK229" s="948"/>
      <c r="BL229" s="948"/>
      <c r="BM229" s="948"/>
      <c r="BN229" s="948"/>
      <c r="BO229" s="948"/>
      <c r="BP229" s="948"/>
      <c r="BQ229" s="948"/>
      <c r="BR229" s="948"/>
      <c r="BS229" s="948"/>
      <c r="BT229" s="948"/>
      <c r="BU229" s="948"/>
      <c r="BV229" s="948"/>
      <c r="BW229" s="948"/>
      <c r="BX229" s="948"/>
      <c r="BY229" s="948"/>
      <c r="BZ229" s="948"/>
      <c r="CA229" s="948"/>
      <c r="CB229" s="948"/>
      <c r="CC229" s="948"/>
      <c r="CD229" s="948"/>
      <c r="CE229" s="948"/>
      <c r="CF229" s="948"/>
      <c r="CG229" s="948"/>
      <c r="CH229" s="948"/>
      <c r="CI229" s="948"/>
      <c r="CJ229" s="948"/>
      <c r="CK229" s="948"/>
      <c r="CL229" s="948"/>
      <c r="CM229" s="948"/>
      <c r="CN229" s="948"/>
      <c r="CO229" s="948"/>
      <c r="CP229" s="948"/>
      <c r="CQ229" s="948"/>
      <c r="CR229" s="948"/>
      <c r="CS229" s="948"/>
      <c r="CT229" s="948"/>
      <c r="CU229" s="948"/>
      <c r="CV229" s="948"/>
      <c r="CW229" s="948"/>
      <c r="CX229" s="948"/>
      <c r="CY229" s="948"/>
      <c r="CZ229" s="948"/>
      <c r="DA229" s="948"/>
      <c r="DB229" s="948"/>
      <c r="DC229" s="948"/>
      <c r="DD229" s="948"/>
    </row>
    <row r="230" spans="1:108" s="750" customFormat="1" ht="30" customHeight="1">
      <c r="B230" s="771">
        <v>1</v>
      </c>
      <c r="C230" s="737" t="s">
        <v>136</v>
      </c>
      <c r="D230" s="773"/>
      <c r="E230" s="774"/>
      <c r="F230" s="775" t="s">
        <v>149</v>
      </c>
      <c r="G230" s="760">
        <f t="shared" si="137"/>
        <v>15</v>
      </c>
      <c r="H230" s="763">
        <f t="shared" si="145"/>
        <v>17500</v>
      </c>
      <c r="I230" s="760">
        <f>[1]แผนงาน2562!$I$222</f>
        <v>0</v>
      </c>
      <c r="J230" s="760">
        <f>[1]แผนงาน2562!$J$222</f>
        <v>1</v>
      </c>
      <c r="K230" s="760">
        <f>[1]แผนงาน2562!$K$222</f>
        <v>1</v>
      </c>
      <c r="L230" s="760">
        <f t="shared" si="136"/>
        <v>2</v>
      </c>
      <c r="M230" s="761">
        <f>L230*100/G230</f>
        <v>13.333333333333334</v>
      </c>
      <c r="N230" s="763">
        <f>แผนเงิน2562!L226</f>
        <v>6480</v>
      </c>
      <c r="O230" s="760">
        <f>[1]แผนงาน2562!$M$222</f>
        <v>1</v>
      </c>
      <c r="P230" s="760">
        <f>[1]แผนงาน2562!$N$222</f>
        <v>1</v>
      </c>
      <c r="Q230" s="760">
        <f>[1]แผนงาน2562!$O$222</f>
        <v>1</v>
      </c>
      <c r="R230" s="760">
        <f t="shared" si="128"/>
        <v>3</v>
      </c>
      <c r="S230" s="761">
        <f>U230*100/G230</f>
        <v>33.333333333333336</v>
      </c>
      <c r="T230" s="763">
        <f>แผนเงิน2562!Q226</f>
        <v>11640</v>
      </c>
      <c r="U230" s="758">
        <f t="shared" si="133"/>
        <v>5</v>
      </c>
      <c r="V230" s="760">
        <f>[1]แผนงาน2562!$R$222</f>
        <v>1</v>
      </c>
      <c r="W230" s="760">
        <f>[1]แผนงาน2562!$S$222</f>
        <v>1</v>
      </c>
      <c r="X230" s="760">
        <f>[1]แผนงาน2562!$T$222</f>
        <v>2</v>
      </c>
      <c r="Y230" s="760">
        <f t="shared" si="129"/>
        <v>4</v>
      </c>
      <c r="Z230" s="761">
        <f>AB230*100/G230</f>
        <v>60</v>
      </c>
      <c r="AA230" s="763">
        <f>แผนเงิน2562!V226</f>
        <v>17500</v>
      </c>
      <c r="AB230" s="762">
        <f t="shared" si="134"/>
        <v>9</v>
      </c>
      <c r="AC230" s="760">
        <f>[1]แผนงาน2562!$W$222</f>
        <v>2</v>
      </c>
      <c r="AD230" s="760">
        <f>[1]แผนงาน2562!$X$222</f>
        <v>2</v>
      </c>
      <c r="AE230" s="760">
        <f>[1]แผนงาน2562!$Y$222</f>
        <v>2</v>
      </c>
      <c r="AF230" s="760">
        <f t="shared" si="130"/>
        <v>6</v>
      </c>
      <c r="AG230" s="761">
        <f t="shared" si="131"/>
        <v>100</v>
      </c>
      <c r="AH230" s="763">
        <f>แผนเงิน2562!AA226</f>
        <v>17500</v>
      </c>
      <c r="AI230" s="763">
        <f t="shared" si="132"/>
        <v>15</v>
      </c>
      <c r="AJ230" s="764">
        <f t="shared" si="150"/>
        <v>100</v>
      </c>
      <c r="AK230" s="925"/>
      <c r="AL230" s="956"/>
      <c r="AM230" s="948"/>
      <c r="AN230" s="948"/>
      <c r="AO230" s="948"/>
      <c r="AP230" s="948"/>
      <c r="AQ230" s="948"/>
      <c r="AR230" s="948"/>
      <c r="AS230" s="948"/>
      <c r="AT230" s="948"/>
      <c r="AU230" s="948"/>
      <c r="AV230" s="948"/>
      <c r="AW230" s="948"/>
      <c r="AX230" s="948"/>
      <c r="AY230" s="948"/>
      <c r="AZ230" s="948"/>
      <c r="BA230" s="948"/>
      <c r="BB230" s="948"/>
      <c r="BC230" s="948"/>
      <c r="BD230" s="948"/>
      <c r="BE230" s="948"/>
      <c r="BF230" s="948"/>
      <c r="BG230" s="948"/>
      <c r="BH230" s="948"/>
      <c r="BI230" s="948"/>
      <c r="BJ230" s="948"/>
      <c r="BK230" s="948"/>
      <c r="BL230" s="948"/>
      <c r="BM230" s="948"/>
      <c r="BN230" s="948"/>
      <c r="BO230" s="948"/>
      <c r="BP230" s="948"/>
      <c r="BQ230" s="948"/>
      <c r="BR230" s="948"/>
      <c r="BS230" s="948"/>
      <c r="BT230" s="948"/>
      <c r="BU230" s="948"/>
      <c r="BV230" s="948"/>
      <c r="BW230" s="948"/>
      <c r="BX230" s="948"/>
      <c r="BY230" s="948"/>
      <c r="BZ230" s="948"/>
      <c r="CA230" s="948"/>
      <c r="CB230" s="948"/>
      <c r="CC230" s="948"/>
      <c r="CD230" s="948"/>
      <c r="CE230" s="948"/>
      <c r="CF230" s="948"/>
      <c r="CG230" s="948"/>
      <c r="CH230" s="948"/>
      <c r="CI230" s="948"/>
      <c r="CJ230" s="948"/>
      <c r="CK230" s="948"/>
      <c r="CL230" s="948"/>
      <c r="CM230" s="948"/>
      <c r="CN230" s="948"/>
      <c r="CO230" s="948"/>
      <c r="CP230" s="948"/>
      <c r="CQ230" s="948"/>
      <c r="CR230" s="948"/>
      <c r="CS230" s="948"/>
      <c r="CT230" s="948"/>
      <c r="CU230" s="948"/>
      <c r="CV230" s="948"/>
      <c r="CW230" s="948"/>
      <c r="CX230" s="948"/>
      <c r="CY230" s="948"/>
      <c r="CZ230" s="948"/>
      <c r="DA230" s="948"/>
      <c r="DB230" s="948"/>
      <c r="DC230" s="948"/>
      <c r="DD230" s="948"/>
    </row>
    <row r="231" spans="1:108" s="750" customFormat="1" ht="19.5" customHeight="1">
      <c r="B231" s="771"/>
      <c r="C231" s="743"/>
      <c r="D231" s="773"/>
      <c r="E231" s="774"/>
      <c r="F231" s="775" t="s">
        <v>150</v>
      </c>
      <c r="G231" s="760">
        <f t="shared" si="137"/>
        <v>21</v>
      </c>
      <c r="H231" s="763">
        <f t="shared" si="145"/>
        <v>17500</v>
      </c>
      <c r="I231" s="760">
        <f>[1]แผนงาน2562!$I$223</f>
        <v>0</v>
      </c>
      <c r="J231" s="760">
        <f>[1]แผนงาน2562!$J$223</f>
        <v>0</v>
      </c>
      <c r="K231" s="760">
        <f>[1]แผนงาน2562!$K$223</f>
        <v>0</v>
      </c>
      <c r="L231" s="760">
        <f t="shared" si="136"/>
        <v>0</v>
      </c>
      <c r="M231" s="761">
        <f>L231*100/G230</f>
        <v>0</v>
      </c>
      <c r="N231" s="763">
        <f>แผนเงิน2562!L226</f>
        <v>6480</v>
      </c>
      <c r="O231" s="760">
        <f>[1]แผนงาน2562!$M$223</f>
        <v>0</v>
      </c>
      <c r="P231" s="760">
        <f>[1]แผนงาน2562!$N$223</f>
        <v>0</v>
      </c>
      <c r="Q231" s="760">
        <f>[1]แผนงาน2562!$O$223</f>
        <v>2</v>
      </c>
      <c r="R231" s="760">
        <f t="shared" si="128"/>
        <v>2</v>
      </c>
      <c r="S231" s="761">
        <f>U231*100/G230</f>
        <v>13.333333333333334</v>
      </c>
      <c r="T231" s="763">
        <v>6480</v>
      </c>
      <c r="U231" s="758">
        <f t="shared" si="133"/>
        <v>2</v>
      </c>
      <c r="V231" s="760">
        <f>[1]แผนงาน2562!$R$223</f>
        <v>3</v>
      </c>
      <c r="W231" s="760">
        <f>[1]แผนงาน2562!$S$223</f>
        <v>4</v>
      </c>
      <c r="X231" s="760">
        <f>[1]แผนงาน2562!$T$223</f>
        <v>1</v>
      </c>
      <c r="Y231" s="760">
        <f t="shared" si="129"/>
        <v>8</v>
      </c>
      <c r="Z231" s="761">
        <f>AB231*100/G230</f>
        <v>66.666666666666671</v>
      </c>
      <c r="AA231" s="763">
        <v>17500</v>
      </c>
      <c r="AB231" s="762">
        <f t="shared" si="134"/>
        <v>10</v>
      </c>
      <c r="AC231" s="760">
        <f>[1]แผนงาน2562!$W$223</f>
        <v>5</v>
      </c>
      <c r="AD231" s="760">
        <f>[1]แผนงาน2562!$X$223</f>
        <v>6</v>
      </c>
      <c r="AE231" s="760">
        <f>[1]แผนงาน2562!$Y$223</f>
        <v>0</v>
      </c>
      <c r="AF231" s="760">
        <f t="shared" si="130"/>
        <v>11</v>
      </c>
      <c r="AG231" s="761">
        <f>AI231*100/G230</f>
        <v>140</v>
      </c>
      <c r="AH231" s="763">
        <f>AA231</f>
        <v>17500</v>
      </c>
      <c r="AI231" s="763">
        <f t="shared" si="132"/>
        <v>21</v>
      </c>
      <c r="AJ231" s="764">
        <f t="shared" si="150"/>
        <v>140</v>
      </c>
      <c r="AK231" s="925"/>
      <c r="AL231" s="956"/>
      <c r="AM231" s="948"/>
      <c r="AN231" s="948"/>
      <c r="AO231" s="948"/>
      <c r="AP231" s="948"/>
      <c r="AQ231" s="948"/>
      <c r="AR231" s="948"/>
      <c r="AS231" s="948"/>
      <c r="AT231" s="948"/>
      <c r="AU231" s="948"/>
      <c r="AV231" s="948"/>
      <c r="AW231" s="948"/>
      <c r="AX231" s="948"/>
      <c r="AY231" s="948"/>
      <c r="AZ231" s="948"/>
      <c r="BA231" s="948"/>
      <c r="BB231" s="948"/>
      <c r="BC231" s="948"/>
      <c r="BD231" s="948"/>
      <c r="BE231" s="948"/>
      <c r="BF231" s="948"/>
      <c r="BG231" s="948"/>
      <c r="BH231" s="948"/>
      <c r="BI231" s="948"/>
      <c r="BJ231" s="948"/>
      <c r="BK231" s="948"/>
      <c r="BL231" s="948"/>
      <c r="BM231" s="948"/>
      <c r="BN231" s="948"/>
      <c r="BO231" s="948"/>
      <c r="BP231" s="948"/>
      <c r="BQ231" s="948"/>
      <c r="BR231" s="948"/>
      <c r="BS231" s="948"/>
      <c r="BT231" s="948"/>
      <c r="BU231" s="948"/>
      <c r="BV231" s="948"/>
      <c r="BW231" s="948"/>
      <c r="BX231" s="948"/>
      <c r="BY231" s="948"/>
      <c r="BZ231" s="948"/>
      <c r="CA231" s="948"/>
      <c r="CB231" s="948"/>
      <c r="CC231" s="948"/>
      <c r="CD231" s="948"/>
      <c r="CE231" s="948"/>
      <c r="CF231" s="948"/>
      <c r="CG231" s="948"/>
      <c r="CH231" s="948"/>
      <c r="CI231" s="948"/>
      <c r="CJ231" s="948"/>
      <c r="CK231" s="948"/>
      <c r="CL231" s="948"/>
      <c r="CM231" s="948"/>
      <c r="CN231" s="948"/>
      <c r="CO231" s="948"/>
      <c r="CP231" s="948"/>
      <c r="CQ231" s="948"/>
      <c r="CR231" s="948"/>
      <c r="CS231" s="948"/>
      <c r="CT231" s="948"/>
      <c r="CU231" s="948"/>
      <c r="CV231" s="948"/>
      <c r="CW231" s="948"/>
      <c r="CX231" s="948"/>
      <c r="CY231" s="948"/>
      <c r="CZ231" s="948"/>
      <c r="DA231" s="948"/>
      <c r="DB231" s="948"/>
      <c r="DC231" s="948"/>
      <c r="DD231" s="948"/>
    </row>
    <row r="232" spans="1:108" s="750" customFormat="1" ht="24" customHeight="1">
      <c r="B232" s="771"/>
      <c r="C232" s="737" t="s">
        <v>137</v>
      </c>
      <c r="D232" s="773" t="s">
        <v>0</v>
      </c>
      <c r="E232" s="774"/>
      <c r="F232" s="775" t="s">
        <v>149</v>
      </c>
      <c r="G232" s="760">
        <f t="shared" si="137"/>
        <v>0</v>
      </c>
      <c r="H232" s="763">
        <f t="shared" si="145"/>
        <v>0</v>
      </c>
      <c r="I232" s="760">
        <v>0</v>
      </c>
      <c r="J232" s="760">
        <v>0</v>
      </c>
      <c r="K232" s="760">
        <v>0</v>
      </c>
      <c r="L232" s="760">
        <f t="shared" si="136"/>
        <v>0</v>
      </c>
      <c r="M232" s="761" t="e">
        <f>L232*100/G232</f>
        <v>#DIV/0!</v>
      </c>
      <c r="N232" s="763">
        <v>0</v>
      </c>
      <c r="O232" s="760">
        <v>0</v>
      </c>
      <c r="P232" s="760">
        <v>0</v>
      </c>
      <c r="Q232" s="760">
        <v>0</v>
      </c>
      <c r="R232" s="760">
        <f t="shared" si="128"/>
        <v>0</v>
      </c>
      <c r="S232" s="761" t="e">
        <f>U232*100/G232</f>
        <v>#DIV/0!</v>
      </c>
      <c r="T232" s="763">
        <v>0</v>
      </c>
      <c r="U232" s="758">
        <f t="shared" si="133"/>
        <v>0</v>
      </c>
      <c r="V232" s="760">
        <v>0</v>
      </c>
      <c r="W232" s="760">
        <v>0</v>
      </c>
      <c r="X232" s="760">
        <v>0</v>
      </c>
      <c r="Y232" s="760">
        <f t="shared" si="129"/>
        <v>0</v>
      </c>
      <c r="Z232" s="761" t="e">
        <f>AB232*100/G232</f>
        <v>#DIV/0!</v>
      </c>
      <c r="AA232" s="763">
        <v>0</v>
      </c>
      <c r="AB232" s="762">
        <f t="shared" si="134"/>
        <v>0</v>
      </c>
      <c r="AC232" s="760">
        <v>0</v>
      </c>
      <c r="AD232" s="760">
        <v>0</v>
      </c>
      <c r="AE232" s="760">
        <v>0</v>
      </c>
      <c r="AF232" s="760">
        <f t="shared" si="130"/>
        <v>0</v>
      </c>
      <c r="AG232" s="761" t="e">
        <f t="shared" si="131"/>
        <v>#DIV/0!</v>
      </c>
      <c r="AH232" s="763">
        <v>0</v>
      </c>
      <c r="AI232" s="763">
        <f t="shared" si="132"/>
        <v>0</v>
      </c>
      <c r="AJ232" s="764" t="e">
        <f t="shared" si="150"/>
        <v>#DIV/0!</v>
      </c>
      <c r="AK232" s="925"/>
      <c r="AL232" s="956"/>
      <c r="AM232" s="948"/>
      <c r="AN232" s="948"/>
      <c r="AO232" s="948"/>
      <c r="AP232" s="948"/>
      <c r="AQ232" s="948"/>
      <c r="AR232" s="948"/>
      <c r="AS232" s="948"/>
      <c r="AT232" s="948"/>
      <c r="AU232" s="948"/>
      <c r="AV232" s="948"/>
      <c r="AW232" s="948"/>
      <c r="AX232" s="948"/>
      <c r="AY232" s="948"/>
      <c r="AZ232" s="948"/>
      <c r="BA232" s="948"/>
      <c r="BB232" s="948"/>
      <c r="BC232" s="948"/>
      <c r="BD232" s="948"/>
      <c r="BE232" s="948"/>
      <c r="BF232" s="948"/>
      <c r="BG232" s="948"/>
      <c r="BH232" s="948"/>
      <c r="BI232" s="948"/>
      <c r="BJ232" s="948"/>
      <c r="BK232" s="948"/>
      <c r="BL232" s="948"/>
      <c r="BM232" s="948"/>
      <c r="BN232" s="948"/>
      <c r="BO232" s="948"/>
      <c r="BP232" s="948"/>
      <c r="BQ232" s="948"/>
      <c r="BR232" s="948"/>
      <c r="BS232" s="948"/>
      <c r="BT232" s="948"/>
      <c r="BU232" s="948"/>
      <c r="BV232" s="948"/>
      <c r="BW232" s="948"/>
      <c r="BX232" s="948"/>
      <c r="BY232" s="948"/>
      <c r="BZ232" s="948"/>
      <c r="CA232" s="948"/>
      <c r="CB232" s="948"/>
      <c r="CC232" s="948"/>
      <c r="CD232" s="948"/>
      <c r="CE232" s="948"/>
      <c r="CF232" s="948"/>
      <c r="CG232" s="948"/>
      <c r="CH232" s="948"/>
      <c r="CI232" s="948"/>
      <c r="CJ232" s="948"/>
      <c r="CK232" s="948"/>
      <c r="CL232" s="948"/>
      <c r="CM232" s="948"/>
      <c r="CN232" s="948"/>
      <c r="CO232" s="948"/>
      <c r="CP232" s="948"/>
      <c r="CQ232" s="948"/>
      <c r="CR232" s="948"/>
      <c r="CS232" s="948"/>
      <c r="CT232" s="948"/>
      <c r="CU232" s="948"/>
      <c r="CV232" s="948"/>
      <c r="CW232" s="948"/>
      <c r="CX232" s="948"/>
      <c r="CY232" s="948"/>
      <c r="CZ232" s="948"/>
      <c r="DA232" s="948"/>
      <c r="DB232" s="948"/>
      <c r="DC232" s="948"/>
      <c r="DD232" s="948"/>
    </row>
    <row r="233" spans="1:108" s="750" customFormat="1" ht="19.5" customHeight="1">
      <c r="B233" s="780"/>
      <c r="C233" s="743"/>
      <c r="D233" s="773"/>
      <c r="E233" s="774"/>
      <c r="F233" s="775" t="s">
        <v>150</v>
      </c>
      <c r="G233" s="760">
        <f t="shared" si="137"/>
        <v>0</v>
      </c>
      <c r="H233" s="763">
        <f t="shared" si="145"/>
        <v>0</v>
      </c>
      <c r="I233" s="760">
        <v>0</v>
      </c>
      <c r="J233" s="760">
        <v>0</v>
      </c>
      <c r="K233" s="760">
        <v>0</v>
      </c>
      <c r="L233" s="760">
        <f t="shared" si="136"/>
        <v>0</v>
      </c>
      <c r="M233" s="761" t="e">
        <f>L233*100/G232</f>
        <v>#DIV/0!</v>
      </c>
      <c r="N233" s="763">
        <v>0</v>
      </c>
      <c r="O233" s="760">
        <v>0</v>
      </c>
      <c r="P233" s="760">
        <v>0</v>
      </c>
      <c r="Q233" s="760">
        <v>0</v>
      </c>
      <c r="R233" s="760">
        <f t="shared" si="128"/>
        <v>0</v>
      </c>
      <c r="S233" s="761" t="e">
        <f>U233*100/G232</f>
        <v>#DIV/0!</v>
      </c>
      <c r="T233" s="763">
        <v>0</v>
      </c>
      <c r="U233" s="758">
        <f t="shared" si="133"/>
        <v>0</v>
      </c>
      <c r="V233" s="760">
        <v>0</v>
      </c>
      <c r="W233" s="760">
        <v>0</v>
      </c>
      <c r="X233" s="760">
        <v>0</v>
      </c>
      <c r="Y233" s="760">
        <f t="shared" si="129"/>
        <v>0</v>
      </c>
      <c r="Z233" s="761" t="e">
        <f>AB233*100/G232</f>
        <v>#DIV/0!</v>
      </c>
      <c r="AA233" s="763">
        <v>0</v>
      </c>
      <c r="AB233" s="762">
        <f t="shared" si="134"/>
        <v>0</v>
      </c>
      <c r="AC233" s="760">
        <v>0</v>
      </c>
      <c r="AD233" s="760">
        <v>0</v>
      </c>
      <c r="AE233" s="760">
        <v>0</v>
      </c>
      <c r="AF233" s="760">
        <f t="shared" si="130"/>
        <v>0</v>
      </c>
      <c r="AG233" s="761" t="e">
        <f>AI233*100/G232</f>
        <v>#DIV/0!</v>
      </c>
      <c r="AH233" s="763">
        <v>0</v>
      </c>
      <c r="AI233" s="763">
        <f t="shared" si="132"/>
        <v>0</v>
      </c>
      <c r="AJ233" s="764" t="e">
        <f t="shared" si="150"/>
        <v>#DIV/0!</v>
      </c>
      <c r="AK233" s="925"/>
      <c r="AL233" s="956"/>
      <c r="AM233" s="948"/>
      <c r="AN233" s="948"/>
      <c r="AO233" s="948"/>
      <c r="AP233" s="948"/>
      <c r="AQ233" s="948"/>
      <c r="AR233" s="948"/>
      <c r="AS233" s="948"/>
      <c r="AT233" s="948"/>
      <c r="AU233" s="948"/>
      <c r="AV233" s="948"/>
      <c r="AW233" s="948"/>
      <c r="AX233" s="948"/>
      <c r="AY233" s="948"/>
      <c r="AZ233" s="948"/>
      <c r="BA233" s="948"/>
      <c r="BB233" s="948"/>
      <c r="BC233" s="948"/>
      <c r="BD233" s="948"/>
      <c r="BE233" s="948"/>
      <c r="BF233" s="948"/>
      <c r="BG233" s="948"/>
      <c r="BH233" s="948"/>
      <c r="BI233" s="948"/>
      <c r="BJ233" s="948"/>
      <c r="BK233" s="948"/>
      <c r="BL233" s="948"/>
      <c r="BM233" s="948"/>
      <c r="BN233" s="948"/>
      <c r="BO233" s="948"/>
      <c r="BP233" s="948"/>
      <c r="BQ233" s="948"/>
      <c r="BR233" s="948"/>
      <c r="BS233" s="948"/>
      <c r="BT233" s="948"/>
      <c r="BU233" s="948"/>
      <c r="BV233" s="948"/>
      <c r="BW233" s="948"/>
      <c r="BX233" s="948"/>
      <c r="BY233" s="948"/>
      <c r="BZ233" s="948"/>
      <c r="CA233" s="948"/>
      <c r="CB233" s="948"/>
      <c r="CC233" s="948"/>
      <c r="CD233" s="948"/>
      <c r="CE233" s="948"/>
      <c r="CF233" s="948"/>
      <c r="CG233" s="948"/>
      <c r="CH233" s="948"/>
      <c r="CI233" s="948"/>
      <c r="CJ233" s="948"/>
      <c r="CK233" s="948"/>
      <c r="CL233" s="948"/>
      <c r="CM233" s="948"/>
      <c r="CN233" s="948"/>
      <c r="CO233" s="948"/>
      <c r="CP233" s="948"/>
      <c r="CQ233" s="948"/>
      <c r="CR233" s="948"/>
      <c r="CS233" s="948"/>
      <c r="CT233" s="948"/>
      <c r="CU233" s="948"/>
      <c r="CV233" s="948"/>
      <c r="CW233" s="948"/>
      <c r="CX233" s="948"/>
      <c r="CY233" s="948"/>
      <c r="CZ233" s="948"/>
      <c r="DA233" s="948"/>
      <c r="DB233" s="948"/>
      <c r="DC233" s="948"/>
      <c r="DD233" s="948"/>
    </row>
    <row r="234" spans="1:108" s="750" customFormat="1" ht="24.75" customHeight="1">
      <c r="B234" s="771">
        <v>1</v>
      </c>
      <c r="C234" s="737" t="s">
        <v>138</v>
      </c>
      <c r="D234" s="773" t="s">
        <v>0</v>
      </c>
      <c r="E234" s="774"/>
      <c r="F234" s="775" t="s">
        <v>149</v>
      </c>
      <c r="G234" s="760">
        <f t="shared" si="137"/>
        <v>0</v>
      </c>
      <c r="H234" s="763">
        <f t="shared" si="145"/>
        <v>0</v>
      </c>
      <c r="I234" s="760">
        <v>0</v>
      </c>
      <c r="J234" s="760">
        <v>0</v>
      </c>
      <c r="K234" s="760">
        <v>0</v>
      </c>
      <c r="L234" s="760">
        <f t="shared" si="136"/>
        <v>0</v>
      </c>
      <c r="M234" s="761" t="e">
        <f>L234*100/G234</f>
        <v>#DIV/0!</v>
      </c>
      <c r="N234" s="763">
        <v>0</v>
      </c>
      <c r="O234" s="760">
        <v>0</v>
      </c>
      <c r="P234" s="760">
        <v>0</v>
      </c>
      <c r="Q234" s="760">
        <v>0</v>
      </c>
      <c r="R234" s="760">
        <f t="shared" si="128"/>
        <v>0</v>
      </c>
      <c r="S234" s="761" t="e">
        <f>U234*100/G234</f>
        <v>#DIV/0!</v>
      </c>
      <c r="T234" s="763">
        <v>0</v>
      </c>
      <c r="U234" s="758">
        <f t="shared" si="133"/>
        <v>0</v>
      </c>
      <c r="V234" s="760">
        <v>0</v>
      </c>
      <c r="W234" s="760">
        <v>0</v>
      </c>
      <c r="X234" s="760">
        <v>0</v>
      </c>
      <c r="Y234" s="760">
        <f t="shared" si="129"/>
        <v>0</v>
      </c>
      <c r="Z234" s="761" t="e">
        <f>AB234*100/G234</f>
        <v>#DIV/0!</v>
      </c>
      <c r="AA234" s="763">
        <v>0</v>
      </c>
      <c r="AB234" s="762">
        <f t="shared" si="134"/>
        <v>0</v>
      </c>
      <c r="AC234" s="760">
        <v>0</v>
      </c>
      <c r="AD234" s="760">
        <v>0</v>
      </c>
      <c r="AE234" s="760">
        <v>0</v>
      </c>
      <c r="AF234" s="760">
        <f t="shared" si="130"/>
        <v>0</v>
      </c>
      <c r="AG234" s="761" t="e">
        <f t="shared" si="131"/>
        <v>#DIV/0!</v>
      </c>
      <c r="AH234" s="763">
        <v>0</v>
      </c>
      <c r="AI234" s="763">
        <f t="shared" si="132"/>
        <v>0</v>
      </c>
      <c r="AJ234" s="764" t="e">
        <f t="shared" si="150"/>
        <v>#DIV/0!</v>
      </c>
      <c r="AK234" s="925"/>
      <c r="AL234" s="956"/>
      <c r="AM234" s="948"/>
      <c r="AN234" s="948"/>
      <c r="AO234" s="948"/>
      <c r="AP234" s="948"/>
      <c r="AQ234" s="948"/>
      <c r="AR234" s="948"/>
      <c r="AS234" s="948"/>
      <c r="AT234" s="948"/>
      <c r="AU234" s="948"/>
      <c r="AV234" s="948"/>
      <c r="AW234" s="948"/>
      <c r="AX234" s="948"/>
      <c r="AY234" s="948"/>
      <c r="AZ234" s="948"/>
      <c r="BA234" s="948"/>
      <c r="BB234" s="948"/>
      <c r="BC234" s="948"/>
      <c r="BD234" s="948"/>
      <c r="BE234" s="948"/>
      <c r="BF234" s="948"/>
      <c r="BG234" s="948"/>
      <c r="BH234" s="948"/>
      <c r="BI234" s="948"/>
      <c r="BJ234" s="948"/>
      <c r="BK234" s="948"/>
      <c r="BL234" s="948"/>
      <c r="BM234" s="948"/>
      <c r="BN234" s="948"/>
      <c r="BO234" s="948"/>
      <c r="BP234" s="948"/>
      <c r="BQ234" s="948"/>
      <c r="BR234" s="948"/>
      <c r="BS234" s="948"/>
      <c r="BT234" s="948"/>
      <c r="BU234" s="948"/>
      <c r="BV234" s="948"/>
      <c r="BW234" s="948"/>
      <c r="BX234" s="948"/>
      <c r="BY234" s="948"/>
      <c r="BZ234" s="948"/>
      <c r="CA234" s="948"/>
      <c r="CB234" s="948"/>
      <c r="CC234" s="948"/>
      <c r="CD234" s="948"/>
      <c r="CE234" s="948"/>
      <c r="CF234" s="948"/>
      <c r="CG234" s="948"/>
      <c r="CH234" s="948"/>
      <c r="CI234" s="948"/>
      <c r="CJ234" s="948"/>
      <c r="CK234" s="948"/>
      <c r="CL234" s="948"/>
      <c r="CM234" s="948"/>
      <c r="CN234" s="948"/>
      <c r="CO234" s="948"/>
      <c r="CP234" s="948"/>
      <c r="CQ234" s="948"/>
      <c r="CR234" s="948"/>
      <c r="CS234" s="948"/>
      <c r="CT234" s="948"/>
      <c r="CU234" s="948"/>
      <c r="CV234" s="948"/>
      <c r="CW234" s="948"/>
      <c r="CX234" s="948"/>
      <c r="CY234" s="948"/>
      <c r="CZ234" s="948"/>
      <c r="DA234" s="948"/>
      <c r="DB234" s="948"/>
      <c r="DC234" s="948"/>
      <c r="DD234" s="948"/>
    </row>
    <row r="235" spans="1:108" s="750" customFormat="1" ht="18" customHeight="1">
      <c r="B235" s="771"/>
      <c r="C235" s="743"/>
      <c r="D235" s="773"/>
      <c r="E235" s="774"/>
      <c r="F235" s="783" t="s">
        <v>150</v>
      </c>
      <c r="G235" s="760">
        <f t="shared" si="137"/>
        <v>0</v>
      </c>
      <c r="H235" s="763">
        <f t="shared" si="145"/>
        <v>0</v>
      </c>
      <c r="I235" s="760">
        <v>0</v>
      </c>
      <c r="J235" s="760">
        <v>0</v>
      </c>
      <c r="K235" s="760">
        <v>0</v>
      </c>
      <c r="L235" s="760">
        <f t="shared" si="136"/>
        <v>0</v>
      </c>
      <c r="M235" s="761" t="e">
        <f>L235*100/G234</f>
        <v>#DIV/0!</v>
      </c>
      <c r="N235" s="763">
        <v>0</v>
      </c>
      <c r="O235" s="760">
        <v>0</v>
      </c>
      <c r="P235" s="760">
        <v>0</v>
      </c>
      <c r="Q235" s="760">
        <v>0</v>
      </c>
      <c r="R235" s="760">
        <f t="shared" si="128"/>
        <v>0</v>
      </c>
      <c r="S235" s="761" t="e">
        <f>U235*100/G234</f>
        <v>#DIV/0!</v>
      </c>
      <c r="T235" s="763">
        <v>0</v>
      </c>
      <c r="U235" s="758">
        <f t="shared" si="133"/>
        <v>0</v>
      </c>
      <c r="V235" s="760">
        <v>0</v>
      </c>
      <c r="W235" s="760">
        <v>0</v>
      </c>
      <c r="X235" s="760">
        <v>0</v>
      </c>
      <c r="Y235" s="760">
        <f t="shared" si="129"/>
        <v>0</v>
      </c>
      <c r="Z235" s="761" t="e">
        <f>AB235*100/G234</f>
        <v>#DIV/0!</v>
      </c>
      <c r="AA235" s="763">
        <v>0</v>
      </c>
      <c r="AB235" s="762">
        <f t="shared" si="134"/>
        <v>0</v>
      </c>
      <c r="AC235" s="760">
        <v>0</v>
      </c>
      <c r="AD235" s="760">
        <v>0</v>
      </c>
      <c r="AE235" s="760">
        <v>0</v>
      </c>
      <c r="AF235" s="760">
        <f t="shared" si="130"/>
        <v>0</v>
      </c>
      <c r="AG235" s="761" t="e">
        <f>AI235*100/G234</f>
        <v>#DIV/0!</v>
      </c>
      <c r="AH235" s="763">
        <v>0</v>
      </c>
      <c r="AI235" s="763">
        <f t="shared" si="132"/>
        <v>0</v>
      </c>
      <c r="AJ235" s="764" t="e">
        <f t="shared" si="150"/>
        <v>#DIV/0!</v>
      </c>
      <c r="AK235" s="931"/>
      <c r="AL235" s="956"/>
      <c r="AM235" s="948"/>
      <c r="AN235" s="948"/>
      <c r="AO235" s="948"/>
      <c r="AP235" s="948"/>
      <c r="AQ235" s="948"/>
      <c r="AR235" s="948"/>
      <c r="AS235" s="948"/>
      <c r="AT235" s="948"/>
      <c r="AU235" s="948"/>
      <c r="AV235" s="948"/>
      <c r="AW235" s="948"/>
      <c r="AX235" s="948"/>
      <c r="AY235" s="948"/>
      <c r="AZ235" s="948"/>
      <c r="BA235" s="948"/>
      <c r="BB235" s="948"/>
      <c r="BC235" s="948"/>
      <c r="BD235" s="948"/>
      <c r="BE235" s="948"/>
      <c r="BF235" s="948"/>
      <c r="BG235" s="948"/>
      <c r="BH235" s="948"/>
      <c r="BI235" s="948"/>
      <c r="BJ235" s="948"/>
      <c r="BK235" s="948"/>
      <c r="BL235" s="948"/>
      <c r="BM235" s="948"/>
      <c r="BN235" s="948"/>
      <c r="BO235" s="948"/>
      <c r="BP235" s="948"/>
      <c r="BQ235" s="948"/>
      <c r="BR235" s="948"/>
      <c r="BS235" s="948"/>
      <c r="BT235" s="948"/>
      <c r="BU235" s="948"/>
      <c r="BV235" s="948"/>
      <c r="BW235" s="948"/>
      <c r="BX235" s="948"/>
      <c r="BY235" s="948"/>
      <c r="BZ235" s="948"/>
      <c r="CA235" s="948"/>
      <c r="CB235" s="948"/>
      <c r="CC235" s="948"/>
      <c r="CD235" s="948"/>
      <c r="CE235" s="948"/>
      <c r="CF235" s="948"/>
      <c r="CG235" s="948"/>
      <c r="CH235" s="948"/>
      <c r="CI235" s="948"/>
      <c r="CJ235" s="948"/>
      <c r="CK235" s="948"/>
      <c r="CL235" s="948"/>
      <c r="CM235" s="948"/>
      <c r="CN235" s="948"/>
      <c r="CO235" s="948"/>
      <c r="CP235" s="948"/>
      <c r="CQ235" s="948"/>
      <c r="CR235" s="948"/>
      <c r="CS235" s="948"/>
      <c r="CT235" s="948"/>
      <c r="CU235" s="948"/>
      <c r="CV235" s="948"/>
      <c r="CW235" s="948"/>
      <c r="CX235" s="948"/>
      <c r="CY235" s="948"/>
      <c r="CZ235" s="948"/>
      <c r="DA235" s="948"/>
      <c r="DB235" s="948"/>
      <c r="DC235" s="948"/>
      <c r="DD235" s="948"/>
    </row>
    <row r="236" spans="1:108" s="808" customFormat="1" ht="21" customHeight="1">
      <c r="A236" s="863"/>
      <c r="B236" s="771"/>
      <c r="C236" s="739" t="s">
        <v>345</v>
      </c>
      <c r="D236" s="772"/>
      <c r="E236" s="769"/>
      <c r="F236" s="770" t="s">
        <v>149</v>
      </c>
      <c r="G236" s="760">
        <f t="shared" si="137"/>
        <v>0</v>
      </c>
      <c r="H236" s="763">
        <f t="shared" si="145"/>
        <v>0</v>
      </c>
      <c r="I236" s="760">
        <v>0</v>
      </c>
      <c r="J236" s="760">
        <v>0</v>
      </c>
      <c r="K236" s="760">
        <v>0</v>
      </c>
      <c r="L236" s="760">
        <f t="shared" si="136"/>
        <v>0</v>
      </c>
      <c r="M236" s="761" t="e">
        <f>L236*100/G236</f>
        <v>#DIV/0!</v>
      </c>
      <c r="N236" s="763">
        <v>0</v>
      </c>
      <c r="O236" s="760">
        <v>0</v>
      </c>
      <c r="P236" s="760">
        <v>0</v>
      </c>
      <c r="Q236" s="760">
        <v>0</v>
      </c>
      <c r="R236" s="760">
        <f t="shared" si="128"/>
        <v>0</v>
      </c>
      <c r="S236" s="761" t="e">
        <f>U236*100/G236</f>
        <v>#DIV/0!</v>
      </c>
      <c r="T236" s="763">
        <v>0</v>
      </c>
      <c r="U236" s="758">
        <f t="shared" si="133"/>
        <v>0</v>
      </c>
      <c r="V236" s="760">
        <v>0</v>
      </c>
      <c r="W236" s="760">
        <v>0</v>
      </c>
      <c r="X236" s="760">
        <v>0</v>
      </c>
      <c r="Y236" s="760">
        <f t="shared" si="129"/>
        <v>0</v>
      </c>
      <c r="Z236" s="761" t="e">
        <f>AB236*100/G236</f>
        <v>#DIV/0!</v>
      </c>
      <c r="AA236" s="763">
        <v>0</v>
      </c>
      <c r="AB236" s="758">
        <f t="shared" si="134"/>
        <v>0</v>
      </c>
      <c r="AC236" s="760">
        <v>0</v>
      </c>
      <c r="AD236" s="760">
        <v>0</v>
      </c>
      <c r="AE236" s="760">
        <v>0</v>
      </c>
      <c r="AF236" s="760">
        <f t="shared" si="130"/>
        <v>0</v>
      </c>
      <c r="AG236" s="761" t="e">
        <f t="shared" si="131"/>
        <v>#DIV/0!</v>
      </c>
      <c r="AH236" s="763">
        <v>0</v>
      </c>
      <c r="AI236" s="763">
        <f t="shared" si="132"/>
        <v>0</v>
      </c>
      <c r="AJ236" s="807" t="e">
        <f t="shared" si="150"/>
        <v>#DIV/0!</v>
      </c>
      <c r="AK236" s="923"/>
      <c r="AL236" s="955"/>
      <c r="AM236" s="947"/>
      <c r="AN236" s="947"/>
      <c r="AO236" s="947"/>
      <c r="AP236" s="947"/>
      <c r="AQ236" s="947"/>
      <c r="AR236" s="947"/>
      <c r="AS236" s="947"/>
      <c r="AT236" s="947"/>
      <c r="AU236" s="947"/>
      <c r="AV236" s="947"/>
      <c r="AW236" s="947"/>
      <c r="AX236" s="947"/>
      <c r="AY236" s="947"/>
      <c r="AZ236" s="947"/>
      <c r="BA236" s="947"/>
      <c r="BB236" s="947"/>
      <c r="BC236" s="947"/>
      <c r="BD236" s="947"/>
      <c r="BE236" s="947"/>
      <c r="BF236" s="947"/>
      <c r="BG236" s="947"/>
      <c r="BH236" s="947"/>
      <c r="BI236" s="947"/>
      <c r="BJ236" s="947"/>
      <c r="BK236" s="947"/>
      <c r="BL236" s="947"/>
      <c r="BM236" s="947"/>
      <c r="BN236" s="947"/>
      <c r="BO236" s="947"/>
      <c r="BP236" s="947"/>
      <c r="BQ236" s="947"/>
      <c r="BR236" s="947"/>
      <c r="BS236" s="947"/>
      <c r="BT236" s="947"/>
      <c r="BU236" s="947"/>
      <c r="BV236" s="947"/>
      <c r="BW236" s="947"/>
      <c r="BX236" s="947"/>
      <c r="BY236" s="947"/>
      <c r="BZ236" s="947"/>
      <c r="CA236" s="947"/>
      <c r="CB236" s="947"/>
      <c r="CC236" s="947"/>
      <c r="CD236" s="947"/>
      <c r="CE236" s="947"/>
      <c r="CF236" s="947"/>
      <c r="CG236" s="947"/>
      <c r="CH236" s="947"/>
      <c r="CI236" s="947"/>
      <c r="CJ236" s="947"/>
      <c r="CK236" s="947"/>
      <c r="CL236" s="947"/>
      <c r="CM236" s="947"/>
      <c r="CN236" s="947"/>
      <c r="CO236" s="947"/>
      <c r="CP236" s="947"/>
      <c r="CQ236" s="947"/>
      <c r="CR236" s="947"/>
      <c r="CS236" s="947"/>
      <c r="CT236" s="947"/>
      <c r="CU236" s="947"/>
      <c r="CV236" s="947"/>
      <c r="CW236" s="947"/>
      <c r="CX236" s="947"/>
      <c r="CY236" s="947"/>
      <c r="CZ236" s="947"/>
      <c r="DA236" s="947"/>
      <c r="DB236" s="947"/>
      <c r="DC236" s="947"/>
      <c r="DD236" s="947"/>
    </row>
    <row r="237" spans="1:108" s="809" customFormat="1" ht="19.5" customHeight="1">
      <c r="A237" s="835"/>
      <c r="B237" s="771"/>
      <c r="C237" s="867"/>
      <c r="D237" s="772"/>
      <c r="E237" s="769"/>
      <c r="F237" s="770" t="s">
        <v>150</v>
      </c>
      <c r="G237" s="760">
        <f t="shared" si="137"/>
        <v>0</v>
      </c>
      <c r="H237" s="763">
        <f t="shared" si="145"/>
        <v>0</v>
      </c>
      <c r="I237" s="760">
        <v>0</v>
      </c>
      <c r="J237" s="760">
        <v>0</v>
      </c>
      <c r="K237" s="760">
        <v>0</v>
      </c>
      <c r="L237" s="760">
        <f t="shared" si="136"/>
        <v>0</v>
      </c>
      <c r="M237" s="761" t="e">
        <f>L237*100/G236</f>
        <v>#DIV/0!</v>
      </c>
      <c r="N237" s="763">
        <v>0</v>
      </c>
      <c r="O237" s="760">
        <v>0</v>
      </c>
      <c r="P237" s="760">
        <v>0</v>
      </c>
      <c r="Q237" s="760">
        <v>0</v>
      </c>
      <c r="R237" s="760">
        <f t="shared" si="128"/>
        <v>0</v>
      </c>
      <c r="S237" s="761" t="e">
        <f>U237*100/G236</f>
        <v>#DIV/0!</v>
      </c>
      <c r="T237" s="763">
        <v>0</v>
      </c>
      <c r="U237" s="758">
        <f t="shared" si="133"/>
        <v>0</v>
      </c>
      <c r="V237" s="760">
        <v>0</v>
      </c>
      <c r="W237" s="760">
        <v>0</v>
      </c>
      <c r="X237" s="760">
        <v>0</v>
      </c>
      <c r="Y237" s="760">
        <f t="shared" si="129"/>
        <v>0</v>
      </c>
      <c r="Z237" s="761" t="e">
        <f>AB237*100/G236</f>
        <v>#DIV/0!</v>
      </c>
      <c r="AA237" s="763">
        <v>0</v>
      </c>
      <c r="AB237" s="758">
        <f t="shared" si="134"/>
        <v>0</v>
      </c>
      <c r="AC237" s="760">
        <v>0</v>
      </c>
      <c r="AD237" s="760">
        <v>0</v>
      </c>
      <c r="AE237" s="760">
        <v>0</v>
      </c>
      <c r="AF237" s="760">
        <f t="shared" si="130"/>
        <v>0</v>
      </c>
      <c r="AG237" s="761" t="e">
        <f>AI237*100/G236</f>
        <v>#DIV/0!</v>
      </c>
      <c r="AH237" s="763">
        <v>0</v>
      </c>
      <c r="AI237" s="763">
        <f t="shared" si="132"/>
        <v>0</v>
      </c>
      <c r="AJ237" s="807" t="e">
        <f t="shared" si="150"/>
        <v>#DIV/0!</v>
      </c>
      <c r="AK237" s="923"/>
      <c r="AL237" s="955"/>
      <c r="AM237" s="947"/>
      <c r="AN237" s="947"/>
      <c r="AO237" s="947"/>
      <c r="AP237" s="947"/>
      <c r="AQ237" s="947"/>
      <c r="AR237" s="947"/>
      <c r="AS237" s="947"/>
      <c r="AT237" s="947"/>
      <c r="AU237" s="947"/>
      <c r="AV237" s="947"/>
      <c r="AW237" s="947"/>
      <c r="AX237" s="947"/>
      <c r="AY237" s="947"/>
      <c r="AZ237" s="947"/>
      <c r="BA237" s="947"/>
      <c r="BB237" s="947"/>
      <c r="BC237" s="947"/>
      <c r="BD237" s="947"/>
      <c r="BE237" s="947"/>
      <c r="BF237" s="947"/>
      <c r="BG237" s="947"/>
      <c r="BH237" s="947"/>
      <c r="BI237" s="947"/>
      <c r="BJ237" s="947"/>
      <c r="BK237" s="947"/>
      <c r="BL237" s="947"/>
      <c r="BM237" s="947"/>
      <c r="BN237" s="947"/>
      <c r="BO237" s="947"/>
      <c r="BP237" s="947"/>
      <c r="BQ237" s="947"/>
      <c r="BR237" s="947"/>
      <c r="BS237" s="947"/>
      <c r="BT237" s="947"/>
      <c r="BU237" s="947"/>
      <c r="BV237" s="947"/>
      <c r="BW237" s="947"/>
      <c r="BX237" s="947"/>
      <c r="BY237" s="947"/>
      <c r="BZ237" s="947"/>
      <c r="CA237" s="947"/>
      <c r="CB237" s="947"/>
      <c r="CC237" s="947"/>
      <c r="CD237" s="947"/>
      <c r="CE237" s="947"/>
      <c r="CF237" s="947"/>
      <c r="CG237" s="947"/>
      <c r="CH237" s="947"/>
      <c r="CI237" s="947"/>
      <c r="CJ237" s="947"/>
      <c r="CK237" s="947"/>
      <c r="CL237" s="947"/>
      <c r="CM237" s="947"/>
      <c r="CN237" s="947"/>
      <c r="CO237" s="947"/>
      <c r="CP237" s="947"/>
      <c r="CQ237" s="947"/>
      <c r="CR237" s="947"/>
      <c r="CS237" s="947"/>
      <c r="CT237" s="947"/>
      <c r="CU237" s="947"/>
      <c r="CV237" s="947"/>
      <c r="CW237" s="947"/>
      <c r="CX237" s="947"/>
      <c r="CY237" s="947"/>
      <c r="CZ237" s="947"/>
      <c r="DA237" s="947"/>
      <c r="DB237" s="947"/>
      <c r="DC237" s="947"/>
      <c r="DD237" s="947"/>
    </row>
    <row r="238" spans="1:108" ht="18" customHeight="1">
      <c r="B238" s="819"/>
      <c r="C238" s="820" t="s">
        <v>346</v>
      </c>
      <c r="D238" s="821"/>
      <c r="E238" s="822"/>
      <c r="F238" s="823" t="s">
        <v>149</v>
      </c>
      <c r="G238" s="824">
        <f t="shared" si="137"/>
        <v>0</v>
      </c>
      <c r="H238" s="825">
        <f t="shared" si="145"/>
        <v>0</v>
      </c>
      <c r="I238" s="824">
        <v>0</v>
      </c>
      <c r="J238" s="824">
        <v>0</v>
      </c>
      <c r="K238" s="824">
        <v>0</v>
      </c>
      <c r="L238" s="824">
        <f t="shared" si="136"/>
        <v>0</v>
      </c>
      <c r="M238" s="826" t="e">
        <f>L238*100/G238</f>
        <v>#DIV/0!</v>
      </c>
      <c r="N238" s="825">
        <v>0</v>
      </c>
      <c r="O238" s="824">
        <v>0</v>
      </c>
      <c r="P238" s="824">
        <v>0</v>
      </c>
      <c r="Q238" s="824">
        <v>0</v>
      </c>
      <c r="R238" s="824">
        <f t="shared" si="128"/>
        <v>0</v>
      </c>
      <c r="S238" s="826" t="e">
        <f>U238*100/G238</f>
        <v>#DIV/0!</v>
      </c>
      <c r="T238" s="825">
        <v>0</v>
      </c>
      <c r="U238" s="804">
        <f t="shared" si="133"/>
        <v>0</v>
      </c>
      <c r="V238" s="824">
        <v>0</v>
      </c>
      <c r="W238" s="824">
        <v>0</v>
      </c>
      <c r="X238" s="824">
        <v>0</v>
      </c>
      <c r="Y238" s="824">
        <f t="shared" si="129"/>
        <v>0</v>
      </c>
      <c r="Z238" s="826" t="e">
        <f>AB238*100/G238</f>
        <v>#DIV/0!</v>
      </c>
      <c r="AA238" s="825">
        <v>0</v>
      </c>
      <c r="AB238" s="804">
        <f t="shared" si="134"/>
        <v>0</v>
      </c>
      <c r="AC238" s="824">
        <v>0</v>
      </c>
      <c r="AD238" s="824">
        <v>0</v>
      </c>
      <c r="AE238" s="824">
        <v>0</v>
      </c>
      <c r="AF238" s="824">
        <f t="shared" si="130"/>
        <v>0</v>
      </c>
      <c r="AG238" s="826" t="e">
        <f t="shared" si="131"/>
        <v>#DIV/0!</v>
      </c>
      <c r="AH238" s="825">
        <v>0</v>
      </c>
      <c r="AI238" s="825">
        <f t="shared" si="132"/>
        <v>0</v>
      </c>
      <c r="AJ238" s="805" t="e">
        <f t="shared" si="150"/>
        <v>#DIV/0!</v>
      </c>
      <c r="AK238" s="920"/>
      <c r="AL238" s="955"/>
      <c r="AM238" s="947"/>
      <c r="AN238" s="947"/>
      <c r="AO238" s="947"/>
      <c r="AP238" s="947"/>
      <c r="AQ238" s="947"/>
      <c r="AR238" s="947"/>
      <c r="AS238" s="947"/>
      <c r="AT238" s="947"/>
      <c r="AU238" s="947"/>
      <c r="AV238" s="947"/>
      <c r="AW238" s="947"/>
      <c r="AX238" s="947"/>
      <c r="AY238" s="947"/>
      <c r="AZ238" s="947"/>
      <c r="BA238" s="947"/>
      <c r="BB238" s="947"/>
      <c r="BC238" s="947"/>
      <c r="BD238" s="947"/>
      <c r="BE238" s="947"/>
      <c r="BF238" s="947"/>
      <c r="BG238" s="947"/>
      <c r="BH238" s="947"/>
      <c r="BI238" s="947"/>
      <c r="BJ238" s="947"/>
      <c r="BK238" s="947"/>
      <c r="BL238" s="947"/>
      <c r="BM238" s="947"/>
      <c r="BN238" s="947"/>
      <c r="BO238" s="947"/>
      <c r="BP238" s="947"/>
      <c r="BQ238" s="947"/>
      <c r="BR238" s="947"/>
      <c r="BS238" s="947"/>
      <c r="BT238" s="947"/>
      <c r="BU238" s="947"/>
      <c r="BV238" s="947"/>
      <c r="BW238" s="947"/>
      <c r="BX238" s="947"/>
      <c r="BY238" s="947"/>
      <c r="BZ238" s="947"/>
      <c r="CA238" s="947"/>
      <c r="CB238" s="947"/>
      <c r="CC238" s="947"/>
      <c r="CD238" s="947"/>
      <c r="CE238" s="947"/>
      <c r="CF238" s="947"/>
      <c r="CG238" s="947"/>
      <c r="CH238" s="947"/>
      <c r="CI238" s="947"/>
      <c r="CJ238" s="947"/>
      <c r="CK238" s="947"/>
      <c r="CL238" s="947"/>
      <c r="CM238" s="947"/>
      <c r="CN238" s="947"/>
      <c r="CO238" s="947"/>
      <c r="CP238" s="947"/>
      <c r="CQ238" s="947"/>
      <c r="CR238" s="947"/>
      <c r="CS238" s="947"/>
      <c r="CT238" s="947"/>
      <c r="CU238" s="947"/>
      <c r="CV238" s="947"/>
      <c r="CW238" s="947"/>
      <c r="CX238" s="947"/>
      <c r="CY238" s="947"/>
      <c r="CZ238" s="947"/>
      <c r="DA238" s="947"/>
      <c r="DB238" s="947"/>
      <c r="DC238" s="947"/>
      <c r="DD238" s="947"/>
    </row>
    <row r="239" spans="1:108" s="809" customFormat="1" ht="15.75" customHeight="1">
      <c r="A239" s="817"/>
      <c r="B239" s="771"/>
      <c r="C239" s="739"/>
      <c r="D239" s="772"/>
      <c r="E239" s="769"/>
      <c r="F239" s="770" t="s">
        <v>150</v>
      </c>
      <c r="G239" s="760">
        <f t="shared" si="137"/>
        <v>0</v>
      </c>
      <c r="H239" s="763">
        <f t="shared" si="145"/>
        <v>0</v>
      </c>
      <c r="I239" s="760">
        <v>0</v>
      </c>
      <c r="J239" s="760">
        <v>0</v>
      </c>
      <c r="K239" s="760">
        <v>0</v>
      </c>
      <c r="L239" s="760">
        <f t="shared" si="136"/>
        <v>0</v>
      </c>
      <c r="M239" s="761" t="e">
        <f>L239*100/G238</f>
        <v>#DIV/0!</v>
      </c>
      <c r="N239" s="763">
        <v>0</v>
      </c>
      <c r="O239" s="760">
        <v>0</v>
      </c>
      <c r="P239" s="760">
        <v>0</v>
      </c>
      <c r="Q239" s="760">
        <v>0</v>
      </c>
      <c r="R239" s="760">
        <f t="shared" si="128"/>
        <v>0</v>
      </c>
      <c r="S239" s="761" t="e">
        <f>U239*100/G238</f>
        <v>#DIV/0!</v>
      </c>
      <c r="T239" s="763">
        <v>0</v>
      </c>
      <c r="U239" s="758">
        <f t="shared" si="133"/>
        <v>0</v>
      </c>
      <c r="V239" s="760">
        <v>0</v>
      </c>
      <c r="W239" s="760">
        <v>0</v>
      </c>
      <c r="X239" s="760">
        <v>0</v>
      </c>
      <c r="Y239" s="760">
        <f t="shared" si="129"/>
        <v>0</v>
      </c>
      <c r="Z239" s="761" t="e">
        <f>AB239*100/G238</f>
        <v>#DIV/0!</v>
      </c>
      <c r="AA239" s="763">
        <v>0</v>
      </c>
      <c r="AB239" s="758">
        <f t="shared" si="134"/>
        <v>0</v>
      </c>
      <c r="AC239" s="760">
        <v>0</v>
      </c>
      <c r="AD239" s="760">
        <v>0</v>
      </c>
      <c r="AE239" s="760">
        <v>0</v>
      </c>
      <c r="AF239" s="760">
        <f t="shared" si="130"/>
        <v>0</v>
      </c>
      <c r="AG239" s="761" t="e">
        <f>AI239*100/G238</f>
        <v>#DIV/0!</v>
      </c>
      <c r="AH239" s="763">
        <v>0</v>
      </c>
      <c r="AI239" s="763">
        <f t="shared" si="132"/>
        <v>0</v>
      </c>
      <c r="AJ239" s="807" t="e">
        <f t="shared" si="150"/>
        <v>#DIV/0!</v>
      </c>
      <c r="AK239" s="759"/>
      <c r="AL239" s="955"/>
      <c r="AM239" s="947"/>
      <c r="AN239" s="947"/>
      <c r="AO239" s="947"/>
      <c r="AP239" s="947"/>
      <c r="AQ239" s="947"/>
      <c r="AR239" s="947"/>
      <c r="AS239" s="947"/>
      <c r="AT239" s="947"/>
      <c r="AU239" s="947"/>
      <c r="AV239" s="947"/>
      <c r="AW239" s="947"/>
      <c r="AX239" s="947"/>
      <c r="AY239" s="947"/>
      <c r="AZ239" s="947"/>
      <c r="BA239" s="947"/>
      <c r="BB239" s="947"/>
      <c r="BC239" s="947"/>
      <c r="BD239" s="947"/>
      <c r="BE239" s="947"/>
      <c r="BF239" s="947"/>
      <c r="BG239" s="947"/>
      <c r="BH239" s="947"/>
      <c r="BI239" s="947"/>
      <c r="BJ239" s="947"/>
      <c r="BK239" s="947"/>
      <c r="BL239" s="947"/>
      <c r="BM239" s="947"/>
      <c r="BN239" s="947"/>
      <c r="BO239" s="947"/>
      <c r="BP239" s="947"/>
      <c r="BQ239" s="947"/>
      <c r="BR239" s="947"/>
      <c r="BS239" s="947"/>
      <c r="BT239" s="947"/>
      <c r="BU239" s="947"/>
      <c r="BV239" s="947"/>
      <c r="BW239" s="947"/>
      <c r="BX239" s="947"/>
      <c r="BY239" s="947"/>
      <c r="BZ239" s="947"/>
      <c r="CA239" s="947"/>
      <c r="CB239" s="947"/>
      <c r="CC239" s="947"/>
      <c r="CD239" s="947"/>
      <c r="CE239" s="947"/>
      <c r="CF239" s="947"/>
      <c r="CG239" s="947"/>
      <c r="CH239" s="947"/>
      <c r="CI239" s="947"/>
      <c r="CJ239" s="947"/>
      <c r="CK239" s="947"/>
      <c r="CL239" s="947"/>
      <c r="CM239" s="947"/>
      <c r="CN239" s="947"/>
      <c r="CO239" s="947"/>
      <c r="CP239" s="947"/>
      <c r="CQ239" s="947"/>
      <c r="CR239" s="947"/>
      <c r="CS239" s="947"/>
      <c r="CT239" s="947"/>
      <c r="CU239" s="947"/>
      <c r="CV239" s="947"/>
      <c r="CW239" s="947"/>
      <c r="CX239" s="947"/>
      <c r="CY239" s="947"/>
      <c r="CZ239" s="947"/>
      <c r="DA239" s="947"/>
      <c r="DB239" s="947"/>
      <c r="DC239" s="947"/>
      <c r="DD239" s="947"/>
    </row>
    <row r="240" spans="1:108" ht="30" customHeight="1">
      <c r="B240" s="751"/>
      <c r="F240" s="751"/>
      <c r="G240" s="751"/>
      <c r="H240" s="790"/>
      <c r="I240" s="751"/>
      <c r="J240" s="751"/>
      <c r="K240" s="751"/>
      <c r="L240" s="751"/>
      <c r="M240" s="751"/>
      <c r="N240" s="790"/>
      <c r="O240" s="751"/>
      <c r="P240" s="751"/>
      <c r="Q240" s="751"/>
      <c r="R240" s="751"/>
      <c r="S240" s="751"/>
      <c r="T240" s="790"/>
      <c r="U240" s="790"/>
      <c r="V240" s="751"/>
      <c r="W240" s="751"/>
      <c r="X240" s="751"/>
      <c r="Y240" s="751"/>
      <c r="Z240" s="791"/>
      <c r="AA240" s="790"/>
      <c r="AB240" s="790"/>
      <c r="AC240" s="751"/>
      <c r="AD240" s="751"/>
      <c r="AE240" s="751"/>
      <c r="AF240" s="751"/>
      <c r="AG240" s="791"/>
      <c r="AH240" s="790"/>
      <c r="AI240" s="790"/>
      <c r="AJ240" s="751"/>
      <c r="AK240" s="947"/>
      <c r="AL240" s="947"/>
      <c r="AM240" s="947"/>
      <c r="AN240" s="947"/>
      <c r="AO240" s="947"/>
      <c r="AP240" s="947"/>
      <c r="AQ240" s="947"/>
      <c r="AR240" s="947"/>
      <c r="AS240" s="947"/>
      <c r="AT240" s="947"/>
      <c r="AU240" s="947"/>
      <c r="AV240" s="947"/>
      <c r="AW240" s="947"/>
      <c r="AX240" s="947"/>
      <c r="AY240" s="947"/>
      <c r="AZ240" s="947"/>
      <c r="BA240" s="947"/>
      <c r="BB240" s="947"/>
      <c r="BC240" s="947"/>
      <c r="BD240" s="947"/>
      <c r="BE240" s="947"/>
      <c r="BF240" s="947"/>
      <c r="BG240" s="947"/>
      <c r="BH240" s="947"/>
      <c r="BI240" s="947"/>
      <c r="BJ240" s="947"/>
      <c r="BK240" s="947"/>
      <c r="BL240" s="947"/>
      <c r="BM240" s="947"/>
      <c r="BN240" s="947"/>
      <c r="BO240" s="947"/>
      <c r="BP240" s="947"/>
      <c r="BQ240" s="947"/>
      <c r="BR240" s="947"/>
      <c r="BS240" s="947"/>
      <c r="BT240" s="947"/>
      <c r="BU240" s="947"/>
      <c r="BV240" s="947"/>
      <c r="BW240" s="947"/>
      <c r="BX240" s="947"/>
      <c r="BY240" s="947"/>
      <c r="BZ240" s="947"/>
      <c r="CA240" s="947"/>
      <c r="CB240" s="947"/>
      <c r="CC240" s="947"/>
      <c r="CD240" s="947"/>
      <c r="CE240" s="947"/>
      <c r="CF240" s="947"/>
      <c r="CG240" s="947"/>
      <c r="CH240" s="947"/>
      <c r="CI240" s="947"/>
      <c r="CJ240" s="947"/>
      <c r="CK240" s="947"/>
      <c r="CL240" s="947"/>
      <c r="CM240" s="947"/>
      <c r="CN240" s="947"/>
      <c r="CO240" s="947"/>
      <c r="CP240" s="947"/>
      <c r="CQ240" s="947"/>
      <c r="CR240" s="947"/>
      <c r="CS240" s="947"/>
      <c r="CT240" s="947"/>
      <c r="CU240" s="947"/>
      <c r="CV240" s="947"/>
      <c r="CW240" s="947"/>
      <c r="CX240" s="947"/>
      <c r="CY240" s="947"/>
      <c r="CZ240" s="947"/>
      <c r="DA240" s="947"/>
      <c r="DB240" s="947"/>
      <c r="DC240" s="947"/>
      <c r="DD240" s="947"/>
    </row>
    <row r="241" spans="2:36" ht="30" customHeight="1">
      <c r="B241" s="751"/>
      <c r="F241" s="751"/>
      <c r="G241" s="751"/>
      <c r="H241" s="790"/>
      <c r="I241" s="751"/>
      <c r="J241" s="751"/>
      <c r="K241" s="751"/>
      <c r="L241" s="751"/>
      <c r="M241" s="751"/>
      <c r="N241" s="790"/>
      <c r="O241" s="751"/>
      <c r="P241" s="751"/>
      <c r="Q241" s="751"/>
      <c r="R241" s="751"/>
      <c r="S241" s="751"/>
      <c r="T241" s="790"/>
      <c r="U241" s="790"/>
      <c r="V241" s="751"/>
      <c r="W241" s="751"/>
      <c r="X241" s="751"/>
      <c r="Y241" s="751"/>
      <c r="Z241" s="791"/>
      <c r="AA241" s="790"/>
      <c r="AB241" s="790"/>
      <c r="AC241" s="751"/>
      <c r="AD241" s="751"/>
      <c r="AE241" s="751"/>
      <c r="AF241" s="751"/>
      <c r="AG241" s="791"/>
      <c r="AH241" s="790"/>
      <c r="AI241" s="790"/>
      <c r="AJ241" s="751"/>
    </row>
    <row r="242" spans="2:36" ht="30" customHeight="1">
      <c r="B242" s="751"/>
      <c r="F242" s="751"/>
      <c r="G242" s="751"/>
      <c r="H242" s="790"/>
      <c r="I242" s="751"/>
      <c r="J242" s="751"/>
      <c r="K242" s="751"/>
      <c r="L242" s="751"/>
      <c r="M242" s="751"/>
      <c r="N242" s="790"/>
      <c r="O242" s="751"/>
      <c r="P242" s="751"/>
      <c r="Q242" s="751"/>
      <c r="R242" s="751"/>
      <c r="S242" s="751"/>
      <c r="T242" s="790"/>
      <c r="U242" s="790"/>
      <c r="V242" s="751"/>
      <c r="W242" s="751"/>
      <c r="X242" s="751"/>
      <c r="Y242" s="751"/>
      <c r="Z242" s="791"/>
      <c r="AA242" s="790"/>
      <c r="AB242" s="790"/>
      <c r="AC242" s="751"/>
      <c r="AD242" s="751"/>
      <c r="AE242" s="751"/>
      <c r="AF242" s="751"/>
      <c r="AG242" s="791"/>
      <c r="AH242" s="790"/>
      <c r="AI242" s="790"/>
      <c r="AJ242" s="751"/>
    </row>
    <row r="243" spans="2:36" ht="30" customHeight="1">
      <c r="B243" s="751"/>
      <c r="F243" s="751"/>
      <c r="G243" s="751"/>
      <c r="H243" s="790"/>
      <c r="I243" s="751"/>
      <c r="J243" s="751"/>
      <c r="K243" s="751"/>
      <c r="L243" s="751"/>
      <c r="M243" s="751"/>
      <c r="N243" s="790"/>
      <c r="O243" s="751"/>
      <c r="P243" s="751"/>
      <c r="Q243" s="751"/>
      <c r="R243" s="751"/>
      <c r="S243" s="751"/>
      <c r="T243" s="790"/>
      <c r="U243" s="790"/>
      <c r="V243" s="751"/>
      <c r="W243" s="751"/>
      <c r="X243" s="751"/>
      <c r="Y243" s="751"/>
      <c r="Z243" s="791"/>
      <c r="AA243" s="790"/>
      <c r="AB243" s="790"/>
      <c r="AC243" s="751"/>
      <c r="AD243" s="751"/>
      <c r="AE243" s="751"/>
      <c r="AF243" s="751"/>
      <c r="AG243" s="791"/>
      <c r="AH243" s="790"/>
      <c r="AI243" s="790"/>
      <c r="AJ243" s="751"/>
    </row>
    <row r="244" spans="2:36" ht="30" customHeight="1">
      <c r="B244" s="751"/>
      <c r="F244" s="751"/>
      <c r="G244" s="751"/>
      <c r="H244" s="790"/>
      <c r="I244" s="751"/>
      <c r="J244" s="751"/>
      <c r="K244" s="751"/>
      <c r="L244" s="751"/>
      <c r="M244" s="751"/>
      <c r="N244" s="790"/>
      <c r="O244" s="751"/>
      <c r="P244" s="751"/>
      <c r="Q244" s="751"/>
      <c r="R244" s="751"/>
      <c r="S244" s="751"/>
      <c r="T244" s="790"/>
      <c r="U244" s="790"/>
      <c r="V244" s="751"/>
      <c r="W244" s="751"/>
      <c r="X244" s="751"/>
      <c r="Y244" s="751"/>
      <c r="Z244" s="791"/>
      <c r="AA244" s="790"/>
      <c r="AB244" s="790"/>
      <c r="AC244" s="751"/>
      <c r="AD244" s="751"/>
      <c r="AE244" s="751"/>
      <c r="AF244" s="751"/>
      <c r="AG244" s="791"/>
      <c r="AH244" s="790"/>
      <c r="AI244" s="790"/>
      <c r="AJ244" s="751"/>
    </row>
    <row r="245" spans="2:36" ht="30" customHeight="1">
      <c r="B245" s="751"/>
      <c r="F245" s="751"/>
      <c r="G245" s="751"/>
      <c r="H245" s="790"/>
      <c r="I245" s="751"/>
      <c r="J245" s="751"/>
      <c r="K245" s="751"/>
      <c r="L245" s="751"/>
      <c r="M245" s="751"/>
      <c r="N245" s="790"/>
      <c r="O245" s="751"/>
      <c r="P245" s="751"/>
      <c r="Q245" s="751"/>
      <c r="R245" s="751"/>
      <c r="S245" s="751"/>
      <c r="T245" s="790"/>
      <c r="U245" s="790"/>
      <c r="V245" s="751"/>
      <c r="W245" s="751"/>
      <c r="X245" s="751"/>
      <c r="Y245" s="751"/>
      <c r="Z245" s="791"/>
      <c r="AA245" s="790"/>
      <c r="AB245" s="790"/>
      <c r="AC245" s="751"/>
      <c r="AD245" s="751"/>
      <c r="AE245" s="751"/>
      <c r="AF245" s="751"/>
      <c r="AG245" s="791"/>
      <c r="AH245" s="790"/>
      <c r="AI245" s="790"/>
      <c r="AJ245" s="751"/>
    </row>
    <row r="246" spans="2:36" ht="30" customHeight="1">
      <c r="B246" s="751"/>
      <c r="F246" s="751"/>
      <c r="G246" s="751"/>
      <c r="H246" s="790"/>
      <c r="I246" s="751"/>
      <c r="J246" s="751"/>
      <c r="K246" s="751"/>
      <c r="L246" s="751"/>
      <c r="M246" s="751"/>
      <c r="N246" s="790"/>
      <c r="O246" s="751"/>
      <c r="P246" s="751"/>
      <c r="Q246" s="751"/>
      <c r="R246" s="751"/>
      <c r="S246" s="751"/>
      <c r="T246" s="790"/>
      <c r="U246" s="790"/>
      <c r="V246" s="751"/>
      <c r="W246" s="751"/>
      <c r="X246" s="751"/>
      <c r="Y246" s="751"/>
      <c r="Z246" s="791"/>
      <c r="AA246" s="790"/>
      <c r="AB246" s="790"/>
      <c r="AC246" s="751"/>
      <c r="AD246" s="751"/>
      <c r="AE246" s="751"/>
      <c r="AF246" s="751"/>
      <c r="AG246" s="791"/>
      <c r="AH246" s="790"/>
      <c r="AI246" s="790"/>
      <c r="AJ246" s="751"/>
    </row>
    <row r="247" spans="2:36" ht="30" customHeight="1">
      <c r="B247" s="751"/>
      <c r="F247" s="751"/>
      <c r="G247" s="751"/>
      <c r="H247" s="790"/>
      <c r="I247" s="751"/>
      <c r="J247" s="751"/>
      <c r="K247" s="751"/>
      <c r="L247" s="751"/>
      <c r="M247" s="751"/>
      <c r="N247" s="790"/>
      <c r="O247" s="751"/>
      <c r="P247" s="751"/>
      <c r="Q247" s="751"/>
      <c r="R247" s="751"/>
      <c r="S247" s="751"/>
      <c r="T247" s="790"/>
      <c r="U247" s="790"/>
      <c r="V247" s="751"/>
      <c r="W247" s="751"/>
      <c r="X247" s="751"/>
      <c r="Y247" s="751"/>
      <c r="Z247" s="791"/>
      <c r="AA247" s="790"/>
      <c r="AB247" s="790"/>
      <c r="AC247" s="751"/>
      <c r="AD247" s="751"/>
      <c r="AE247" s="751"/>
      <c r="AF247" s="751"/>
      <c r="AG247" s="791"/>
      <c r="AH247" s="790"/>
      <c r="AI247" s="790"/>
      <c r="AJ247" s="751"/>
    </row>
    <row r="248" spans="2:36" ht="30" customHeight="1">
      <c r="B248" s="751"/>
      <c r="F248" s="751"/>
      <c r="G248" s="751"/>
      <c r="H248" s="790"/>
      <c r="I248" s="751"/>
      <c r="J248" s="751"/>
      <c r="K248" s="751"/>
      <c r="L248" s="751"/>
      <c r="M248" s="751"/>
      <c r="N248" s="790"/>
      <c r="O248" s="751"/>
      <c r="P248" s="751"/>
      <c r="Q248" s="751"/>
      <c r="R248" s="751"/>
      <c r="S248" s="751"/>
      <c r="T248" s="790"/>
      <c r="U248" s="790"/>
      <c r="V248" s="751"/>
      <c r="W248" s="751"/>
      <c r="X248" s="751"/>
      <c r="Y248" s="751"/>
      <c r="Z248" s="791"/>
      <c r="AA248" s="790"/>
      <c r="AB248" s="790"/>
      <c r="AC248" s="751"/>
      <c r="AD248" s="751"/>
      <c r="AE248" s="751"/>
      <c r="AF248" s="751"/>
      <c r="AG248" s="791"/>
      <c r="AH248" s="790"/>
      <c r="AI248" s="790"/>
      <c r="AJ248" s="751"/>
    </row>
    <row r="249" spans="2:36" ht="30" customHeight="1">
      <c r="B249" s="751"/>
      <c r="F249" s="751"/>
      <c r="G249" s="751"/>
      <c r="H249" s="790"/>
      <c r="I249" s="751"/>
      <c r="J249" s="751"/>
      <c r="K249" s="751"/>
      <c r="L249" s="751"/>
      <c r="M249" s="751"/>
      <c r="N249" s="790"/>
      <c r="O249" s="751"/>
      <c r="P249" s="751"/>
      <c r="Q249" s="751"/>
      <c r="R249" s="751"/>
      <c r="S249" s="751"/>
      <c r="T249" s="790"/>
      <c r="U249" s="790"/>
      <c r="V249" s="751"/>
      <c r="W249" s="751"/>
      <c r="X249" s="751"/>
      <c r="Y249" s="751"/>
      <c r="Z249" s="791"/>
      <c r="AA249" s="790"/>
      <c r="AB249" s="790"/>
      <c r="AC249" s="751"/>
      <c r="AD249" s="751"/>
      <c r="AE249" s="751"/>
      <c r="AF249" s="751"/>
      <c r="AG249" s="791"/>
      <c r="AH249" s="790"/>
      <c r="AI249" s="790"/>
      <c r="AJ249" s="751"/>
    </row>
    <row r="250" spans="2:36" ht="30" customHeight="1">
      <c r="B250" s="751"/>
      <c r="F250" s="751"/>
      <c r="G250" s="751"/>
      <c r="H250" s="790"/>
      <c r="I250" s="751"/>
      <c r="J250" s="751"/>
      <c r="K250" s="751"/>
      <c r="L250" s="751"/>
      <c r="M250" s="751"/>
      <c r="N250" s="790"/>
      <c r="O250" s="751"/>
      <c r="P250" s="751"/>
      <c r="Q250" s="751"/>
      <c r="R250" s="751"/>
      <c r="S250" s="751"/>
      <c r="T250" s="790"/>
      <c r="U250" s="790"/>
      <c r="V250" s="751"/>
      <c r="W250" s="751"/>
      <c r="X250" s="751"/>
      <c r="Y250" s="751"/>
      <c r="Z250" s="791"/>
      <c r="AA250" s="790"/>
      <c r="AB250" s="790"/>
      <c r="AC250" s="751"/>
      <c r="AD250" s="751"/>
      <c r="AE250" s="751"/>
      <c r="AF250" s="751"/>
      <c r="AG250" s="791"/>
      <c r="AH250" s="790"/>
      <c r="AI250" s="790"/>
      <c r="AJ250" s="751"/>
    </row>
    <row r="251" spans="2:36" ht="30" customHeight="1">
      <c r="B251" s="751"/>
      <c r="F251" s="751"/>
      <c r="G251" s="751"/>
      <c r="H251" s="790"/>
      <c r="I251" s="751"/>
      <c r="J251" s="751"/>
      <c r="K251" s="751"/>
      <c r="L251" s="751"/>
      <c r="M251" s="751"/>
      <c r="N251" s="790"/>
      <c r="O251" s="751"/>
      <c r="P251" s="751"/>
      <c r="Q251" s="751"/>
      <c r="R251" s="751"/>
      <c r="S251" s="751"/>
      <c r="T251" s="790"/>
      <c r="U251" s="790"/>
      <c r="V251" s="751"/>
      <c r="W251" s="751"/>
      <c r="X251" s="751"/>
      <c r="Y251" s="751"/>
      <c r="Z251" s="791"/>
      <c r="AA251" s="790"/>
      <c r="AB251" s="790"/>
      <c r="AC251" s="751"/>
      <c r="AD251" s="751"/>
      <c r="AE251" s="751"/>
      <c r="AF251" s="751"/>
      <c r="AG251" s="791"/>
      <c r="AH251" s="790"/>
      <c r="AI251" s="790"/>
      <c r="AJ251" s="751"/>
    </row>
    <row r="252" spans="2:36" ht="30" customHeight="1">
      <c r="B252" s="751"/>
      <c r="F252" s="751"/>
      <c r="G252" s="751"/>
      <c r="H252" s="790"/>
      <c r="I252" s="751"/>
      <c r="J252" s="751"/>
      <c r="K252" s="751"/>
      <c r="L252" s="751"/>
      <c r="M252" s="751"/>
      <c r="N252" s="790"/>
      <c r="O252" s="751"/>
      <c r="P252" s="751"/>
      <c r="Q252" s="751"/>
      <c r="R252" s="751"/>
      <c r="S252" s="751"/>
      <c r="T252" s="790"/>
      <c r="U252" s="790"/>
      <c r="V252" s="751"/>
      <c r="W252" s="751"/>
      <c r="X252" s="751"/>
      <c r="Y252" s="751"/>
      <c r="Z252" s="791"/>
      <c r="AA252" s="790"/>
      <c r="AB252" s="790"/>
      <c r="AC252" s="751"/>
      <c r="AD252" s="751"/>
      <c r="AE252" s="751"/>
      <c r="AF252" s="751"/>
      <c r="AG252" s="791"/>
      <c r="AH252" s="790"/>
      <c r="AI252" s="790"/>
      <c r="AJ252" s="751"/>
    </row>
    <row r="253" spans="2:36" ht="30" customHeight="1">
      <c r="B253" s="751"/>
      <c r="F253" s="751"/>
      <c r="G253" s="751"/>
      <c r="H253" s="790"/>
      <c r="I253" s="751"/>
      <c r="J253" s="751"/>
      <c r="K253" s="751"/>
      <c r="L253" s="751"/>
      <c r="M253" s="751"/>
      <c r="N253" s="790"/>
      <c r="O253" s="751"/>
      <c r="P253" s="751"/>
      <c r="Q253" s="751"/>
      <c r="R253" s="751"/>
      <c r="S253" s="751"/>
      <c r="T253" s="790"/>
      <c r="U253" s="790"/>
      <c r="V253" s="751"/>
      <c r="W253" s="751"/>
      <c r="X253" s="751"/>
      <c r="Y253" s="751"/>
      <c r="Z253" s="791"/>
      <c r="AA253" s="790"/>
      <c r="AB253" s="790"/>
      <c r="AC253" s="751"/>
      <c r="AD253" s="751"/>
      <c r="AE253" s="751"/>
      <c r="AF253" s="751"/>
      <c r="AG253" s="791"/>
      <c r="AH253" s="790"/>
      <c r="AI253" s="790"/>
      <c r="AJ253" s="751"/>
    </row>
    <row r="254" spans="2:36" ht="30" customHeight="1">
      <c r="B254" s="751"/>
      <c r="F254" s="751"/>
      <c r="G254" s="751"/>
      <c r="H254" s="790"/>
      <c r="I254" s="751"/>
      <c r="J254" s="751"/>
      <c r="K254" s="751"/>
      <c r="L254" s="751"/>
      <c r="M254" s="751"/>
      <c r="N254" s="790"/>
      <c r="O254" s="751"/>
      <c r="P254" s="751"/>
      <c r="Q254" s="751"/>
      <c r="R254" s="751"/>
      <c r="S254" s="751"/>
      <c r="T254" s="790"/>
      <c r="U254" s="790"/>
      <c r="V254" s="751"/>
      <c r="W254" s="751"/>
      <c r="X254" s="751"/>
      <c r="Y254" s="751"/>
      <c r="Z254" s="791"/>
      <c r="AA254" s="790"/>
      <c r="AB254" s="790"/>
      <c r="AC254" s="751"/>
      <c r="AD254" s="751"/>
      <c r="AE254" s="751"/>
      <c r="AF254" s="751"/>
      <c r="AG254" s="791"/>
      <c r="AH254" s="790"/>
      <c r="AI254" s="790"/>
      <c r="AJ254" s="751"/>
    </row>
    <row r="255" spans="2:36" ht="30" customHeight="1">
      <c r="B255" s="751"/>
      <c r="F255" s="751"/>
      <c r="G255" s="751"/>
      <c r="H255" s="790"/>
      <c r="I255" s="751"/>
      <c r="J255" s="751"/>
      <c r="K255" s="751"/>
      <c r="L255" s="751"/>
      <c r="M255" s="751"/>
      <c r="N255" s="790"/>
      <c r="O255" s="751"/>
      <c r="P255" s="751"/>
      <c r="Q255" s="751"/>
      <c r="R255" s="751"/>
      <c r="S255" s="751"/>
      <c r="T255" s="790"/>
      <c r="U255" s="790"/>
      <c r="V255" s="751"/>
      <c r="W255" s="751"/>
      <c r="X255" s="751"/>
      <c r="Y255" s="751"/>
      <c r="Z255" s="791"/>
      <c r="AA255" s="790"/>
      <c r="AB255" s="790"/>
      <c r="AC255" s="751"/>
      <c r="AD255" s="751"/>
      <c r="AE255" s="751"/>
      <c r="AF255" s="751"/>
      <c r="AG255" s="791"/>
      <c r="AH255" s="790"/>
      <c r="AI255" s="790"/>
      <c r="AJ255" s="751"/>
    </row>
    <row r="256" spans="2:36" ht="30" customHeight="1">
      <c r="B256" s="751"/>
      <c r="F256" s="751"/>
      <c r="G256" s="751"/>
      <c r="H256" s="790"/>
      <c r="I256" s="751"/>
      <c r="J256" s="751"/>
      <c r="K256" s="751"/>
      <c r="L256" s="751"/>
      <c r="M256" s="751"/>
      <c r="N256" s="790"/>
      <c r="O256" s="751"/>
      <c r="P256" s="751"/>
      <c r="Q256" s="751"/>
      <c r="R256" s="751"/>
      <c r="S256" s="751"/>
      <c r="T256" s="790"/>
      <c r="U256" s="790"/>
      <c r="V256" s="751"/>
      <c r="W256" s="751"/>
      <c r="X256" s="751"/>
      <c r="Y256" s="751"/>
      <c r="Z256" s="791"/>
      <c r="AA256" s="790"/>
      <c r="AB256" s="790"/>
      <c r="AC256" s="751"/>
      <c r="AD256" s="751"/>
      <c r="AE256" s="751"/>
      <c r="AF256" s="751"/>
      <c r="AG256" s="791"/>
      <c r="AH256" s="790"/>
      <c r="AI256" s="790"/>
      <c r="AJ256" s="751"/>
    </row>
    <row r="257" spans="1:36" ht="30" customHeight="1">
      <c r="B257" s="751"/>
      <c r="F257" s="751"/>
      <c r="G257" s="751"/>
      <c r="H257" s="790"/>
      <c r="I257" s="751"/>
      <c r="J257" s="751"/>
      <c r="K257" s="751"/>
      <c r="L257" s="751"/>
      <c r="M257" s="751"/>
      <c r="N257" s="790"/>
      <c r="O257" s="751"/>
      <c r="P257" s="751"/>
      <c r="Q257" s="751"/>
      <c r="R257" s="751"/>
      <c r="S257" s="751"/>
      <c r="T257" s="790"/>
      <c r="U257" s="790"/>
      <c r="V257" s="751"/>
      <c r="W257" s="751"/>
      <c r="X257" s="751"/>
      <c r="Y257" s="751"/>
      <c r="Z257" s="791"/>
      <c r="AA257" s="790"/>
      <c r="AB257" s="790"/>
      <c r="AC257" s="751"/>
      <c r="AD257" s="751"/>
      <c r="AE257" s="751"/>
      <c r="AF257" s="751"/>
      <c r="AG257" s="791"/>
      <c r="AH257" s="790"/>
      <c r="AI257" s="790"/>
      <c r="AJ257" s="751"/>
    </row>
    <row r="258" spans="1:36" ht="30" customHeight="1">
      <c r="B258" s="751"/>
      <c r="F258" s="751"/>
      <c r="G258" s="751"/>
      <c r="H258" s="790"/>
      <c r="I258" s="751"/>
      <c r="J258" s="751"/>
      <c r="K258" s="751"/>
      <c r="L258" s="751"/>
      <c r="M258" s="751"/>
      <c r="N258" s="790"/>
      <c r="O258" s="751"/>
      <c r="P258" s="751"/>
      <c r="Q258" s="751"/>
      <c r="R258" s="751"/>
      <c r="S258" s="751"/>
      <c r="T258" s="790"/>
      <c r="U258" s="790"/>
      <c r="V258" s="751"/>
      <c r="W258" s="751"/>
      <c r="X258" s="751"/>
      <c r="Y258" s="751"/>
      <c r="Z258" s="791"/>
      <c r="AA258" s="790"/>
      <c r="AB258" s="790"/>
      <c r="AC258" s="751"/>
      <c r="AD258" s="751"/>
      <c r="AE258" s="751"/>
      <c r="AF258" s="751"/>
      <c r="AG258" s="791"/>
      <c r="AH258" s="790"/>
      <c r="AI258" s="790"/>
      <c r="AJ258" s="751"/>
    </row>
    <row r="259" spans="1:36" ht="30" customHeight="1">
      <c r="B259" s="751"/>
      <c r="F259" s="751"/>
      <c r="G259" s="751"/>
      <c r="H259" s="790"/>
      <c r="I259" s="751"/>
      <c r="J259" s="751"/>
      <c r="K259" s="751"/>
      <c r="L259" s="751"/>
      <c r="M259" s="751"/>
      <c r="N259" s="790"/>
      <c r="O259" s="751"/>
      <c r="P259" s="751"/>
      <c r="Q259" s="751"/>
      <c r="R259" s="751"/>
      <c r="S259" s="751"/>
      <c r="T259" s="790"/>
      <c r="U259" s="790"/>
      <c r="V259" s="751"/>
      <c r="W259" s="751"/>
      <c r="X259" s="751"/>
      <c r="Y259" s="751"/>
      <c r="Z259" s="791"/>
      <c r="AA259" s="790"/>
      <c r="AB259" s="790"/>
      <c r="AC259" s="751"/>
      <c r="AD259" s="751"/>
      <c r="AE259" s="751"/>
      <c r="AF259" s="751"/>
      <c r="AG259" s="791"/>
      <c r="AH259" s="790"/>
      <c r="AI259" s="790"/>
      <c r="AJ259" s="751"/>
    </row>
    <row r="260" spans="1:36" ht="30" customHeight="1">
      <c r="B260" s="751"/>
      <c r="F260" s="751"/>
      <c r="G260" s="751"/>
      <c r="H260" s="790"/>
      <c r="I260" s="751"/>
      <c r="J260" s="751"/>
      <c r="K260" s="751"/>
      <c r="L260" s="751"/>
      <c r="M260" s="751"/>
      <c r="N260" s="790"/>
      <c r="O260" s="751"/>
      <c r="P260" s="751"/>
      <c r="Q260" s="751"/>
      <c r="R260" s="751"/>
      <c r="S260" s="751"/>
      <c r="T260" s="790"/>
      <c r="U260" s="790"/>
      <c r="V260" s="751"/>
      <c r="W260" s="751"/>
      <c r="X260" s="751"/>
      <c r="Y260" s="751"/>
      <c r="Z260" s="791"/>
      <c r="AA260" s="790"/>
      <c r="AB260" s="790"/>
      <c r="AC260" s="751"/>
      <c r="AD260" s="751"/>
      <c r="AE260" s="751"/>
      <c r="AF260" s="751"/>
      <c r="AG260" s="791"/>
      <c r="AH260" s="790"/>
      <c r="AI260" s="790"/>
      <c r="AJ260" s="751"/>
    </row>
    <row r="261" spans="1:36" ht="30" customHeight="1">
      <c r="B261" s="751"/>
      <c r="F261" s="751"/>
      <c r="G261" s="751"/>
      <c r="H261" s="790"/>
      <c r="I261" s="751"/>
      <c r="J261" s="751"/>
      <c r="K261" s="751"/>
      <c r="L261" s="751"/>
      <c r="M261" s="751"/>
      <c r="N261" s="790"/>
      <c r="O261" s="751"/>
      <c r="P261" s="751"/>
      <c r="Q261" s="751"/>
      <c r="R261" s="751"/>
      <c r="S261" s="751"/>
      <c r="T261" s="790"/>
      <c r="U261" s="790"/>
      <c r="V261" s="751"/>
      <c r="W261" s="751"/>
      <c r="X261" s="751"/>
      <c r="Y261" s="751"/>
      <c r="Z261" s="791"/>
      <c r="AA261" s="790"/>
      <c r="AB261" s="790"/>
      <c r="AC261" s="751"/>
      <c r="AD261" s="751"/>
      <c r="AE261" s="751"/>
      <c r="AF261" s="751"/>
      <c r="AG261" s="791"/>
      <c r="AH261" s="790"/>
      <c r="AI261" s="790"/>
      <c r="AJ261" s="751"/>
    </row>
    <row r="262" spans="1:36" ht="30" customHeight="1">
      <c r="B262" s="751"/>
      <c r="F262" s="751"/>
      <c r="G262" s="751"/>
      <c r="H262" s="790"/>
      <c r="I262" s="751"/>
      <c r="J262" s="751"/>
      <c r="K262" s="751"/>
      <c r="L262" s="751"/>
      <c r="M262" s="751"/>
      <c r="N262" s="790"/>
      <c r="O262" s="751"/>
      <c r="P262" s="751"/>
      <c r="Q262" s="751"/>
      <c r="R262" s="751"/>
      <c r="S262" s="751"/>
      <c r="T262" s="790"/>
      <c r="U262" s="790"/>
      <c r="V262" s="751"/>
      <c r="W262" s="751"/>
      <c r="X262" s="751"/>
      <c r="Y262" s="751"/>
      <c r="Z262" s="791"/>
      <c r="AA262" s="790"/>
      <c r="AB262" s="790"/>
      <c r="AC262" s="751"/>
      <c r="AD262" s="751"/>
      <c r="AE262" s="751"/>
      <c r="AF262" s="751"/>
      <c r="AG262" s="791"/>
      <c r="AH262" s="790"/>
      <c r="AI262" s="790"/>
      <c r="AJ262" s="751"/>
    </row>
    <row r="263" spans="1:36" ht="30" customHeight="1">
      <c r="B263" s="751"/>
      <c r="F263" s="751"/>
      <c r="G263" s="751"/>
      <c r="H263" s="790"/>
      <c r="I263" s="751"/>
      <c r="J263" s="751"/>
      <c r="K263" s="751"/>
      <c r="L263" s="751"/>
      <c r="M263" s="751"/>
      <c r="N263" s="790"/>
      <c r="O263" s="751"/>
      <c r="P263" s="751"/>
      <c r="Q263" s="751"/>
      <c r="R263" s="751"/>
      <c r="S263" s="751"/>
      <c r="T263" s="790"/>
      <c r="U263" s="790"/>
      <c r="V263" s="751"/>
      <c r="W263" s="751"/>
      <c r="X263" s="751"/>
      <c r="Y263" s="751"/>
      <c r="Z263" s="791"/>
      <c r="AA263" s="790"/>
      <c r="AB263" s="790"/>
      <c r="AC263" s="751"/>
      <c r="AD263" s="751"/>
      <c r="AE263" s="751"/>
      <c r="AF263" s="751"/>
      <c r="AG263" s="791"/>
      <c r="AH263" s="790"/>
      <c r="AI263" s="790"/>
      <c r="AJ263" s="751"/>
    </row>
    <row r="264" spans="1:36" ht="30" customHeight="1">
      <c r="B264" s="751"/>
      <c r="F264" s="751"/>
      <c r="G264" s="751"/>
      <c r="H264" s="790"/>
      <c r="I264" s="751"/>
      <c r="J264" s="751"/>
      <c r="K264" s="751"/>
      <c r="L264" s="751"/>
      <c r="M264" s="751"/>
      <c r="N264" s="790"/>
      <c r="O264" s="751"/>
      <c r="P264" s="751"/>
      <c r="Q264" s="751"/>
      <c r="R264" s="751"/>
      <c r="S264" s="751"/>
      <c r="T264" s="790"/>
      <c r="U264" s="790"/>
      <c r="V264" s="751"/>
      <c r="W264" s="751"/>
      <c r="X264" s="751"/>
      <c r="Y264" s="751"/>
      <c r="Z264" s="791"/>
      <c r="AA264" s="790"/>
      <c r="AB264" s="790"/>
      <c r="AC264" s="751"/>
      <c r="AD264" s="751"/>
      <c r="AE264" s="751"/>
      <c r="AF264" s="751"/>
      <c r="AG264" s="791"/>
      <c r="AH264" s="790"/>
      <c r="AI264" s="790"/>
      <c r="AJ264" s="751"/>
    </row>
    <row r="265" spans="1:36" ht="30" customHeight="1">
      <c r="B265" s="751"/>
      <c r="F265" s="751"/>
      <c r="G265" s="751"/>
      <c r="H265" s="790"/>
      <c r="I265" s="751"/>
      <c r="J265" s="751"/>
      <c r="K265" s="751"/>
      <c r="L265" s="751"/>
      <c r="M265" s="751"/>
      <c r="N265" s="790"/>
      <c r="O265" s="751"/>
      <c r="P265" s="751"/>
      <c r="Q265" s="751"/>
      <c r="R265" s="751"/>
      <c r="S265" s="751"/>
      <c r="T265" s="790"/>
      <c r="U265" s="790"/>
      <c r="V265" s="751"/>
      <c r="W265" s="751"/>
      <c r="X265" s="751"/>
      <c r="Y265" s="751"/>
      <c r="Z265" s="791"/>
      <c r="AA265" s="790"/>
      <c r="AB265" s="790"/>
      <c r="AC265" s="751"/>
      <c r="AD265" s="751"/>
      <c r="AE265" s="751"/>
      <c r="AF265" s="751"/>
      <c r="AG265" s="791"/>
      <c r="AH265" s="790"/>
      <c r="AI265" s="790"/>
      <c r="AJ265" s="751"/>
    </row>
    <row r="266" spans="1:36" s="750" customFormat="1" ht="30" customHeight="1">
      <c r="B266" s="751"/>
      <c r="C266" s="735"/>
      <c r="H266" s="790"/>
      <c r="N266" s="790"/>
      <c r="T266" s="790"/>
      <c r="U266" s="790"/>
      <c r="Z266" s="792"/>
      <c r="AA266" s="790"/>
      <c r="AB266" s="790"/>
      <c r="AG266" s="792"/>
      <c r="AH266" s="790"/>
      <c r="AI266" s="790"/>
    </row>
    <row r="267" spans="1:36" s="750" customFormat="1" ht="30" customHeight="1">
      <c r="B267" s="751"/>
      <c r="C267" s="735"/>
      <c r="H267" s="790"/>
      <c r="N267" s="790"/>
      <c r="T267" s="790"/>
      <c r="U267" s="790"/>
      <c r="Z267" s="792"/>
      <c r="AA267" s="790"/>
      <c r="AB267" s="790"/>
      <c r="AG267" s="792"/>
      <c r="AH267" s="790"/>
      <c r="AI267" s="790"/>
    </row>
    <row r="268" spans="1:36" s="750" customFormat="1" ht="30" customHeight="1">
      <c r="B268" s="751"/>
      <c r="C268" s="735"/>
      <c r="H268" s="790"/>
      <c r="N268" s="790"/>
      <c r="T268" s="790"/>
      <c r="U268" s="790"/>
      <c r="Z268" s="792"/>
      <c r="AA268" s="790"/>
      <c r="AB268" s="790"/>
      <c r="AG268" s="792"/>
      <c r="AH268" s="790"/>
      <c r="AI268" s="790"/>
    </row>
    <row r="269" spans="1:36" s="750" customFormat="1" ht="30" customHeight="1">
      <c r="B269" s="751"/>
      <c r="C269" s="735"/>
      <c r="H269" s="790"/>
      <c r="N269" s="790"/>
      <c r="T269" s="790"/>
      <c r="U269" s="790"/>
      <c r="Z269" s="792"/>
      <c r="AA269" s="790"/>
      <c r="AB269" s="790"/>
      <c r="AG269" s="792"/>
      <c r="AH269" s="790"/>
      <c r="AI269" s="790"/>
    </row>
    <row r="270" spans="1:36" s="750" customFormat="1" ht="30" customHeight="1">
      <c r="B270" s="751"/>
      <c r="C270" s="735"/>
      <c r="H270" s="790"/>
      <c r="N270" s="790"/>
      <c r="T270" s="790"/>
      <c r="U270" s="790"/>
      <c r="Z270" s="792"/>
      <c r="AA270" s="790"/>
      <c r="AB270" s="790"/>
      <c r="AG270" s="792"/>
      <c r="AH270" s="790"/>
      <c r="AI270" s="790"/>
    </row>
    <row r="271" spans="1:36" s="750" customFormat="1" ht="30" customHeight="1">
      <c r="B271" s="751"/>
      <c r="C271" s="735"/>
      <c r="H271" s="790"/>
      <c r="N271" s="790"/>
      <c r="T271" s="790"/>
      <c r="U271" s="790"/>
      <c r="Z271" s="792"/>
      <c r="AA271" s="790"/>
      <c r="AB271" s="790"/>
      <c r="AG271" s="792"/>
      <c r="AH271" s="790"/>
      <c r="AI271" s="790"/>
    </row>
    <row r="272" spans="1:36" s="793" customFormat="1" ht="30" customHeight="1">
      <c r="A272" s="750"/>
      <c r="B272" s="751"/>
      <c r="C272" s="735"/>
      <c r="H272" s="794"/>
      <c r="N272" s="794"/>
      <c r="T272" s="794"/>
      <c r="U272" s="794"/>
      <c r="Z272" s="795"/>
      <c r="AA272" s="794"/>
      <c r="AB272" s="794"/>
      <c r="AG272" s="795"/>
      <c r="AH272" s="794"/>
      <c r="AI272" s="794"/>
    </row>
    <row r="273" spans="1:38" s="793" customFormat="1" ht="30" customHeight="1">
      <c r="A273" s="750"/>
      <c r="B273" s="751"/>
      <c r="C273" s="735"/>
      <c r="H273" s="794"/>
      <c r="N273" s="794"/>
      <c r="T273" s="794"/>
      <c r="U273" s="794"/>
      <c r="Z273" s="795"/>
      <c r="AA273" s="794"/>
      <c r="AB273" s="794"/>
      <c r="AG273" s="795"/>
      <c r="AH273" s="794"/>
      <c r="AI273" s="794"/>
    </row>
    <row r="274" spans="1:38" s="793" customFormat="1" ht="30" customHeight="1">
      <c r="A274" s="750"/>
      <c r="B274" s="751"/>
      <c r="C274" s="735"/>
      <c r="H274" s="794"/>
      <c r="N274" s="794"/>
      <c r="T274" s="794"/>
      <c r="U274" s="794"/>
      <c r="Z274" s="795"/>
      <c r="AA274" s="794"/>
      <c r="AB274" s="794"/>
      <c r="AG274" s="795"/>
      <c r="AH274" s="794"/>
      <c r="AI274" s="794"/>
    </row>
    <row r="275" spans="1:38" s="793" customFormat="1" ht="30" customHeight="1">
      <c r="A275" s="750"/>
      <c r="B275" s="751"/>
      <c r="C275" s="735"/>
      <c r="H275" s="794"/>
      <c r="N275" s="794"/>
      <c r="T275" s="794"/>
      <c r="U275" s="794"/>
      <c r="Z275" s="795"/>
      <c r="AA275" s="794"/>
      <c r="AB275" s="794"/>
      <c r="AG275" s="795"/>
      <c r="AH275" s="794"/>
      <c r="AI275" s="794"/>
    </row>
    <row r="276" spans="1:38" s="750" customFormat="1" ht="30" customHeight="1">
      <c r="B276" s="777"/>
      <c r="C276" s="735"/>
      <c r="D276" s="751"/>
      <c r="E276" s="751"/>
      <c r="F276" s="796"/>
      <c r="G276" s="796"/>
      <c r="H276" s="797"/>
      <c r="I276" s="796"/>
      <c r="J276" s="796"/>
      <c r="K276" s="796"/>
      <c r="L276" s="796"/>
      <c r="M276" s="798"/>
      <c r="N276" s="797"/>
      <c r="O276" s="796"/>
      <c r="P276" s="796"/>
      <c r="Q276" s="796"/>
      <c r="R276" s="796"/>
      <c r="S276" s="798"/>
      <c r="T276" s="797"/>
      <c r="U276" s="797"/>
      <c r="V276" s="796"/>
      <c r="W276" s="796"/>
      <c r="X276" s="796"/>
      <c r="Y276" s="796"/>
      <c r="Z276" s="798"/>
      <c r="AA276" s="797"/>
      <c r="AB276" s="797"/>
      <c r="AC276" s="796"/>
      <c r="AD276" s="796"/>
      <c r="AE276" s="796"/>
      <c r="AF276" s="796"/>
      <c r="AG276" s="798"/>
      <c r="AH276" s="797"/>
      <c r="AI276" s="797"/>
      <c r="AJ276" s="799"/>
      <c r="AK276" s="751"/>
      <c r="AL276" s="751"/>
    </row>
    <row r="277" spans="1:38" s="750" customFormat="1" ht="30" customHeight="1">
      <c r="B277" s="777"/>
      <c r="C277" s="735"/>
      <c r="D277" s="751"/>
      <c r="E277" s="751"/>
      <c r="F277" s="796"/>
      <c r="G277" s="796"/>
      <c r="H277" s="797"/>
      <c r="I277" s="796"/>
      <c r="J277" s="796"/>
      <c r="K277" s="796"/>
      <c r="L277" s="796"/>
      <c r="M277" s="798"/>
      <c r="N277" s="797"/>
      <c r="O277" s="796"/>
      <c r="P277" s="796"/>
      <c r="Q277" s="796"/>
      <c r="R277" s="796"/>
      <c r="S277" s="798"/>
      <c r="T277" s="797"/>
      <c r="U277" s="797"/>
      <c r="V277" s="796"/>
      <c r="W277" s="796"/>
      <c r="X277" s="796"/>
      <c r="Y277" s="796"/>
      <c r="Z277" s="798"/>
      <c r="AA277" s="797"/>
      <c r="AB277" s="797"/>
      <c r="AC277" s="796"/>
      <c r="AD277" s="796"/>
      <c r="AE277" s="796"/>
      <c r="AF277" s="796"/>
      <c r="AG277" s="798"/>
      <c r="AH277" s="797"/>
      <c r="AI277" s="797"/>
      <c r="AJ277" s="799"/>
      <c r="AK277" s="751"/>
      <c r="AL277" s="751"/>
    </row>
    <row r="278" spans="1:38" s="750" customFormat="1" ht="30" customHeight="1">
      <c r="B278" s="777"/>
      <c r="C278" s="735"/>
      <c r="D278" s="751"/>
      <c r="E278" s="751"/>
      <c r="F278" s="796"/>
      <c r="G278" s="796"/>
      <c r="H278" s="797"/>
      <c r="I278" s="796"/>
      <c r="J278" s="796"/>
      <c r="K278" s="796"/>
      <c r="L278" s="796"/>
      <c r="M278" s="798"/>
      <c r="N278" s="797"/>
      <c r="O278" s="796"/>
      <c r="P278" s="796"/>
      <c r="Q278" s="796"/>
      <c r="R278" s="796"/>
      <c r="S278" s="798"/>
      <c r="T278" s="797"/>
      <c r="U278" s="797"/>
      <c r="V278" s="796"/>
      <c r="W278" s="796"/>
      <c r="X278" s="796"/>
      <c r="Y278" s="796"/>
      <c r="Z278" s="798"/>
      <c r="AA278" s="797"/>
      <c r="AB278" s="797"/>
      <c r="AC278" s="796"/>
      <c r="AD278" s="796"/>
      <c r="AE278" s="796"/>
      <c r="AF278" s="796"/>
      <c r="AG278" s="798"/>
      <c r="AH278" s="797"/>
      <c r="AI278" s="797"/>
      <c r="AJ278" s="799"/>
      <c r="AK278" s="751"/>
      <c r="AL278" s="751"/>
    </row>
    <row r="279" spans="1:38" s="750" customFormat="1" ht="30" customHeight="1">
      <c r="B279" s="777"/>
      <c r="C279" s="735"/>
      <c r="D279" s="751"/>
      <c r="E279" s="751"/>
      <c r="F279" s="796"/>
      <c r="G279" s="796"/>
      <c r="H279" s="797"/>
      <c r="I279" s="796"/>
      <c r="J279" s="796"/>
      <c r="K279" s="796"/>
      <c r="L279" s="796"/>
      <c r="M279" s="798"/>
      <c r="N279" s="797"/>
      <c r="O279" s="796"/>
      <c r="P279" s="796"/>
      <c r="Q279" s="796"/>
      <c r="R279" s="796"/>
      <c r="S279" s="798"/>
      <c r="T279" s="797"/>
      <c r="U279" s="797"/>
      <c r="V279" s="796"/>
      <c r="W279" s="796"/>
      <c r="X279" s="796"/>
      <c r="Y279" s="796"/>
      <c r="Z279" s="798"/>
      <c r="AA279" s="797"/>
      <c r="AB279" s="797"/>
      <c r="AC279" s="796"/>
      <c r="AD279" s="796"/>
      <c r="AE279" s="796"/>
      <c r="AF279" s="796"/>
      <c r="AG279" s="798"/>
      <c r="AH279" s="797"/>
      <c r="AI279" s="797"/>
      <c r="AJ279" s="799"/>
      <c r="AK279" s="751"/>
      <c r="AL279" s="751"/>
    </row>
    <row r="280" spans="1:38" s="750" customFormat="1" ht="30" customHeight="1">
      <c r="B280" s="777"/>
      <c r="C280" s="735"/>
      <c r="D280" s="751"/>
      <c r="E280" s="751"/>
      <c r="F280" s="796"/>
      <c r="G280" s="796"/>
      <c r="H280" s="797"/>
      <c r="I280" s="796"/>
      <c r="J280" s="796"/>
      <c r="K280" s="796"/>
      <c r="L280" s="796"/>
      <c r="M280" s="798"/>
      <c r="N280" s="797"/>
      <c r="O280" s="796"/>
      <c r="P280" s="796"/>
      <c r="Q280" s="796"/>
      <c r="R280" s="796"/>
      <c r="S280" s="798"/>
      <c r="T280" s="797"/>
      <c r="U280" s="797"/>
      <c r="V280" s="796"/>
      <c r="W280" s="796"/>
      <c r="X280" s="796"/>
      <c r="Y280" s="796"/>
      <c r="Z280" s="798"/>
      <c r="AA280" s="797"/>
      <c r="AB280" s="797"/>
      <c r="AC280" s="796"/>
      <c r="AD280" s="796"/>
      <c r="AE280" s="796"/>
      <c r="AF280" s="796"/>
      <c r="AG280" s="798"/>
      <c r="AH280" s="797"/>
      <c r="AI280" s="797"/>
      <c r="AJ280" s="799"/>
      <c r="AK280" s="751"/>
      <c r="AL280" s="751"/>
    </row>
    <row r="281" spans="1:38" s="750" customFormat="1" ht="30" customHeight="1">
      <c r="B281" s="777"/>
      <c r="C281" s="735"/>
      <c r="D281" s="751"/>
      <c r="E281" s="751"/>
      <c r="F281" s="796"/>
      <c r="G281" s="796"/>
      <c r="H281" s="797"/>
      <c r="I281" s="796"/>
      <c r="J281" s="796"/>
      <c r="K281" s="796"/>
      <c r="L281" s="796"/>
      <c r="M281" s="798"/>
      <c r="N281" s="797"/>
      <c r="O281" s="796"/>
      <c r="P281" s="796"/>
      <c r="Q281" s="796"/>
      <c r="R281" s="796"/>
      <c r="S281" s="798"/>
      <c r="T281" s="797"/>
      <c r="U281" s="797"/>
      <c r="V281" s="796"/>
      <c r="W281" s="796"/>
      <c r="X281" s="796"/>
      <c r="Y281" s="796"/>
      <c r="Z281" s="798"/>
      <c r="AA281" s="797"/>
      <c r="AB281" s="797"/>
      <c r="AC281" s="796"/>
      <c r="AD281" s="796"/>
      <c r="AE281" s="796"/>
      <c r="AF281" s="796"/>
      <c r="AG281" s="798"/>
      <c r="AH281" s="797"/>
      <c r="AI281" s="797"/>
      <c r="AJ281" s="799"/>
      <c r="AK281" s="751"/>
      <c r="AL281" s="751"/>
    </row>
  </sheetData>
  <sheetProtection password="E789" sheet="1" objects="1" scenarios="1"/>
  <mergeCells count="25">
    <mergeCell ref="C172:C173"/>
    <mergeCell ref="I3:M3"/>
    <mergeCell ref="I4:M4"/>
    <mergeCell ref="N3:N5"/>
    <mergeCell ref="C3:C5"/>
    <mergeCell ref="F3:F5"/>
    <mergeCell ref="G3:G5"/>
    <mergeCell ref="H3:H5"/>
    <mergeCell ref="D3:D5"/>
    <mergeCell ref="B1:AK1"/>
    <mergeCell ref="B2:AK2"/>
    <mergeCell ref="B3:B5"/>
    <mergeCell ref="AJ3:AJ5"/>
    <mergeCell ref="AA3:AA5"/>
    <mergeCell ref="O3:S3"/>
    <mergeCell ref="T3:T5"/>
    <mergeCell ref="O4:S4"/>
    <mergeCell ref="U3:U5"/>
    <mergeCell ref="V3:Z3"/>
    <mergeCell ref="AB3:AB5"/>
    <mergeCell ref="V4:Z4"/>
    <mergeCell ref="AC3:AG3"/>
    <mergeCell ref="AH3:AH5"/>
    <mergeCell ref="AI3:AI5"/>
    <mergeCell ref="AC4:AG4"/>
  </mergeCells>
  <pageMargins left="0.23622047244094491" right="0.23622047244094491" top="0.74803149606299213" bottom="0.74803149606299213" header="0.31496062992125984" footer="0.31496062992125984"/>
  <pageSetup paperSize="5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284"/>
  <sheetViews>
    <sheetView showGridLines="0" view="pageBreakPreview" zoomScale="78" zoomScaleNormal="106" zoomScaleSheetLayoutView="78" workbookViewId="0">
      <pane ySplit="7" topLeftCell="A8" activePane="bottomLeft" state="frozen"/>
      <selection activeCell="F119" sqref="F119"/>
      <selection pane="bottomLeft" activeCell="O17" sqref="O17"/>
    </sheetView>
  </sheetViews>
  <sheetFormatPr defaultRowHeight="18.75"/>
  <cols>
    <col min="1" max="1" width="15.85546875" style="414" customWidth="1"/>
    <col min="2" max="2" width="4.85546875" style="510" customWidth="1"/>
    <col min="3" max="3" width="33.140625" style="415" customWidth="1"/>
    <col min="4" max="4" width="9.85546875" style="415" hidden="1" customWidth="1"/>
    <col min="5" max="5" width="11.5703125" style="415" hidden="1" customWidth="1"/>
    <col min="6" max="6" width="10" style="413" customWidth="1"/>
    <col min="7" max="7" width="10.85546875" style="732" customWidth="1"/>
    <col min="8" max="10" width="10.28515625" style="413" customWidth="1"/>
    <col min="11" max="11" width="13.140625" style="733" customWidth="1"/>
    <col min="12" max="12" width="8.28515625" style="734" customWidth="1"/>
    <col min="13" max="15" width="9.7109375" style="413" customWidth="1"/>
    <col min="16" max="16" width="10.140625" style="733" customWidth="1"/>
    <col min="17" max="17" width="7.42578125" style="734" customWidth="1"/>
    <col min="18" max="20" width="11" style="413" customWidth="1"/>
    <col min="21" max="21" width="9.7109375" style="733" customWidth="1"/>
    <col min="22" max="22" width="9.42578125" style="734" customWidth="1"/>
    <col min="23" max="25" width="11.140625" style="413" customWidth="1"/>
    <col min="26" max="26" width="10.42578125" style="733" customWidth="1"/>
    <col min="27" max="27" width="9.28515625" style="734" customWidth="1"/>
    <col min="28" max="28" width="10.140625" style="415" hidden="1" customWidth="1"/>
    <col min="29" max="45" width="9.140625" style="415" customWidth="1"/>
    <col min="46" max="16384" width="9.140625" style="415"/>
  </cols>
  <sheetData>
    <row r="1" spans="1:28" ht="29.25" customHeight="1">
      <c r="B1" s="1008" t="s">
        <v>276</v>
      </c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8"/>
      <c r="U1" s="1008"/>
      <c r="V1" s="1008"/>
      <c r="W1" s="1008"/>
      <c r="X1" s="1008"/>
      <c r="Y1" s="1008"/>
      <c r="Z1" s="1008"/>
      <c r="AA1" s="1008"/>
      <c r="AB1" s="1008"/>
    </row>
    <row r="2" spans="1:28" ht="27.75" customHeight="1">
      <c r="B2" s="1073" t="s">
        <v>89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  <c r="U2" s="1073"/>
      <c r="V2" s="1073"/>
      <c r="W2" s="1073"/>
      <c r="X2" s="1073"/>
      <c r="Y2" s="1073"/>
      <c r="Z2" s="1073"/>
      <c r="AA2" s="1073"/>
      <c r="AB2" s="1073"/>
    </row>
    <row r="3" spans="1:28" ht="24.95" customHeight="1">
      <c r="B3" s="1074" t="s">
        <v>21</v>
      </c>
      <c r="C3" s="1077" t="s">
        <v>23</v>
      </c>
      <c r="D3" s="1077" t="s">
        <v>12</v>
      </c>
      <c r="E3" s="416" t="s">
        <v>3</v>
      </c>
      <c r="F3" s="1077" t="s">
        <v>12</v>
      </c>
      <c r="G3" s="1080" t="s">
        <v>151</v>
      </c>
      <c r="H3" s="1068" t="s">
        <v>158</v>
      </c>
      <c r="I3" s="1069"/>
      <c r="J3" s="1069"/>
      <c r="K3" s="1069"/>
      <c r="L3" s="1070" t="s">
        <v>160</v>
      </c>
      <c r="M3" s="1068" t="s">
        <v>161</v>
      </c>
      <c r="N3" s="1069"/>
      <c r="O3" s="1069"/>
      <c r="P3" s="1069"/>
      <c r="Q3" s="1070" t="s">
        <v>165</v>
      </c>
      <c r="R3" s="1068" t="s">
        <v>172</v>
      </c>
      <c r="S3" s="1069"/>
      <c r="T3" s="1069"/>
      <c r="U3" s="1069"/>
      <c r="V3" s="1070" t="s">
        <v>170</v>
      </c>
      <c r="W3" s="1068" t="s">
        <v>173</v>
      </c>
      <c r="X3" s="1069"/>
      <c r="Y3" s="1069"/>
      <c r="Z3" s="1069"/>
      <c r="AA3" s="1070" t="s">
        <v>177</v>
      </c>
      <c r="AB3" s="417" t="s">
        <v>24</v>
      </c>
    </row>
    <row r="4" spans="1:28" ht="24.95" customHeight="1">
      <c r="B4" s="1075"/>
      <c r="C4" s="1078"/>
      <c r="D4" s="1078"/>
      <c r="E4" s="416"/>
      <c r="F4" s="1078"/>
      <c r="G4" s="1081"/>
      <c r="H4" s="1068" t="s">
        <v>159</v>
      </c>
      <c r="I4" s="1069"/>
      <c r="J4" s="1069"/>
      <c r="K4" s="1069"/>
      <c r="L4" s="1071"/>
      <c r="M4" s="1068" t="s">
        <v>159</v>
      </c>
      <c r="N4" s="1069"/>
      <c r="O4" s="1069"/>
      <c r="P4" s="1069"/>
      <c r="Q4" s="1071"/>
      <c r="R4" s="1068" t="s">
        <v>159</v>
      </c>
      <c r="S4" s="1069"/>
      <c r="T4" s="1069"/>
      <c r="U4" s="1069"/>
      <c r="V4" s="1071"/>
      <c r="W4" s="1068" t="s">
        <v>159</v>
      </c>
      <c r="X4" s="1069"/>
      <c r="Y4" s="1069"/>
      <c r="Z4" s="1069"/>
      <c r="AA4" s="1071"/>
      <c r="AB4" s="417"/>
    </row>
    <row r="5" spans="1:28" ht="21" customHeight="1">
      <c r="B5" s="1076"/>
      <c r="C5" s="1079"/>
      <c r="D5" s="1079"/>
      <c r="E5" s="416"/>
      <c r="F5" s="1079"/>
      <c r="G5" s="1082"/>
      <c r="H5" s="418" t="s">
        <v>153</v>
      </c>
      <c r="I5" s="417" t="s">
        <v>154</v>
      </c>
      <c r="J5" s="417" t="s">
        <v>155</v>
      </c>
      <c r="K5" s="419" t="s">
        <v>156</v>
      </c>
      <c r="L5" s="1072"/>
      <c r="M5" s="418" t="s">
        <v>162</v>
      </c>
      <c r="N5" s="417" t="s">
        <v>163</v>
      </c>
      <c r="O5" s="417" t="s">
        <v>164</v>
      </c>
      <c r="P5" s="419" t="s">
        <v>156</v>
      </c>
      <c r="Q5" s="1072"/>
      <c r="R5" s="418" t="s">
        <v>167</v>
      </c>
      <c r="S5" s="417" t="s">
        <v>168</v>
      </c>
      <c r="T5" s="417" t="s">
        <v>169</v>
      </c>
      <c r="U5" s="419" t="s">
        <v>156</v>
      </c>
      <c r="V5" s="1072"/>
      <c r="W5" s="418" t="s">
        <v>174</v>
      </c>
      <c r="X5" s="417" t="s">
        <v>175</v>
      </c>
      <c r="Y5" s="417" t="s">
        <v>176</v>
      </c>
      <c r="Z5" s="419" t="s">
        <v>156</v>
      </c>
      <c r="AA5" s="1072"/>
      <c r="AB5" s="417"/>
    </row>
    <row r="6" spans="1:28" ht="24.75" customHeight="1">
      <c r="B6" s="420"/>
      <c r="C6" s="421" t="s">
        <v>148</v>
      </c>
      <c r="D6" s="418"/>
      <c r="E6" s="418"/>
      <c r="F6" s="417" t="s">
        <v>149</v>
      </c>
      <c r="G6" s="422" t="e">
        <f>AA6</f>
        <v>#REF!</v>
      </c>
      <c r="H6" s="423">
        <f t="shared" ref="H6:J7" si="0">H8+H76+H128+H197+H205</f>
        <v>11872</v>
      </c>
      <c r="I6" s="423">
        <f t="shared" si="0"/>
        <v>12014</v>
      </c>
      <c r="J6" s="423">
        <f t="shared" si="0"/>
        <v>14156</v>
      </c>
      <c r="K6" s="424">
        <f>SUM(H6:J6)</f>
        <v>38042</v>
      </c>
      <c r="L6" s="425"/>
      <c r="M6" s="423">
        <f t="shared" ref="M6:O7" si="1">M8+M76+M128+M197+M205</f>
        <v>12075</v>
      </c>
      <c r="N6" s="423">
        <f t="shared" si="1"/>
        <v>13224</v>
      </c>
      <c r="O6" s="423">
        <f t="shared" si="1"/>
        <v>12612</v>
      </c>
      <c r="P6" s="424">
        <f>SUM(M6:O6)+K6</f>
        <v>75953</v>
      </c>
      <c r="Q6" s="425"/>
      <c r="R6" s="423">
        <f t="shared" ref="R6:T7" si="2">R8+R76+R128+R197+R205</f>
        <v>12084</v>
      </c>
      <c r="S6" s="423">
        <f t="shared" si="2"/>
        <v>11894</v>
      </c>
      <c r="T6" s="423">
        <f t="shared" si="2"/>
        <v>12130</v>
      </c>
      <c r="U6" s="424">
        <f>SUM(R6:T6)+P6</f>
        <v>112061</v>
      </c>
      <c r="V6" s="425"/>
      <c r="W6" s="423" t="e">
        <f t="shared" ref="W6:Y7" si="3">W8+W76+W128+W197+W205</f>
        <v>#REF!</v>
      </c>
      <c r="X6" s="423" t="e">
        <f t="shared" si="3"/>
        <v>#REF!</v>
      </c>
      <c r="Y6" s="423" t="e">
        <f t="shared" si="3"/>
        <v>#REF!</v>
      </c>
      <c r="Z6" s="424" t="e">
        <f>SUM(W6:Y6)+U6</f>
        <v>#REF!</v>
      </c>
      <c r="AA6" s="425" t="e">
        <f>Z6</f>
        <v>#REF!</v>
      </c>
      <c r="AB6" s="426"/>
    </row>
    <row r="7" spans="1:28" ht="27" customHeight="1">
      <c r="A7" s="414" t="s">
        <v>344</v>
      </c>
      <c r="B7" s="420"/>
      <c r="C7" s="421"/>
      <c r="D7" s="418"/>
      <c r="E7" s="418"/>
      <c r="F7" s="417" t="s">
        <v>150</v>
      </c>
      <c r="G7" s="422" t="e">
        <f t="shared" ref="G7:G69" si="4">AA7</f>
        <v>#REF!</v>
      </c>
      <c r="H7" s="423">
        <f t="shared" si="0"/>
        <v>193216</v>
      </c>
      <c r="I7" s="423">
        <f t="shared" si="0"/>
        <v>248546</v>
      </c>
      <c r="J7" s="423">
        <f t="shared" si="0"/>
        <v>217096</v>
      </c>
      <c r="K7" s="424">
        <f>SUM(H7:J7)</f>
        <v>658858</v>
      </c>
      <c r="L7" s="425"/>
      <c r="M7" s="423">
        <f t="shared" si="1"/>
        <v>154246</v>
      </c>
      <c r="N7" s="423">
        <f t="shared" si="1"/>
        <v>144396</v>
      </c>
      <c r="O7" s="423">
        <f t="shared" si="1"/>
        <v>231889</v>
      </c>
      <c r="P7" s="424">
        <f>SUM(M7:O7)+K7</f>
        <v>1189389</v>
      </c>
      <c r="Q7" s="425"/>
      <c r="R7" s="423">
        <f t="shared" si="2"/>
        <v>138266</v>
      </c>
      <c r="S7" s="423">
        <f t="shared" si="2"/>
        <v>165256</v>
      </c>
      <c r="T7" s="423">
        <f t="shared" si="2"/>
        <v>171680</v>
      </c>
      <c r="U7" s="424">
        <f>SUM(R7:T7)+P7</f>
        <v>1664591</v>
      </c>
      <c r="V7" s="425"/>
      <c r="W7" s="423" t="e">
        <f t="shared" si="3"/>
        <v>#REF!</v>
      </c>
      <c r="X7" s="423" t="e">
        <f t="shared" si="3"/>
        <v>#REF!</v>
      </c>
      <c r="Y7" s="423" t="e">
        <f t="shared" si="3"/>
        <v>#REF!</v>
      </c>
      <c r="Z7" s="424" t="e">
        <f>SUM(W7:Y7)+U7</f>
        <v>#REF!</v>
      </c>
      <c r="AA7" s="425" t="e">
        <f>Z7</f>
        <v>#REF!</v>
      </c>
      <c r="AB7" s="426"/>
    </row>
    <row r="8" spans="1:28" ht="45" customHeight="1">
      <c r="B8" s="427"/>
      <c r="C8" s="428" t="s">
        <v>305</v>
      </c>
      <c r="D8" s="429"/>
      <c r="E8" s="430"/>
      <c r="F8" s="431" t="s">
        <v>149</v>
      </c>
      <c r="G8" s="422">
        <f t="shared" si="4"/>
        <v>0</v>
      </c>
      <c r="H8" s="432">
        <f t="shared" ref="H8:J9" si="5">H10</f>
        <v>10330</v>
      </c>
      <c r="I8" s="432">
        <f t="shared" si="5"/>
        <v>10328</v>
      </c>
      <c r="J8" s="432">
        <f t="shared" si="5"/>
        <v>10335</v>
      </c>
      <c r="K8" s="433">
        <f>J8+I8+H8</f>
        <v>30993</v>
      </c>
      <c r="L8" s="434">
        <v>0</v>
      </c>
      <c r="M8" s="432">
        <f>M10</f>
        <v>10328</v>
      </c>
      <c r="N8" s="432">
        <f>N10</f>
        <v>10328</v>
      </c>
      <c r="O8" s="432">
        <f>O10</f>
        <v>11078</v>
      </c>
      <c r="P8" s="433">
        <f t="shared" ref="P8:P13" si="6">O8+N8+M8</f>
        <v>31734</v>
      </c>
      <c r="Q8" s="434">
        <v>0</v>
      </c>
      <c r="R8" s="432">
        <f>R10</f>
        <v>10328</v>
      </c>
      <c r="S8" s="432">
        <f>S10</f>
        <v>10328</v>
      </c>
      <c r="T8" s="432">
        <f>T10</f>
        <v>10538</v>
      </c>
      <c r="U8" s="433">
        <f>T8+S8+R8</f>
        <v>31194</v>
      </c>
      <c r="V8" s="434">
        <v>0</v>
      </c>
      <c r="W8" s="432">
        <f>W10</f>
        <v>10328</v>
      </c>
      <c r="X8" s="432">
        <f>X10</f>
        <v>10328</v>
      </c>
      <c r="Y8" s="432">
        <f>Y10</f>
        <v>10355</v>
      </c>
      <c r="Z8" s="433">
        <f>Y8+X8+W8</f>
        <v>31011</v>
      </c>
      <c r="AA8" s="434">
        <v>0</v>
      </c>
      <c r="AB8" s="435"/>
    </row>
    <row r="9" spans="1:28" ht="18" customHeight="1">
      <c r="B9" s="427"/>
      <c r="C9" s="436"/>
      <c r="D9" s="429"/>
      <c r="E9" s="430"/>
      <c r="F9" s="431" t="s">
        <v>150</v>
      </c>
      <c r="G9" s="422">
        <f t="shared" si="4"/>
        <v>0</v>
      </c>
      <c r="H9" s="432">
        <f t="shared" si="5"/>
        <v>54000</v>
      </c>
      <c r="I9" s="432">
        <f t="shared" si="5"/>
        <v>60800</v>
      </c>
      <c r="J9" s="432">
        <f t="shared" si="5"/>
        <v>59240</v>
      </c>
      <c r="K9" s="433">
        <f t="shared" ref="K9:K72" si="7">J9+I9+H9</f>
        <v>174040</v>
      </c>
      <c r="L9" s="434">
        <v>0</v>
      </c>
      <c r="M9" s="432">
        <v>0</v>
      </c>
      <c r="N9" s="432">
        <v>0</v>
      </c>
      <c r="O9" s="432">
        <v>0</v>
      </c>
      <c r="P9" s="433">
        <f t="shared" si="6"/>
        <v>0</v>
      </c>
      <c r="Q9" s="434">
        <v>0</v>
      </c>
      <c r="R9" s="432">
        <v>0</v>
      </c>
      <c r="S9" s="432">
        <v>0</v>
      </c>
      <c r="T9" s="432">
        <v>0</v>
      </c>
      <c r="U9" s="433">
        <f t="shared" ref="U9:U72" si="8">T9+S9+R9</f>
        <v>0</v>
      </c>
      <c r="V9" s="434">
        <v>0</v>
      </c>
      <c r="W9" s="432">
        <v>0</v>
      </c>
      <c r="X9" s="432">
        <v>0</v>
      </c>
      <c r="Y9" s="432">
        <v>0</v>
      </c>
      <c r="Z9" s="433">
        <f t="shared" ref="Z9:Z72" si="9">Y9+X9+W9</f>
        <v>0</v>
      </c>
      <c r="AA9" s="434">
        <v>0</v>
      </c>
      <c r="AB9" s="435"/>
    </row>
    <row r="10" spans="1:28" s="446" customFormat="1" ht="37.5">
      <c r="A10" s="437"/>
      <c r="B10" s="438"/>
      <c r="C10" s="439" t="s">
        <v>306</v>
      </c>
      <c r="D10" s="440"/>
      <c r="E10" s="441"/>
      <c r="F10" s="442" t="s">
        <v>0</v>
      </c>
      <c r="G10" s="422">
        <f t="shared" si="4"/>
        <v>124932</v>
      </c>
      <c r="H10" s="443">
        <f t="shared" ref="H10:J11" si="10">H12+H42+H58</f>
        <v>10330</v>
      </c>
      <c r="I10" s="443">
        <f t="shared" si="10"/>
        <v>10328</v>
      </c>
      <c r="J10" s="443">
        <f t="shared" si="10"/>
        <v>10335</v>
      </c>
      <c r="K10" s="443">
        <f t="shared" si="7"/>
        <v>30993</v>
      </c>
      <c r="L10" s="444">
        <f>K10</f>
        <v>30993</v>
      </c>
      <c r="M10" s="443">
        <f t="shared" ref="M10:O11" si="11">M12+M42+M58</f>
        <v>10328</v>
      </c>
      <c r="N10" s="443">
        <f t="shared" si="11"/>
        <v>10328</v>
      </c>
      <c r="O10" s="443">
        <f t="shared" si="11"/>
        <v>11078</v>
      </c>
      <c r="P10" s="443">
        <f t="shared" si="6"/>
        <v>31734</v>
      </c>
      <c r="Q10" s="444">
        <f>P10+L10</f>
        <v>62727</v>
      </c>
      <c r="R10" s="443">
        <f t="shared" ref="R10:T11" si="12">R12+R42+R58</f>
        <v>10328</v>
      </c>
      <c r="S10" s="443">
        <f t="shared" si="12"/>
        <v>10328</v>
      </c>
      <c r="T10" s="443">
        <f t="shared" si="12"/>
        <v>10538</v>
      </c>
      <c r="U10" s="433">
        <f t="shared" si="8"/>
        <v>31194</v>
      </c>
      <c r="V10" s="444">
        <f>U10+Q10</f>
        <v>93921</v>
      </c>
      <c r="W10" s="443">
        <f t="shared" ref="W10:Y11" si="13">W12+W42+W58</f>
        <v>10328</v>
      </c>
      <c r="X10" s="443">
        <f t="shared" si="13"/>
        <v>10328</v>
      </c>
      <c r="Y10" s="443">
        <f t="shared" si="13"/>
        <v>10355</v>
      </c>
      <c r="Z10" s="433">
        <f t="shared" si="9"/>
        <v>31011</v>
      </c>
      <c r="AA10" s="444">
        <f>Z10+V10</f>
        <v>124932</v>
      </c>
      <c r="AB10" s="445"/>
    </row>
    <row r="11" spans="1:28" s="455" customFormat="1">
      <c r="A11" s="447"/>
      <c r="B11" s="448"/>
      <c r="C11" s="449"/>
      <c r="D11" s="449"/>
      <c r="E11" s="450"/>
      <c r="F11" s="451" t="s">
        <v>182</v>
      </c>
      <c r="G11" s="422">
        <f t="shared" si="4"/>
        <v>0</v>
      </c>
      <c r="H11" s="452">
        <f t="shared" si="10"/>
        <v>54000</v>
      </c>
      <c r="I11" s="452">
        <f t="shared" si="10"/>
        <v>60800</v>
      </c>
      <c r="J11" s="452">
        <f t="shared" si="10"/>
        <v>59240</v>
      </c>
      <c r="K11" s="452">
        <f t="shared" si="7"/>
        <v>174040</v>
      </c>
      <c r="L11" s="453">
        <v>0</v>
      </c>
      <c r="M11" s="452">
        <f t="shared" si="11"/>
        <v>54000</v>
      </c>
      <c r="N11" s="452">
        <f t="shared" si="11"/>
        <v>54000</v>
      </c>
      <c r="O11" s="452">
        <f t="shared" si="11"/>
        <v>74950</v>
      </c>
      <c r="P11" s="452">
        <f t="shared" si="6"/>
        <v>182950</v>
      </c>
      <c r="Q11" s="453">
        <v>0</v>
      </c>
      <c r="R11" s="452">
        <f t="shared" si="12"/>
        <v>62910</v>
      </c>
      <c r="S11" s="452">
        <f t="shared" si="12"/>
        <v>60700</v>
      </c>
      <c r="T11" s="452">
        <f t="shared" si="12"/>
        <v>64400</v>
      </c>
      <c r="U11" s="433">
        <f t="shared" si="8"/>
        <v>188010</v>
      </c>
      <c r="V11" s="453">
        <v>0</v>
      </c>
      <c r="W11" s="452">
        <f t="shared" si="13"/>
        <v>54000</v>
      </c>
      <c r="X11" s="452">
        <f t="shared" si="13"/>
        <v>54000</v>
      </c>
      <c r="Y11" s="452">
        <f t="shared" si="13"/>
        <v>54000</v>
      </c>
      <c r="Z11" s="433">
        <f t="shared" si="9"/>
        <v>162000</v>
      </c>
      <c r="AA11" s="453">
        <v>0</v>
      </c>
      <c r="AB11" s="454"/>
    </row>
    <row r="12" spans="1:28" s="465" customFormat="1" ht="56.25">
      <c r="A12" s="456"/>
      <c r="B12" s="457"/>
      <c r="C12" s="458" t="s">
        <v>307</v>
      </c>
      <c r="D12" s="459" t="s">
        <v>0</v>
      </c>
      <c r="E12" s="460"/>
      <c r="F12" s="461" t="s">
        <v>0</v>
      </c>
      <c r="G12" s="462">
        <f t="shared" si="4"/>
        <v>4932</v>
      </c>
      <c r="H12" s="463">
        <f t="shared" ref="H12:J13" si="14">H14+H16+H18+H24+H28</f>
        <v>330</v>
      </c>
      <c r="I12" s="463">
        <f t="shared" si="14"/>
        <v>328</v>
      </c>
      <c r="J12" s="463">
        <f t="shared" si="14"/>
        <v>335</v>
      </c>
      <c r="K12" s="463">
        <f t="shared" si="7"/>
        <v>993</v>
      </c>
      <c r="L12" s="462">
        <f>K12</f>
        <v>993</v>
      </c>
      <c r="M12" s="463">
        <f t="shared" ref="M12:O13" si="15">M14+M16+M18+M24+M28</f>
        <v>328</v>
      </c>
      <c r="N12" s="463">
        <f t="shared" si="15"/>
        <v>328</v>
      </c>
      <c r="O12" s="463">
        <f t="shared" si="15"/>
        <v>1078</v>
      </c>
      <c r="P12" s="463">
        <f t="shared" si="6"/>
        <v>1734</v>
      </c>
      <c r="Q12" s="462">
        <f>P12+L12</f>
        <v>2727</v>
      </c>
      <c r="R12" s="463">
        <f t="shared" ref="R12:T13" si="16">R14+R16+R18+R24+R28</f>
        <v>328</v>
      </c>
      <c r="S12" s="463">
        <f t="shared" si="16"/>
        <v>328</v>
      </c>
      <c r="T12" s="463">
        <f t="shared" si="16"/>
        <v>538</v>
      </c>
      <c r="U12" s="463">
        <f t="shared" si="8"/>
        <v>1194</v>
      </c>
      <c r="V12" s="462">
        <f t="shared" ref="V12:V17" si="17">U12+Q12</f>
        <v>3921</v>
      </c>
      <c r="W12" s="463">
        <f t="shared" ref="W12:Y13" si="18">W14+W16+W18+W24+W28</f>
        <v>328</v>
      </c>
      <c r="X12" s="463">
        <f t="shared" si="18"/>
        <v>328</v>
      </c>
      <c r="Y12" s="463">
        <f t="shared" si="18"/>
        <v>355</v>
      </c>
      <c r="Z12" s="463">
        <f t="shared" si="9"/>
        <v>1011</v>
      </c>
      <c r="AA12" s="462">
        <f>Z12+V12</f>
        <v>4932</v>
      </c>
      <c r="AB12" s="464"/>
    </row>
    <row r="13" spans="1:28" s="474" customFormat="1" ht="38.25" customHeight="1">
      <c r="A13" s="466"/>
      <c r="B13" s="467"/>
      <c r="C13" s="468"/>
      <c r="D13" s="469"/>
      <c r="E13" s="470"/>
      <c r="F13" s="471" t="s">
        <v>182</v>
      </c>
      <c r="G13" s="422">
        <f t="shared" si="4"/>
        <v>707000</v>
      </c>
      <c r="H13" s="433">
        <f t="shared" si="14"/>
        <v>54000</v>
      </c>
      <c r="I13" s="433">
        <f t="shared" si="14"/>
        <v>60800</v>
      </c>
      <c r="J13" s="433">
        <f t="shared" si="14"/>
        <v>59240</v>
      </c>
      <c r="K13" s="433">
        <f t="shared" si="7"/>
        <v>174040</v>
      </c>
      <c r="L13" s="472">
        <f>K13</f>
        <v>174040</v>
      </c>
      <c r="M13" s="433">
        <f t="shared" si="15"/>
        <v>54000</v>
      </c>
      <c r="N13" s="433">
        <f t="shared" si="15"/>
        <v>54000</v>
      </c>
      <c r="O13" s="433">
        <f t="shared" si="15"/>
        <v>74950</v>
      </c>
      <c r="P13" s="433">
        <f t="shared" si="6"/>
        <v>182950</v>
      </c>
      <c r="Q13" s="472">
        <f>P13+L13</f>
        <v>356990</v>
      </c>
      <c r="R13" s="433">
        <f t="shared" si="16"/>
        <v>62910</v>
      </c>
      <c r="S13" s="433">
        <f t="shared" si="16"/>
        <v>60700</v>
      </c>
      <c r="T13" s="433">
        <f t="shared" si="16"/>
        <v>64400</v>
      </c>
      <c r="U13" s="433">
        <f t="shared" si="8"/>
        <v>188010</v>
      </c>
      <c r="V13" s="472">
        <f t="shared" si="17"/>
        <v>545000</v>
      </c>
      <c r="W13" s="433">
        <f t="shared" si="18"/>
        <v>54000</v>
      </c>
      <c r="X13" s="433">
        <f t="shared" si="18"/>
        <v>54000</v>
      </c>
      <c r="Y13" s="433">
        <f t="shared" si="18"/>
        <v>54000</v>
      </c>
      <c r="Z13" s="433">
        <f t="shared" si="9"/>
        <v>162000</v>
      </c>
      <c r="AA13" s="472">
        <f>Z13+V13</f>
        <v>707000</v>
      </c>
      <c r="AB13" s="473"/>
    </row>
    <row r="14" spans="1:28" s="466" customFormat="1" ht="37.5">
      <c r="B14" s="467">
        <v>1</v>
      </c>
      <c r="C14" s="475" t="s">
        <v>308</v>
      </c>
      <c r="D14" s="476" t="s">
        <v>0</v>
      </c>
      <c r="E14" s="477"/>
      <c r="F14" s="478" t="s">
        <v>0</v>
      </c>
      <c r="G14" s="422">
        <f t="shared" si="4"/>
        <v>2600</v>
      </c>
      <c r="H14" s="433">
        <f>[1]แผนงาน2562!$I$14</f>
        <v>216</v>
      </c>
      <c r="I14" s="433">
        <f>[1]แผนงาน2562!$J$14</f>
        <v>216</v>
      </c>
      <c r="J14" s="433">
        <f>[1]แผนงาน2562!$K$14</f>
        <v>216</v>
      </c>
      <c r="K14" s="433">
        <f t="shared" si="7"/>
        <v>648</v>
      </c>
      <c r="L14" s="472">
        <f>K14</f>
        <v>648</v>
      </c>
      <c r="M14" s="433">
        <f>[1]แผนงาน2562!$M$14</f>
        <v>216</v>
      </c>
      <c r="N14" s="433">
        <f>[1]แผนงาน2562!$N$14</f>
        <v>216</v>
      </c>
      <c r="O14" s="433">
        <f>[1]แผนงาน2562!$O$14</f>
        <v>216</v>
      </c>
      <c r="P14" s="433">
        <f t="shared" ref="P14:P77" si="19">O14+N14+M14</f>
        <v>648</v>
      </c>
      <c r="Q14" s="472">
        <f>P14+L14</f>
        <v>1296</v>
      </c>
      <c r="R14" s="433">
        <f>[1]แผนงาน2562!$R$14</f>
        <v>216</v>
      </c>
      <c r="S14" s="433">
        <f>[1]แผนงาน2562!$S$14</f>
        <v>216</v>
      </c>
      <c r="T14" s="433">
        <f>[1]แผนงาน2562!$T$14</f>
        <v>216</v>
      </c>
      <c r="U14" s="433">
        <f t="shared" si="8"/>
        <v>648</v>
      </c>
      <c r="V14" s="472">
        <f t="shared" si="17"/>
        <v>1944</v>
      </c>
      <c r="W14" s="433">
        <f>[1]แผนงาน2562!$W$14</f>
        <v>216</v>
      </c>
      <c r="X14" s="433">
        <f>[1]แผนงาน2562!$X$14</f>
        <v>216</v>
      </c>
      <c r="Y14" s="433">
        <f>[1]แผนงาน2562!$Y$14</f>
        <v>224</v>
      </c>
      <c r="Z14" s="433">
        <f t="shared" si="9"/>
        <v>656</v>
      </c>
      <c r="AA14" s="472">
        <f>Z14+V14</f>
        <v>2600</v>
      </c>
      <c r="AB14" s="479"/>
    </row>
    <row r="15" spans="1:28" s="414" customFormat="1" ht="27" customHeight="1">
      <c r="A15" s="480">
        <f>[1]แผนงาน2562!$J$14</f>
        <v>216</v>
      </c>
      <c r="B15" s="481"/>
      <c r="C15" s="482"/>
      <c r="D15" s="483"/>
      <c r="E15" s="484"/>
      <c r="F15" s="485" t="s">
        <v>182</v>
      </c>
      <c r="G15" s="434">
        <f t="shared" si="4"/>
        <v>0</v>
      </c>
      <c r="H15" s="432">
        <f>[1]แผนเงิน2562!$G$14</f>
        <v>0</v>
      </c>
      <c r="I15" s="432">
        <f>[1]แผนเงิน2562!$H$14</f>
        <v>0</v>
      </c>
      <c r="J15" s="432">
        <f>[1]แผนเงิน2562!$I$14</f>
        <v>0</v>
      </c>
      <c r="K15" s="432">
        <f t="shared" si="7"/>
        <v>0</v>
      </c>
      <c r="L15" s="472">
        <f t="shared" ref="L15:L78" si="20">K15</f>
        <v>0</v>
      </c>
      <c r="M15" s="432">
        <f>[1]แผนเงิน2562!$K$14</f>
        <v>0</v>
      </c>
      <c r="N15" s="432">
        <f>[1]แผนเงิน2562!$L$14</f>
        <v>0</v>
      </c>
      <c r="O15" s="432">
        <f>[1]แผนเงิน2562!$M$14</f>
        <v>0</v>
      </c>
      <c r="P15" s="433">
        <f t="shared" si="19"/>
        <v>0</v>
      </c>
      <c r="Q15" s="472">
        <f t="shared" ref="Q15:Q78" si="21">P15+L15</f>
        <v>0</v>
      </c>
      <c r="R15" s="432">
        <f>[1]แผนเงิน2562!$P$14</f>
        <v>0</v>
      </c>
      <c r="S15" s="432">
        <f>[1]แผนเงิน2562!$Q$14</f>
        <v>0</v>
      </c>
      <c r="T15" s="432">
        <f>[1]แผนเงิน2562!$R$14</f>
        <v>0</v>
      </c>
      <c r="U15" s="433">
        <f t="shared" si="8"/>
        <v>0</v>
      </c>
      <c r="V15" s="472">
        <f t="shared" si="17"/>
        <v>0</v>
      </c>
      <c r="W15" s="432">
        <f>[1]แผนเงิน2562!$U$14</f>
        <v>0</v>
      </c>
      <c r="X15" s="432">
        <f>[1]แผนเงิน2562!$V$14</f>
        <v>0</v>
      </c>
      <c r="Y15" s="432">
        <f>[1]แผนเงิน2562!$W$14</f>
        <v>0</v>
      </c>
      <c r="Z15" s="433">
        <f t="shared" si="9"/>
        <v>0</v>
      </c>
      <c r="AA15" s="472">
        <f t="shared" ref="AA15:AA78" si="22">Z15+V15</f>
        <v>0</v>
      </c>
      <c r="AB15" s="486"/>
    </row>
    <row r="16" spans="1:28" s="474" customFormat="1">
      <c r="A16" s="487">
        <f>[1]แผนงาน2562!$J$16</f>
        <v>110</v>
      </c>
      <c r="B16" s="467">
        <v>2</v>
      </c>
      <c r="C16" s="468" t="s">
        <v>309</v>
      </c>
      <c r="D16" s="469" t="s">
        <v>0</v>
      </c>
      <c r="E16" s="470"/>
      <c r="F16" s="471" t="s">
        <v>0</v>
      </c>
      <c r="G16" s="422">
        <f t="shared" si="4"/>
        <v>1340</v>
      </c>
      <c r="H16" s="433">
        <f>[1]แผนงาน2562!$J$16</f>
        <v>110</v>
      </c>
      <c r="I16" s="433">
        <f>[1]แผนงาน2562!$K$16</f>
        <v>110</v>
      </c>
      <c r="J16" s="433">
        <f>[1]แผนงาน2562!$K$16</f>
        <v>110</v>
      </c>
      <c r="K16" s="433">
        <f t="shared" si="7"/>
        <v>330</v>
      </c>
      <c r="L16" s="472">
        <f t="shared" si="20"/>
        <v>330</v>
      </c>
      <c r="M16" s="433">
        <f>[1]แผนงาน2562!$M$16</f>
        <v>110</v>
      </c>
      <c r="N16" s="433">
        <f>[1]แผนงาน2562!$N$16</f>
        <v>110</v>
      </c>
      <c r="O16" s="433">
        <f>[1]แผนงาน2562!$O$16</f>
        <v>110</v>
      </c>
      <c r="P16" s="433">
        <f t="shared" si="19"/>
        <v>330</v>
      </c>
      <c r="Q16" s="472">
        <f t="shared" si="21"/>
        <v>660</v>
      </c>
      <c r="R16" s="433">
        <f>[1]แผนงาน2562!$R$16</f>
        <v>110</v>
      </c>
      <c r="S16" s="433">
        <f>[1]แผนงาน2562!$S$16</f>
        <v>110</v>
      </c>
      <c r="T16" s="433">
        <f>[1]แผนงาน2562!$T$16</f>
        <v>110</v>
      </c>
      <c r="U16" s="433">
        <f t="shared" si="8"/>
        <v>330</v>
      </c>
      <c r="V16" s="472">
        <f t="shared" si="17"/>
        <v>990</v>
      </c>
      <c r="W16" s="433">
        <f>[1]แผนงาน2562!$W$16</f>
        <v>110</v>
      </c>
      <c r="X16" s="433">
        <f>[1]แผนงาน2562!$X$16</f>
        <v>110</v>
      </c>
      <c r="Y16" s="433">
        <f>[1]แผนงาน2562!$Y$16</f>
        <v>130</v>
      </c>
      <c r="Z16" s="433">
        <f t="shared" si="9"/>
        <v>350</v>
      </c>
      <c r="AA16" s="472">
        <f t="shared" si="22"/>
        <v>1340</v>
      </c>
      <c r="AB16" s="473"/>
    </row>
    <row r="17" spans="1:28" ht="21" customHeight="1">
      <c r="A17" s="480">
        <f>[1]แผนงาน2562!$J$17</f>
        <v>99</v>
      </c>
      <c r="B17" s="481"/>
      <c r="C17" s="429"/>
      <c r="D17" s="488"/>
      <c r="E17" s="489"/>
      <c r="F17" s="490" t="s">
        <v>182</v>
      </c>
      <c r="G17" s="422">
        <f>AA17</f>
        <v>373500</v>
      </c>
      <c r="H17" s="432">
        <f>[1]แผนเงิน2562!$G$16</f>
        <v>30000</v>
      </c>
      <c r="I17" s="432">
        <f>[1]แผนเงิน2562!$H$16</f>
        <v>36800</v>
      </c>
      <c r="J17" s="432">
        <f>[1]แผนเงิน2562!$I$16</f>
        <v>30000</v>
      </c>
      <c r="K17" s="433">
        <f t="shared" si="7"/>
        <v>96800</v>
      </c>
      <c r="L17" s="472">
        <f t="shared" si="20"/>
        <v>96800</v>
      </c>
      <c r="M17" s="432">
        <f>[1]แผนเงิน2562!$K$16</f>
        <v>30000</v>
      </c>
      <c r="N17" s="432">
        <f>[1]แผนเงิน2562!$L$16</f>
        <v>30000</v>
      </c>
      <c r="O17" s="432">
        <f>[1]แผนเงิน2562!$M$16</f>
        <v>30000</v>
      </c>
      <c r="P17" s="433">
        <f t="shared" si="19"/>
        <v>90000</v>
      </c>
      <c r="Q17" s="472">
        <f t="shared" si="21"/>
        <v>186800</v>
      </c>
      <c r="R17" s="432">
        <f>[1]แผนเงิน2562!$P$16</f>
        <v>30000</v>
      </c>
      <c r="S17" s="432">
        <f>[1]แผนเงิน2562!$Q$16</f>
        <v>36700</v>
      </c>
      <c r="T17" s="432">
        <f>[1]แผนเงิน2562!$R$16</f>
        <v>30000</v>
      </c>
      <c r="U17" s="433">
        <f t="shared" si="8"/>
        <v>96700</v>
      </c>
      <c r="V17" s="472">
        <f t="shared" si="17"/>
        <v>283500</v>
      </c>
      <c r="W17" s="432">
        <f>[1]แผนเงิน2562!$U$16</f>
        <v>30000</v>
      </c>
      <c r="X17" s="432">
        <f>[1]แผนเงิน2562!$V$16</f>
        <v>30000</v>
      </c>
      <c r="Y17" s="432">
        <f>[1]แผนเงิน2562!$W$16</f>
        <v>30000</v>
      </c>
      <c r="Z17" s="433">
        <f t="shared" si="9"/>
        <v>90000</v>
      </c>
      <c r="AA17" s="472">
        <f t="shared" si="22"/>
        <v>373500</v>
      </c>
      <c r="AB17" s="491"/>
    </row>
    <row r="18" spans="1:28" s="474" customFormat="1" ht="33.75" customHeight="1">
      <c r="A18" s="487">
        <f>[1]แผนงาน2562!$J$18</f>
        <v>0</v>
      </c>
      <c r="B18" s="467">
        <v>3</v>
      </c>
      <c r="C18" s="468" t="s">
        <v>310</v>
      </c>
      <c r="D18" s="469" t="s">
        <v>0</v>
      </c>
      <c r="E18" s="470">
        <v>2600</v>
      </c>
      <c r="F18" s="471" t="s">
        <v>0</v>
      </c>
      <c r="G18" s="422">
        <f t="shared" si="4"/>
        <v>250</v>
      </c>
      <c r="H18" s="433">
        <f t="shared" ref="H18:J19" si="23">H20</f>
        <v>0</v>
      </c>
      <c r="I18" s="433">
        <f t="shared" si="23"/>
        <v>0</v>
      </c>
      <c r="J18" s="433">
        <f t="shared" si="23"/>
        <v>0</v>
      </c>
      <c r="K18" s="433">
        <f t="shared" si="7"/>
        <v>0</v>
      </c>
      <c r="L18" s="472">
        <f t="shared" si="20"/>
        <v>0</v>
      </c>
      <c r="M18" s="433">
        <f t="shared" ref="M18:O19" si="24">M20</f>
        <v>0</v>
      </c>
      <c r="N18" s="433">
        <f t="shared" si="24"/>
        <v>0</v>
      </c>
      <c r="O18" s="433">
        <f t="shared" si="24"/>
        <v>250</v>
      </c>
      <c r="P18" s="433">
        <f t="shared" si="19"/>
        <v>250</v>
      </c>
      <c r="Q18" s="472">
        <f t="shared" si="21"/>
        <v>250</v>
      </c>
      <c r="R18" s="433">
        <f>R20</f>
        <v>0</v>
      </c>
      <c r="S18" s="433">
        <f>S20</f>
        <v>0</v>
      </c>
      <c r="T18" s="433">
        <f>T20</f>
        <v>0</v>
      </c>
      <c r="U18" s="433">
        <f t="shared" si="8"/>
        <v>0</v>
      </c>
      <c r="V18" s="472">
        <f t="shared" ref="V18:V81" si="25">U18+Q18</f>
        <v>250</v>
      </c>
      <c r="W18" s="433">
        <f t="shared" ref="W18:Y19" si="26">W20</f>
        <v>0</v>
      </c>
      <c r="X18" s="433">
        <f t="shared" si="26"/>
        <v>0</v>
      </c>
      <c r="Y18" s="433">
        <f t="shared" si="26"/>
        <v>0</v>
      </c>
      <c r="Z18" s="433">
        <f t="shared" si="9"/>
        <v>0</v>
      </c>
      <c r="AA18" s="472">
        <f t="shared" si="22"/>
        <v>250</v>
      </c>
      <c r="AB18" s="473"/>
    </row>
    <row r="19" spans="1:28" s="474" customFormat="1">
      <c r="A19" s="466"/>
      <c r="B19" s="467"/>
      <c r="C19" s="468"/>
      <c r="D19" s="469"/>
      <c r="E19" s="470"/>
      <c r="F19" s="471" t="s">
        <v>182</v>
      </c>
      <c r="G19" s="422">
        <f t="shared" si="4"/>
        <v>15000</v>
      </c>
      <c r="H19" s="433">
        <f t="shared" si="23"/>
        <v>0</v>
      </c>
      <c r="I19" s="433">
        <f t="shared" si="23"/>
        <v>0</v>
      </c>
      <c r="J19" s="433">
        <f t="shared" si="23"/>
        <v>0</v>
      </c>
      <c r="K19" s="433">
        <f t="shared" si="7"/>
        <v>0</v>
      </c>
      <c r="L19" s="472">
        <f t="shared" si="20"/>
        <v>0</v>
      </c>
      <c r="M19" s="433">
        <f t="shared" si="24"/>
        <v>0</v>
      </c>
      <c r="N19" s="433">
        <f t="shared" si="24"/>
        <v>0</v>
      </c>
      <c r="O19" s="433">
        <f t="shared" si="24"/>
        <v>15000</v>
      </c>
      <c r="P19" s="433">
        <f t="shared" si="19"/>
        <v>15000</v>
      </c>
      <c r="Q19" s="472">
        <f t="shared" si="21"/>
        <v>15000</v>
      </c>
      <c r="R19" s="433">
        <f>-R21</f>
        <v>0</v>
      </c>
      <c r="S19" s="433">
        <f>-S21</f>
        <v>0</v>
      </c>
      <c r="T19" s="433">
        <f>-T21</f>
        <v>0</v>
      </c>
      <c r="U19" s="433">
        <f t="shared" si="8"/>
        <v>0</v>
      </c>
      <c r="V19" s="472">
        <f t="shared" si="25"/>
        <v>15000</v>
      </c>
      <c r="W19" s="433">
        <f t="shared" si="26"/>
        <v>0</v>
      </c>
      <c r="X19" s="433">
        <f t="shared" si="26"/>
        <v>0</v>
      </c>
      <c r="Y19" s="433">
        <f t="shared" si="26"/>
        <v>0</v>
      </c>
      <c r="Z19" s="433">
        <f t="shared" si="9"/>
        <v>0</v>
      </c>
      <c r="AA19" s="472">
        <f t="shared" si="22"/>
        <v>15000</v>
      </c>
      <c r="AB19" s="473"/>
    </row>
    <row r="20" spans="1:28">
      <c r="B20" s="481"/>
      <c r="C20" s="492" t="s">
        <v>318</v>
      </c>
      <c r="D20" s="488" t="s">
        <v>0</v>
      </c>
      <c r="E20" s="489">
        <v>1340</v>
      </c>
      <c r="F20" s="490" t="s">
        <v>0</v>
      </c>
      <c r="G20" s="422">
        <f t="shared" si="4"/>
        <v>250</v>
      </c>
      <c r="H20" s="432">
        <f>[1]แผนงาน2562!$I$20</f>
        <v>0</v>
      </c>
      <c r="I20" s="432">
        <f>[1]แผนงาน2562!$J$20</f>
        <v>0</v>
      </c>
      <c r="J20" s="432">
        <f>[1]แผนงาน2562!$K$20</f>
        <v>0</v>
      </c>
      <c r="K20" s="433">
        <f t="shared" si="7"/>
        <v>0</v>
      </c>
      <c r="L20" s="472">
        <f t="shared" si="20"/>
        <v>0</v>
      </c>
      <c r="M20" s="432">
        <f>[1]แผนงาน2562!$M$20</f>
        <v>0</v>
      </c>
      <c r="N20" s="432">
        <f>[1]แผนงาน2562!$N$20</f>
        <v>0</v>
      </c>
      <c r="O20" s="432">
        <f>[1]แผนงาน2562!$O$20</f>
        <v>250</v>
      </c>
      <c r="P20" s="433">
        <f t="shared" si="19"/>
        <v>250</v>
      </c>
      <c r="Q20" s="472">
        <f t="shared" si="21"/>
        <v>250</v>
      </c>
      <c r="R20" s="432">
        <f>[1]แผนงาน2562!$R$20</f>
        <v>0</v>
      </c>
      <c r="S20" s="432">
        <f>[1]แผนงาน2562!$S$20</f>
        <v>0</v>
      </c>
      <c r="T20" s="432">
        <f>[1]แผนงาน2562!$T$20</f>
        <v>0</v>
      </c>
      <c r="U20" s="433">
        <f t="shared" si="8"/>
        <v>0</v>
      </c>
      <c r="V20" s="472">
        <f t="shared" si="25"/>
        <v>250</v>
      </c>
      <c r="W20" s="432">
        <f>[1]แผนงาน2562!$W$20</f>
        <v>0</v>
      </c>
      <c r="X20" s="432">
        <f>[1]แผนงาน2562!$X$20</f>
        <v>0</v>
      </c>
      <c r="Y20" s="432">
        <f>[1]แผนงาน2562!$Y$20</f>
        <v>0</v>
      </c>
      <c r="Z20" s="433">
        <f t="shared" si="9"/>
        <v>0</v>
      </c>
      <c r="AA20" s="472">
        <f t="shared" si="22"/>
        <v>250</v>
      </c>
      <c r="AB20" s="491"/>
    </row>
    <row r="21" spans="1:28">
      <c r="B21" s="481"/>
      <c r="C21" s="429"/>
      <c r="D21" s="488"/>
      <c r="E21" s="489"/>
      <c r="F21" s="490" t="s">
        <v>182</v>
      </c>
      <c r="G21" s="422">
        <f t="shared" si="4"/>
        <v>15000</v>
      </c>
      <c r="H21" s="432">
        <f>[1]แผนเงิน2562!$G$20</f>
        <v>0</v>
      </c>
      <c r="I21" s="432">
        <f>[1]แผนเงิน2562!$H$21</f>
        <v>0</v>
      </c>
      <c r="J21" s="432">
        <f>[1]แผนเงิน2562!$I$20</f>
        <v>0</v>
      </c>
      <c r="K21" s="433">
        <f t="shared" si="7"/>
        <v>0</v>
      </c>
      <c r="L21" s="472">
        <f t="shared" si="20"/>
        <v>0</v>
      </c>
      <c r="M21" s="432">
        <f>[1]แผนเงิน2562!$K$20</f>
        <v>0</v>
      </c>
      <c r="N21" s="432">
        <f>[1]แผนเงิน2562!$L$20</f>
        <v>0</v>
      </c>
      <c r="O21" s="432">
        <f>[1]แผนเงิน2562!$M$20</f>
        <v>15000</v>
      </c>
      <c r="P21" s="433">
        <f t="shared" si="19"/>
        <v>15000</v>
      </c>
      <c r="Q21" s="472">
        <f>P21+L21</f>
        <v>15000</v>
      </c>
      <c r="R21" s="432">
        <f>[1]แผนเงิน2562!$P$20</f>
        <v>0</v>
      </c>
      <c r="S21" s="432">
        <f>[1]แผนเงิน2562!$Q$20</f>
        <v>0</v>
      </c>
      <c r="T21" s="432">
        <f>[1]แผนเงิน2562!$R$20</f>
        <v>0</v>
      </c>
      <c r="U21" s="433">
        <f t="shared" si="8"/>
        <v>0</v>
      </c>
      <c r="V21" s="472">
        <f t="shared" si="25"/>
        <v>15000</v>
      </c>
      <c r="W21" s="432">
        <f>[1]แผนเงิน2562!$U$20</f>
        <v>0</v>
      </c>
      <c r="X21" s="432">
        <f>[1]แผนเงิน2562!$V$20</f>
        <v>0</v>
      </c>
      <c r="Y21" s="432">
        <f>[1]แผนเงิน2562!$W$20</f>
        <v>0</v>
      </c>
      <c r="Z21" s="433">
        <f t="shared" si="9"/>
        <v>0</v>
      </c>
      <c r="AA21" s="472">
        <f t="shared" si="22"/>
        <v>15000</v>
      </c>
      <c r="AB21" s="491"/>
    </row>
    <row r="22" spans="1:28">
      <c r="B22" s="481"/>
      <c r="C22" s="429" t="s">
        <v>319</v>
      </c>
      <c r="D22" s="488" t="s">
        <v>0</v>
      </c>
      <c r="E22" s="489">
        <v>200</v>
      </c>
      <c r="F22" s="490" t="s">
        <v>0</v>
      </c>
      <c r="G22" s="422">
        <f t="shared" si="4"/>
        <v>0</v>
      </c>
      <c r="H22" s="432">
        <f>[1]แผนงาน2562!$J$22</f>
        <v>0</v>
      </c>
      <c r="I22" s="432">
        <f>[1]แผนงาน2562!$K$22</f>
        <v>0</v>
      </c>
      <c r="J22" s="432">
        <f>[1]แผนงาน2562!$L$22</f>
        <v>0</v>
      </c>
      <c r="K22" s="433">
        <f t="shared" si="7"/>
        <v>0</v>
      </c>
      <c r="L22" s="472">
        <f t="shared" si="20"/>
        <v>0</v>
      </c>
      <c r="M22" s="432">
        <f>[1]แผนงาน2562!$P$22</f>
        <v>0</v>
      </c>
      <c r="N22" s="432">
        <f>[1]แผนงาน2562!$Q$22</f>
        <v>0</v>
      </c>
      <c r="O22" s="432">
        <f>[1]แผนงาน2562!$R$22</f>
        <v>0</v>
      </c>
      <c r="P22" s="433">
        <f t="shared" si="19"/>
        <v>0</v>
      </c>
      <c r="Q22" s="472">
        <f t="shared" si="21"/>
        <v>0</v>
      </c>
      <c r="R22" s="432">
        <f>[1]แผนงาน2562!$W$22</f>
        <v>0</v>
      </c>
      <c r="S22" s="432">
        <f>[1]แผนงาน2562!$X$22</f>
        <v>0</v>
      </c>
      <c r="T22" s="432">
        <f>[1]แผนงาน2562!$Y$22</f>
        <v>0</v>
      </c>
      <c r="U22" s="433">
        <f t="shared" si="8"/>
        <v>0</v>
      </c>
      <c r="V22" s="472">
        <f t="shared" si="25"/>
        <v>0</v>
      </c>
      <c r="W22" s="432">
        <f>[1]แผนงาน2562!$AD$22</f>
        <v>0</v>
      </c>
      <c r="X22" s="432">
        <f>[1]แผนงาน2562!$AD$22</f>
        <v>0</v>
      </c>
      <c r="Y22" s="432">
        <f>[1]แผนงาน2562!$AF$22</f>
        <v>0</v>
      </c>
      <c r="Z22" s="433">
        <f t="shared" si="9"/>
        <v>0</v>
      </c>
      <c r="AA22" s="472">
        <f t="shared" si="22"/>
        <v>0</v>
      </c>
      <c r="AB22" s="491"/>
    </row>
    <row r="23" spans="1:28">
      <c r="B23" s="481"/>
      <c r="C23" s="429"/>
      <c r="D23" s="488"/>
      <c r="E23" s="489"/>
      <c r="F23" s="490" t="s">
        <v>182</v>
      </c>
      <c r="G23" s="422">
        <f t="shared" si="4"/>
        <v>0</v>
      </c>
      <c r="H23" s="432">
        <f>[1]แผนงาน2562!$J$23</f>
        <v>0</v>
      </c>
      <c r="I23" s="432">
        <f>[1]แผนงาน2562!$K$23</f>
        <v>0</v>
      </c>
      <c r="J23" s="432">
        <f>[1]แผนงาน2562!$L$23</f>
        <v>0</v>
      </c>
      <c r="K23" s="433">
        <f t="shared" si="7"/>
        <v>0</v>
      </c>
      <c r="L23" s="472">
        <f t="shared" si="20"/>
        <v>0</v>
      </c>
      <c r="M23" s="432">
        <f>[1]แผนงาน2562!$P$23</f>
        <v>0</v>
      </c>
      <c r="N23" s="432">
        <f>[1]แผนงาน2562!$Q$23</f>
        <v>0</v>
      </c>
      <c r="O23" s="432">
        <f>[1]แผนงาน2562!$R$23</f>
        <v>0</v>
      </c>
      <c r="P23" s="433">
        <f t="shared" si="19"/>
        <v>0</v>
      </c>
      <c r="Q23" s="472">
        <f t="shared" si="21"/>
        <v>0</v>
      </c>
      <c r="R23" s="432">
        <f>[1]แผนงาน2562!$W$23</f>
        <v>0</v>
      </c>
      <c r="S23" s="432">
        <f>[1]แผนงาน2562!$X$23</f>
        <v>0</v>
      </c>
      <c r="T23" s="432">
        <f>[1]แผนงาน2562!$Y$23</f>
        <v>0</v>
      </c>
      <c r="U23" s="433">
        <f t="shared" si="8"/>
        <v>0</v>
      </c>
      <c r="V23" s="472">
        <f t="shared" si="25"/>
        <v>0</v>
      </c>
      <c r="W23" s="432">
        <f>[1]แผนงาน2562!$AD$23</f>
        <v>0</v>
      </c>
      <c r="X23" s="432">
        <f>[1]แผนงาน2562!$AD$23</f>
        <v>0</v>
      </c>
      <c r="Y23" s="432">
        <f>[1]แผนงาน2562!$AF$23</f>
        <v>0</v>
      </c>
      <c r="Z23" s="433">
        <f t="shared" si="9"/>
        <v>0</v>
      </c>
      <c r="AA23" s="472">
        <f t="shared" si="22"/>
        <v>0</v>
      </c>
      <c r="AB23" s="491"/>
    </row>
    <row r="24" spans="1:28" s="493" customFormat="1" ht="37.5" customHeight="1">
      <c r="B24" s="467">
        <v>4</v>
      </c>
      <c r="C24" s="475" t="s">
        <v>312</v>
      </c>
      <c r="D24" s="467" t="s">
        <v>0</v>
      </c>
      <c r="E24" s="494"/>
      <c r="F24" s="478" t="s">
        <v>0</v>
      </c>
      <c r="G24" s="422">
        <f t="shared" si="4"/>
        <v>0</v>
      </c>
      <c r="H24" s="433">
        <f>[1]แผนงาน2562!$I$24</f>
        <v>0</v>
      </c>
      <c r="I24" s="433">
        <f>[1]แผนงาน2562!$J$24</f>
        <v>0</v>
      </c>
      <c r="J24" s="433">
        <f>[1]แผนงาน2562!$K$24</f>
        <v>0</v>
      </c>
      <c r="K24" s="433">
        <f t="shared" si="7"/>
        <v>0</v>
      </c>
      <c r="L24" s="472">
        <f t="shared" si="20"/>
        <v>0</v>
      </c>
      <c r="M24" s="433">
        <f>[1]แผนงาน2562!$M$24</f>
        <v>0</v>
      </c>
      <c r="N24" s="433">
        <f>[1]แผนงาน2562!$N$24</f>
        <v>0</v>
      </c>
      <c r="O24" s="433">
        <f>[1]แผนงาน2562!$O$24</f>
        <v>0</v>
      </c>
      <c r="P24" s="433">
        <f t="shared" si="19"/>
        <v>0</v>
      </c>
      <c r="Q24" s="472">
        <f t="shared" si="21"/>
        <v>0</v>
      </c>
      <c r="R24" s="433">
        <f>[1]แผนงาน2562!$R$24</f>
        <v>0</v>
      </c>
      <c r="S24" s="433">
        <f>[1]แผนงาน2562!$S$24</f>
        <v>0</v>
      </c>
      <c r="T24" s="433">
        <f>[1]แผนงาน2562!$T$24</f>
        <v>0</v>
      </c>
      <c r="U24" s="433">
        <f t="shared" si="8"/>
        <v>0</v>
      </c>
      <c r="V24" s="472">
        <f t="shared" si="25"/>
        <v>0</v>
      </c>
      <c r="W24" s="433">
        <f>[1]แผนงาน2562!$W$24</f>
        <v>0</v>
      </c>
      <c r="X24" s="433">
        <f>[1]แผนงาน2562!$X$24</f>
        <v>0</v>
      </c>
      <c r="Y24" s="433">
        <f>[1]แผนงาน2562!$Y$24</f>
        <v>0</v>
      </c>
      <c r="Z24" s="433">
        <f t="shared" si="9"/>
        <v>0</v>
      </c>
      <c r="AA24" s="472">
        <f t="shared" si="22"/>
        <v>0</v>
      </c>
      <c r="AB24" s="495"/>
    </row>
    <row r="25" spans="1:28" s="414" customFormat="1">
      <c r="B25" s="481"/>
      <c r="C25" s="496"/>
      <c r="D25" s="483"/>
      <c r="E25" s="484"/>
      <c r="F25" s="485" t="s">
        <v>182</v>
      </c>
      <c r="G25" s="422">
        <f t="shared" si="4"/>
        <v>0</v>
      </c>
      <c r="H25" s="432">
        <f>[1]แผนงาน2562!$J$25</f>
        <v>0</v>
      </c>
      <c r="I25" s="432">
        <f>[1]แผนงาน2562!$K$25</f>
        <v>0</v>
      </c>
      <c r="J25" s="432">
        <f>[1]แผนงาน2562!$L$25</f>
        <v>0</v>
      </c>
      <c r="K25" s="433">
        <f t="shared" si="7"/>
        <v>0</v>
      </c>
      <c r="L25" s="472">
        <f t="shared" si="20"/>
        <v>0</v>
      </c>
      <c r="M25" s="432">
        <f>[1]แผนงาน2562!$P$25</f>
        <v>0</v>
      </c>
      <c r="N25" s="432">
        <f>[1]แผนงาน2562!$Q$25</f>
        <v>0</v>
      </c>
      <c r="O25" s="432">
        <f>[1]แผนงาน2562!$R$25</f>
        <v>0</v>
      </c>
      <c r="P25" s="433">
        <f t="shared" si="19"/>
        <v>0</v>
      </c>
      <c r="Q25" s="472">
        <f t="shared" si="21"/>
        <v>0</v>
      </c>
      <c r="R25" s="432">
        <f>[1]แผนงาน2562!$W$25</f>
        <v>0</v>
      </c>
      <c r="S25" s="432">
        <f>[1]แผนงาน2562!$X$25</f>
        <v>0</v>
      </c>
      <c r="T25" s="432">
        <f>[1]แผนงาน2562!$Y$25</f>
        <v>0</v>
      </c>
      <c r="U25" s="433">
        <f t="shared" si="8"/>
        <v>0</v>
      </c>
      <c r="V25" s="472">
        <f t="shared" si="25"/>
        <v>0</v>
      </c>
      <c r="W25" s="432">
        <f>[1]แผนงาน2562!$AD$25</f>
        <v>0</v>
      </c>
      <c r="X25" s="432">
        <f>[1]แผนงาน2562!$AD$25</f>
        <v>0</v>
      </c>
      <c r="Y25" s="432">
        <f>[1]แผนงาน2562!$AF$25</f>
        <v>0</v>
      </c>
      <c r="Z25" s="433">
        <f t="shared" si="9"/>
        <v>0</v>
      </c>
      <c r="AA25" s="472">
        <f t="shared" si="22"/>
        <v>0</v>
      </c>
      <c r="AB25" s="486"/>
    </row>
    <row r="26" spans="1:28" s="493" customFormat="1" ht="37.5">
      <c r="B26" s="467">
        <v>5</v>
      </c>
      <c r="C26" s="475" t="s">
        <v>313</v>
      </c>
      <c r="D26" s="467" t="s">
        <v>0</v>
      </c>
      <c r="E26" s="494"/>
      <c r="F26" s="478" t="s">
        <v>0</v>
      </c>
      <c r="G26" s="422">
        <f t="shared" si="4"/>
        <v>1</v>
      </c>
      <c r="H26" s="433">
        <f>[1]แผนงาน2562!$I$26</f>
        <v>1</v>
      </c>
      <c r="I26" s="433">
        <f>[1]แผนงาน2562!$J$26</f>
        <v>0</v>
      </c>
      <c r="J26" s="433">
        <f>[1]แผนงาน2562!$K$26</f>
        <v>0</v>
      </c>
      <c r="K26" s="433">
        <f t="shared" si="7"/>
        <v>1</v>
      </c>
      <c r="L26" s="472">
        <f t="shared" si="20"/>
        <v>1</v>
      </c>
      <c r="M26" s="433">
        <f>[1]แผนงาน2562!$M$26</f>
        <v>0</v>
      </c>
      <c r="N26" s="433">
        <f>[1]แผนงาน2562!$N$26</f>
        <v>0</v>
      </c>
      <c r="O26" s="433">
        <f>[1]แผนงาน2562!$O$26</f>
        <v>0</v>
      </c>
      <c r="P26" s="433">
        <f t="shared" si="19"/>
        <v>0</v>
      </c>
      <c r="Q26" s="472">
        <f t="shared" si="21"/>
        <v>1</v>
      </c>
      <c r="R26" s="433">
        <f>[1]แผนงาน2562!$R$26</f>
        <v>0</v>
      </c>
      <c r="S26" s="433">
        <f>[1]แผนงาน2562!$S$26</f>
        <v>0</v>
      </c>
      <c r="T26" s="433">
        <f>[1]แผนงาน2562!$T$26</f>
        <v>0</v>
      </c>
      <c r="U26" s="433">
        <f t="shared" si="8"/>
        <v>0</v>
      </c>
      <c r="V26" s="472">
        <f t="shared" si="25"/>
        <v>1</v>
      </c>
      <c r="W26" s="433">
        <f>[1]แผนงาน2562!$W$26</f>
        <v>0</v>
      </c>
      <c r="X26" s="433">
        <f>[1]แผนงาน2562!$X$26</f>
        <v>0</v>
      </c>
      <c r="Y26" s="433">
        <f>[1]แผนงาน2562!$Y$26</f>
        <v>0</v>
      </c>
      <c r="Z26" s="433">
        <f t="shared" si="9"/>
        <v>0</v>
      </c>
      <c r="AA26" s="472">
        <f t="shared" si="22"/>
        <v>1</v>
      </c>
      <c r="AB26" s="495"/>
    </row>
    <row r="27" spans="1:28" s="414" customFormat="1" ht="16.5" customHeight="1">
      <c r="B27" s="481"/>
      <c r="C27" s="496"/>
      <c r="D27" s="483"/>
      <c r="E27" s="484"/>
      <c r="F27" s="485" t="s">
        <v>182</v>
      </c>
      <c r="G27" s="422">
        <f t="shared" si="4"/>
        <v>180000</v>
      </c>
      <c r="H27" s="432">
        <f>[1]แผนเงิน2562!$G$26</f>
        <v>15000</v>
      </c>
      <c r="I27" s="432">
        <f>[1]แผนเงิน2562!$H$26</f>
        <v>15000</v>
      </c>
      <c r="J27" s="432">
        <f>[1]แผนเงิน2562!$I$26</f>
        <v>15000</v>
      </c>
      <c r="K27" s="433">
        <f t="shared" si="7"/>
        <v>45000</v>
      </c>
      <c r="L27" s="472">
        <f t="shared" si="20"/>
        <v>45000</v>
      </c>
      <c r="M27" s="432">
        <f>[1]แผนเงิน2562!$K$26</f>
        <v>15000</v>
      </c>
      <c r="N27" s="432">
        <f>[1]แผนเงิน2562!$L$26</f>
        <v>15000</v>
      </c>
      <c r="O27" s="432">
        <f>[1]แผนเงิน2562!$M$26</f>
        <v>15000</v>
      </c>
      <c r="P27" s="433">
        <f t="shared" si="19"/>
        <v>45000</v>
      </c>
      <c r="Q27" s="472">
        <f t="shared" si="21"/>
        <v>90000</v>
      </c>
      <c r="R27" s="432">
        <f>[1]แผนเงิน2562!$P$26</f>
        <v>15000</v>
      </c>
      <c r="S27" s="432">
        <f>[1]แผนเงิน2562!$Q$26</f>
        <v>15000</v>
      </c>
      <c r="T27" s="432">
        <f>[1]แผนเงิน2562!$R$26</f>
        <v>15000</v>
      </c>
      <c r="U27" s="433">
        <f t="shared" si="8"/>
        <v>45000</v>
      </c>
      <c r="V27" s="472">
        <f t="shared" si="25"/>
        <v>135000</v>
      </c>
      <c r="W27" s="432">
        <f>[1]แผนเงิน2562!$U$26</f>
        <v>15000</v>
      </c>
      <c r="X27" s="432">
        <f>[1]แผนเงิน2562!$V$26</f>
        <v>15000</v>
      </c>
      <c r="Y27" s="432">
        <f>[1]แผนเงิน2562!$W$26</f>
        <v>15000</v>
      </c>
      <c r="Z27" s="433">
        <f t="shared" si="9"/>
        <v>45000</v>
      </c>
      <c r="AA27" s="472">
        <f t="shared" si="22"/>
        <v>180000</v>
      </c>
      <c r="AB27" s="486"/>
    </row>
    <row r="28" spans="1:28" s="493" customFormat="1" ht="51.75" customHeight="1">
      <c r="B28" s="467">
        <v>6</v>
      </c>
      <c r="C28" s="475" t="s">
        <v>314</v>
      </c>
      <c r="D28" s="467" t="s">
        <v>5</v>
      </c>
      <c r="E28" s="494">
        <v>1</v>
      </c>
      <c r="F28" s="478" t="s">
        <v>0</v>
      </c>
      <c r="G28" s="422">
        <f t="shared" si="4"/>
        <v>742</v>
      </c>
      <c r="H28" s="433">
        <f>H30+H32+H34+H36+H38</f>
        <v>4</v>
      </c>
      <c r="I28" s="433">
        <f>I30+I32+I34+I36+I38+I40</f>
        <v>2</v>
      </c>
      <c r="J28" s="433">
        <f>J30+J32+J34+J36+J38+J40</f>
        <v>9</v>
      </c>
      <c r="K28" s="433">
        <f>J28+I28+H28</f>
        <v>15</v>
      </c>
      <c r="L28" s="472">
        <f t="shared" si="20"/>
        <v>15</v>
      </c>
      <c r="M28" s="433">
        <f>M30+M32+M34+M36+M38+M40</f>
        <v>2</v>
      </c>
      <c r="N28" s="433">
        <f>N30+N32+N34+N36+N38+N40</f>
        <v>2</v>
      </c>
      <c r="O28" s="433">
        <f>O30+O32+O34+O36+O38+O40</f>
        <v>502</v>
      </c>
      <c r="P28" s="433">
        <f t="shared" si="19"/>
        <v>506</v>
      </c>
      <c r="Q28" s="472">
        <f t="shared" si="21"/>
        <v>521</v>
      </c>
      <c r="R28" s="433">
        <f>R30+R32+R34+R36+R38+R40</f>
        <v>2</v>
      </c>
      <c r="S28" s="433">
        <f>S30+S32+S34+S36+S38+S40</f>
        <v>2</v>
      </c>
      <c r="T28" s="433">
        <f>T30+T32+T34+T36+T38+T40</f>
        <v>212</v>
      </c>
      <c r="U28" s="433">
        <f t="shared" si="8"/>
        <v>216</v>
      </c>
      <c r="V28" s="472">
        <f t="shared" si="25"/>
        <v>737</v>
      </c>
      <c r="W28" s="433">
        <f>W30+W32+W34+W36+W38+W40</f>
        <v>2</v>
      </c>
      <c r="X28" s="433">
        <f>X30+X32+X34+X36+X38+X40</f>
        <v>2</v>
      </c>
      <c r="Y28" s="433">
        <f>Y30+Y32+Y34+Y36+Y38+Y40</f>
        <v>1</v>
      </c>
      <c r="Z28" s="433">
        <f t="shared" si="9"/>
        <v>5</v>
      </c>
      <c r="AA28" s="472">
        <f t="shared" si="22"/>
        <v>742</v>
      </c>
      <c r="AB28" s="495"/>
    </row>
    <row r="29" spans="1:28" s="466" customFormat="1" ht="19.5" customHeight="1">
      <c r="B29" s="467"/>
      <c r="C29" s="497"/>
      <c r="D29" s="476"/>
      <c r="E29" s="477"/>
      <c r="F29" s="478" t="s">
        <v>182</v>
      </c>
      <c r="G29" s="422">
        <f t="shared" si="4"/>
        <v>318500</v>
      </c>
      <c r="H29" s="433">
        <f>H31+H33+H35+H37+H39</f>
        <v>24000</v>
      </c>
      <c r="I29" s="433">
        <f>I31+I33+I35+I37+I39</f>
        <v>24000</v>
      </c>
      <c r="J29" s="433">
        <f>J31+J33+J35+J37+J39</f>
        <v>29240</v>
      </c>
      <c r="K29" s="433">
        <f t="shared" si="7"/>
        <v>77240</v>
      </c>
      <c r="L29" s="472">
        <f t="shared" si="20"/>
        <v>77240</v>
      </c>
      <c r="M29" s="433">
        <f>M31+M33+M35+M37+M39</f>
        <v>24000</v>
      </c>
      <c r="N29" s="433">
        <f>N31+N33+N35+N37+N39</f>
        <v>24000</v>
      </c>
      <c r="O29" s="433">
        <f>O31+O33+O35+O37+O39</f>
        <v>29950</v>
      </c>
      <c r="P29" s="433">
        <f t="shared" si="19"/>
        <v>77950</v>
      </c>
      <c r="Q29" s="472">
        <f t="shared" si="21"/>
        <v>155190</v>
      </c>
      <c r="R29" s="433">
        <f>R31+R33+R35+R37+R39</f>
        <v>32910</v>
      </c>
      <c r="S29" s="433">
        <f>S31+S33+S35+S37+S39</f>
        <v>24000</v>
      </c>
      <c r="T29" s="433">
        <f>T31+T33+T35+T37+T39</f>
        <v>34400</v>
      </c>
      <c r="U29" s="433">
        <f t="shared" si="8"/>
        <v>91310</v>
      </c>
      <c r="V29" s="472">
        <f t="shared" si="25"/>
        <v>246500</v>
      </c>
      <c r="W29" s="433">
        <f>W31+W33+W35+W37+W39</f>
        <v>24000</v>
      </c>
      <c r="X29" s="433">
        <f>X31+X33+X35+X37+X39</f>
        <v>24000</v>
      </c>
      <c r="Y29" s="433">
        <f>Y31+Y33+Y35+Y37+Y39</f>
        <v>24000</v>
      </c>
      <c r="Z29" s="433">
        <f t="shared" si="9"/>
        <v>72000</v>
      </c>
      <c r="AA29" s="472">
        <f t="shared" si="22"/>
        <v>318500</v>
      </c>
      <c r="AB29" s="479"/>
    </row>
    <row r="30" spans="1:28">
      <c r="B30" s="481"/>
      <c r="C30" s="429" t="s">
        <v>352</v>
      </c>
      <c r="D30" s="488" t="s">
        <v>0</v>
      </c>
      <c r="E30" s="489">
        <v>1</v>
      </c>
      <c r="F30" s="490" t="s">
        <v>0</v>
      </c>
      <c r="G30" s="422">
        <f t="shared" si="4"/>
        <v>7</v>
      </c>
      <c r="H30" s="432">
        <f>[1]แผนงาน2562!$I$30</f>
        <v>0</v>
      </c>
      <c r="I30" s="432">
        <f>[1]แผนงาน2562!$J$30</f>
        <v>0</v>
      </c>
      <c r="J30" s="432">
        <f>[1]แผนงาน2562!$K$30</f>
        <v>7</v>
      </c>
      <c r="K30" s="433">
        <f t="shared" si="7"/>
        <v>7</v>
      </c>
      <c r="L30" s="472">
        <f t="shared" si="20"/>
        <v>7</v>
      </c>
      <c r="M30" s="432">
        <f>[1]แผนงาน2562!$M$30</f>
        <v>0</v>
      </c>
      <c r="N30" s="432">
        <f>[1]แผนงาน2562!$N$30</f>
        <v>0</v>
      </c>
      <c r="O30" s="432">
        <f>[1]แผนงาน2562!$O$30</f>
        <v>0</v>
      </c>
      <c r="P30" s="433">
        <f t="shared" si="19"/>
        <v>0</v>
      </c>
      <c r="Q30" s="472">
        <f t="shared" si="21"/>
        <v>7</v>
      </c>
      <c r="R30" s="432">
        <f>[1]แผนงาน2562!$R$30</f>
        <v>0</v>
      </c>
      <c r="S30" s="432">
        <f>[1]แผนงาน2562!$S$30</f>
        <v>0</v>
      </c>
      <c r="T30" s="432">
        <f>[1]แผนงาน2562!$T$30</f>
        <v>0</v>
      </c>
      <c r="U30" s="433">
        <f t="shared" si="8"/>
        <v>0</v>
      </c>
      <c r="V30" s="472">
        <f t="shared" si="25"/>
        <v>7</v>
      </c>
      <c r="W30" s="432">
        <f>[1]แผนงาน2562!$W$30</f>
        <v>0</v>
      </c>
      <c r="X30" s="432">
        <f>[1]แผนงาน2562!$X$30</f>
        <v>0</v>
      </c>
      <c r="Y30" s="432">
        <f>[1]แผนงาน2562!$Y$30</f>
        <v>0</v>
      </c>
      <c r="Z30" s="433">
        <f t="shared" si="9"/>
        <v>0</v>
      </c>
      <c r="AA30" s="472">
        <f t="shared" si="22"/>
        <v>7</v>
      </c>
      <c r="AB30" s="491"/>
    </row>
    <row r="31" spans="1:28">
      <c r="B31" s="481"/>
      <c r="C31" s="429"/>
      <c r="D31" s="488"/>
      <c r="E31" s="489"/>
      <c r="F31" s="490" t="s">
        <v>182</v>
      </c>
      <c r="G31" s="422">
        <f t="shared" si="4"/>
        <v>2300</v>
      </c>
      <c r="H31" s="432">
        <f>[1]แผนเงิน2562!$G$30</f>
        <v>0</v>
      </c>
      <c r="I31" s="432">
        <f>[1]แผนเงิน2562!$H$30</f>
        <v>0</v>
      </c>
      <c r="J31" s="432">
        <f>[1]แผนเงิน2562!$I$30</f>
        <v>1300</v>
      </c>
      <c r="K31" s="433">
        <f t="shared" si="7"/>
        <v>1300</v>
      </c>
      <c r="L31" s="472">
        <f t="shared" si="20"/>
        <v>1300</v>
      </c>
      <c r="M31" s="432">
        <f>[1]แผนเงิน2562!$K$30</f>
        <v>0</v>
      </c>
      <c r="N31" s="432">
        <f>[1]แผนเงิน2562!$L$30</f>
        <v>0</v>
      </c>
      <c r="O31" s="432">
        <f>[1]แผนเงิน2562!$M$30</f>
        <v>1000</v>
      </c>
      <c r="P31" s="433">
        <f t="shared" si="19"/>
        <v>1000</v>
      </c>
      <c r="Q31" s="472">
        <f t="shared" si="21"/>
        <v>2300</v>
      </c>
      <c r="R31" s="432">
        <f>[1]แผนเงิน2562!$P$30</f>
        <v>0</v>
      </c>
      <c r="S31" s="432">
        <f>[1]แผนเงิน2562!$Q$30</f>
        <v>0</v>
      </c>
      <c r="T31" s="432">
        <f>[1]แผนเงิน2562!$R$30</f>
        <v>0</v>
      </c>
      <c r="U31" s="433">
        <f t="shared" si="8"/>
        <v>0</v>
      </c>
      <c r="V31" s="472">
        <f t="shared" si="25"/>
        <v>2300</v>
      </c>
      <c r="W31" s="432">
        <f>[1]แผนเงิน2562!$U$30</f>
        <v>0</v>
      </c>
      <c r="X31" s="432">
        <f>[1]แผนเงิน2562!$V$30</f>
        <v>0</v>
      </c>
      <c r="Y31" s="432">
        <f>[1]แผนเงิน2562!$W$30</f>
        <v>0</v>
      </c>
      <c r="Z31" s="433">
        <f t="shared" si="9"/>
        <v>0</v>
      </c>
      <c r="AA31" s="472">
        <f t="shared" si="22"/>
        <v>2300</v>
      </c>
      <c r="AB31" s="491"/>
    </row>
    <row r="32" spans="1:28" ht="29.25" customHeight="1">
      <c r="B32" s="481"/>
      <c r="C32" s="429" t="s">
        <v>353</v>
      </c>
      <c r="D32" s="488" t="s">
        <v>0</v>
      </c>
      <c r="E32" s="489"/>
      <c r="F32" s="490" t="s">
        <v>0</v>
      </c>
      <c r="G32" s="422">
        <f t="shared" si="4"/>
        <v>710</v>
      </c>
      <c r="H32" s="432">
        <f>[1]แผนงาน2562!$I$32</f>
        <v>0</v>
      </c>
      <c r="I32" s="432">
        <f>[1]แผนงาน2562!$J$32</f>
        <v>0</v>
      </c>
      <c r="J32" s="432">
        <f>[1]แผนงาน2562!$K$32</f>
        <v>0</v>
      </c>
      <c r="K32" s="433">
        <f t="shared" si="7"/>
        <v>0</v>
      </c>
      <c r="L32" s="472">
        <f t="shared" si="20"/>
        <v>0</v>
      </c>
      <c r="M32" s="432">
        <f>[1]แผนงาน2562!$M$32</f>
        <v>0</v>
      </c>
      <c r="N32" s="432">
        <f>[1]แผนงาน2562!$N$32</f>
        <v>0</v>
      </c>
      <c r="O32" s="432">
        <f>[1]แผนงาน2562!$O$32</f>
        <v>500</v>
      </c>
      <c r="P32" s="433">
        <f t="shared" si="19"/>
        <v>500</v>
      </c>
      <c r="Q32" s="472">
        <f t="shared" si="21"/>
        <v>500</v>
      </c>
      <c r="R32" s="432">
        <f>[1]แผนงาน2562!$R$32</f>
        <v>0</v>
      </c>
      <c r="S32" s="432">
        <f>[1]แผนงาน2562!$S$32</f>
        <v>0</v>
      </c>
      <c r="T32" s="432">
        <f>[1]แผนงาน2562!$T$32</f>
        <v>210</v>
      </c>
      <c r="U32" s="433">
        <f t="shared" si="8"/>
        <v>210</v>
      </c>
      <c r="V32" s="472">
        <f t="shared" si="25"/>
        <v>710</v>
      </c>
      <c r="W32" s="432">
        <f>[1]แผนงาน2562!$W$32</f>
        <v>0</v>
      </c>
      <c r="X32" s="432">
        <f>[1]แผนงาน2562!$X$32</f>
        <v>0</v>
      </c>
      <c r="Y32" s="432">
        <f>[1]แผนงาน2562!$Y$32</f>
        <v>0</v>
      </c>
      <c r="Z32" s="433">
        <f t="shared" si="9"/>
        <v>0</v>
      </c>
      <c r="AA32" s="472">
        <f t="shared" si="22"/>
        <v>710</v>
      </c>
      <c r="AB32" s="491"/>
    </row>
    <row r="33" spans="1:28">
      <c r="B33" s="481"/>
      <c r="C33" s="429"/>
      <c r="D33" s="488"/>
      <c r="E33" s="489"/>
      <c r="F33" s="490" t="s">
        <v>182</v>
      </c>
      <c r="G33" s="422">
        <f t="shared" si="4"/>
        <v>17000</v>
      </c>
      <c r="H33" s="432">
        <f>[1]แผนเงิน2562!$G$32</f>
        <v>0</v>
      </c>
      <c r="I33" s="432">
        <f>[1]แผนเงิน2562!$H$32</f>
        <v>0</v>
      </c>
      <c r="J33" s="432">
        <f>[1]แผนเงิน2562!$I$32</f>
        <v>0</v>
      </c>
      <c r="K33" s="433">
        <f t="shared" si="7"/>
        <v>0</v>
      </c>
      <c r="L33" s="472">
        <f t="shared" si="20"/>
        <v>0</v>
      </c>
      <c r="M33" s="432">
        <f>[1]แผนเงิน2562!$K$32</f>
        <v>0</v>
      </c>
      <c r="N33" s="432">
        <f>[1]แผนเงิน2562!$L$32</f>
        <v>0</v>
      </c>
      <c r="O33" s="432">
        <f>[1]แผนเงิน2562!$M$32</f>
        <v>0</v>
      </c>
      <c r="P33" s="433">
        <f t="shared" si="19"/>
        <v>0</v>
      </c>
      <c r="Q33" s="472">
        <f t="shared" si="21"/>
        <v>0</v>
      </c>
      <c r="R33" s="432">
        <f>[1]แผนเงิน2562!$P$32</f>
        <v>6600</v>
      </c>
      <c r="S33" s="432">
        <f>[1]แผนเงิน2562!$Q$32</f>
        <v>0</v>
      </c>
      <c r="T33" s="432">
        <f>[1]แผนเงิน2562!$R$32</f>
        <v>10400</v>
      </c>
      <c r="U33" s="433">
        <f t="shared" si="8"/>
        <v>17000</v>
      </c>
      <c r="V33" s="472">
        <f t="shared" si="25"/>
        <v>17000</v>
      </c>
      <c r="W33" s="432">
        <f>[1]แผนเงิน2562!$U$32</f>
        <v>0</v>
      </c>
      <c r="X33" s="432">
        <f>[1]แผนเงิน2562!$V$32</f>
        <v>0</v>
      </c>
      <c r="Y33" s="432">
        <f>[1]แผนเงิน2562!$W$32</f>
        <v>0</v>
      </c>
      <c r="Z33" s="433">
        <f t="shared" si="9"/>
        <v>0</v>
      </c>
      <c r="AA33" s="472">
        <f t="shared" si="22"/>
        <v>17000</v>
      </c>
      <c r="AB33" s="491"/>
    </row>
    <row r="34" spans="1:28">
      <c r="B34" s="481"/>
      <c r="C34" s="429" t="s">
        <v>354</v>
      </c>
      <c r="D34" s="488" t="s">
        <v>0</v>
      </c>
      <c r="E34" s="489">
        <v>7</v>
      </c>
      <c r="F34" s="490" t="s">
        <v>0</v>
      </c>
      <c r="G34" s="422">
        <f t="shared" si="4"/>
        <v>23</v>
      </c>
      <c r="H34" s="432">
        <f>[1]แผนงาน2562!$I$34</f>
        <v>2</v>
      </c>
      <c r="I34" s="432">
        <f>[1]แผนงาน2562!$J$34</f>
        <v>2</v>
      </c>
      <c r="J34" s="432">
        <f>[1]แผนงาน2562!$K$34</f>
        <v>2</v>
      </c>
      <c r="K34" s="433">
        <f t="shared" si="7"/>
        <v>6</v>
      </c>
      <c r="L34" s="472">
        <f t="shared" si="20"/>
        <v>6</v>
      </c>
      <c r="M34" s="432">
        <f>[1]แผนงาน2562!$M$34</f>
        <v>2</v>
      </c>
      <c r="N34" s="432">
        <f>[1]แผนงาน2562!$N$34</f>
        <v>2</v>
      </c>
      <c r="O34" s="432">
        <f>[1]แผนงาน2562!$O$34</f>
        <v>2</v>
      </c>
      <c r="P34" s="433">
        <f t="shared" si="19"/>
        <v>6</v>
      </c>
      <c r="Q34" s="472">
        <f t="shared" si="21"/>
        <v>12</v>
      </c>
      <c r="R34" s="432">
        <f>[1]แผนงาน2562!$R$34</f>
        <v>2</v>
      </c>
      <c r="S34" s="432">
        <f>[1]แผนงาน2562!$S$34</f>
        <v>2</v>
      </c>
      <c r="T34" s="432">
        <f>[1]แผนงาน2562!$T$34</f>
        <v>2</v>
      </c>
      <c r="U34" s="433">
        <f t="shared" si="8"/>
        <v>6</v>
      </c>
      <c r="V34" s="472">
        <f t="shared" si="25"/>
        <v>18</v>
      </c>
      <c r="W34" s="432">
        <f>[1]แผนงาน2562!$W$34</f>
        <v>2</v>
      </c>
      <c r="X34" s="432">
        <f>[1]แผนงาน2562!$X$34</f>
        <v>2</v>
      </c>
      <c r="Y34" s="432">
        <f>[1]แผนงาน2562!$Y$34</f>
        <v>1</v>
      </c>
      <c r="Z34" s="433">
        <f t="shared" si="9"/>
        <v>5</v>
      </c>
      <c r="AA34" s="472">
        <f t="shared" si="22"/>
        <v>23</v>
      </c>
      <c r="AB34" s="491"/>
    </row>
    <row r="35" spans="1:28">
      <c r="B35" s="481"/>
      <c r="C35" s="429"/>
      <c r="D35" s="488"/>
      <c r="E35" s="489"/>
      <c r="F35" s="490" t="s">
        <v>182</v>
      </c>
      <c r="G35" s="422">
        <f t="shared" si="4"/>
        <v>11200</v>
      </c>
      <c r="H35" s="432">
        <f>[1]แผนเงิน2562!$G$34</f>
        <v>0</v>
      </c>
      <c r="I35" s="432">
        <f>[1]แผนเงิน2562!$H$34</f>
        <v>0</v>
      </c>
      <c r="J35" s="432">
        <f>[1]แผนเงิน2562!$I$34</f>
        <v>3940</v>
      </c>
      <c r="K35" s="433">
        <f t="shared" si="7"/>
        <v>3940</v>
      </c>
      <c r="L35" s="472">
        <f t="shared" si="20"/>
        <v>3940</v>
      </c>
      <c r="M35" s="432">
        <f>[1]แผนเงิน2562!$K$34</f>
        <v>0</v>
      </c>
      <c r="N35" s="432">
        <f>[1]แผนเงิน2562!$L$34</f>
        <v>0</v>
      </c>
      <c r="O35" s="432">
        <f>[1]แผนเงิน2562!$M$34</f>
        <v>4950</v>
      </c>
      <c r="P35" s="433">
        <f t="shared" si="19"/>
        <v>4950</v>
      </c>
      <c r="Q35" s="472">
        <f t="shared" si="21"/>
        <v>8890</v>
      </c>
      <c r="R35" s="432">
        <f>[1]แผนเงิน2562!$P$34</f>
        <v>2310</v>
      </c>
      <c r="S35" s="432">
        <f>[1]แผนเงิน2562!$Q$34</f>
        <v>0</v>
      </c>
      <c r="T35" s="432">
        <f>[1]แผนเงิน2562!$R$34</f>
        <v>0</v>
      </c>
      <c r="U35" s="433">
        <f t="shared" si="8"/>
        <v>2310</v>
      </c>
      <c r="V35" s="472">
        <f t="shared" si="25"/>
        <v>11200</v>
      </c>
      <c r="W35" s="432">
        <f>[1]แผนเงิน2562!$U$34</f>
        <v>0</v>
      </c>
      <c r="X35" s="432">
        <f>[1]แผนเงิน2562!$V$34</f>
        <v>0</v>
      </c>
      <c r="Y35" s="432">
        <f>[1]แผนเงิน2562!$W$34</f>
        <v>0</v>
      </c>
      <c r="Z35" s="433">
        <f t="shared" si="9"/>
        <v>0</v>
      </c>
      <c r="AA35" s="472">
        <f t="shared" si="22"/>
        <v>11200</v>
      </c>
      <c r="AB35" s="491"/>
    </row>
    <row r="36" spans="1:28" ht="37.5">
      <c r="B36" s="481"/>
      <c r="C36" s="429" t="s">
        <v>355</v>
      </c>
      <c r="D36" s="488" t="s">
        <v>0</v>
      </c>
      <c r="E36" s="489">
        <v>210</v>
      </c>
      <c r="F36" s="490" t="s">
        <v>0</v>
      </c>
      <c r="G36" s="422">
        <f t="shared" si="4"/>
        <v>1</v>
      </c>
      <c r="H36" s="432">
        <f>[1]แผนงาน2562!$I$36</f>
        <v>1</v>
      </c>
      <c r="I36" s="432">
        <f>[1]แผนงาน2562!$J$36</f>
        <v>0</v>
      </c>
      <c r="J36" s="432">
        <f>[1]แผนงาน2562!$K$36</f>
        <v>0</v>
      </c>
      <c r="K36" s="433">
        <f t="shared" si="7"/>
        <v>1</v>
      </c>
      <c r="L36" s="472">
        <f t="shared" si="20"/>
        <v>1</v>
      </c>
      <c r="M36" s="432">
        <f>[1]แผนงาน2562!$M$36</f>
        <v>0</v>
      </c>
      <c r="N36" s="432">
        <f>[1]แผนงาน2562!$N$36</f>
        <v>0</v>
      </c>
      <c r="O36" s="432">
        <f>[1]แผนงาน2562!$O$36</f>
        <v>0</v>
      </c>
      <c r="P36" s="433">
        <f t="shared" si="19"/>
        <v>0</v>
      </c>
      <c r="Q36" s="472">
        <f t="shared" si="21"/>
        <v>1</v>
      </c>
      <c r="R36" s="432">
        <f>[1]แผนงาน2562!R$36</f>
        <v>0</v>
      </c>
      <c r="S36" s="432">
        <f>[1]แผนงาน2562!$S$36</f>
        <v>0</v>
      </c>
      <c r="T36" s="432">
        <f>[1]แผนงาน2562!$T$36</f>
        <v>0</v>
      </c>
      <c r="U36" s="433">
        <f t="shared" si="8"/>
        <v>0</v>
      </c>
      <c r="V36" s="472">
        <f t="shared" si="25"/>
        <v>1</v>
      </c>
      <c r="W36" s="432">
        <f>[1]แผนงาน2562!$W$36</f>
        <v>0</v>
      </c>
      <c r="X36" s="432">
        <f>[1]แผนงาน2562!$X$36</f>
        <v>0</v>
      </c>
      <c r="Y36" s="432">
        <f>[1]แผนงาน2562!$Y$36</f>
        <v>0</v>
      </c>
      <c r="Z36" s="433">
        <f t="shared" si="9"/>
        <v>0</v>
      </c>
      <c r="AA36" s="472">
        <f t="shared" si="22"/>
        <v>1</v>
      </c>
      <c r="AB36" s="491"/>
    </row>
    <row r="37" spans="1:28">
      <c r="B37" s="481"/>
      <c r="C37" s="429"/>
      <c r="D37" s="488"/>
      <c r="E37" s="489"/>
      <c r="F37" s="490" t="s">
        <v>182</v>
      </c>
      <c r="G37" s="422">
        <f t="shared" si="4"/>
        <v>180000</v>
      </c>
      <c r="H37" s="432">
        <f>[1]แผนเงิน2562!$G$36</f>
        <v>15000</v>
      </c>
      <c r="I37" s="432">
        <f>[1]แผนเงิน2562!$H$36</f>
        <v>15000</v>
      </c>
      <c r="J37" s="432">
        <f>[1]แผนเงิน2562!$I$36</f>
        <v>15000</v>
      </c>
      <c r="K37" s="433">
        <f t="shared" si="7"/>
        <v>45000</v>
      </c>
      <c r="L37" s="472">
        <f t="shared" si="20"/>
        <v>45000</v>
      </c>
      <c r="M37" s="432">
        <f>[1]แผนเงิน2562!$K$36</f>
        <v>15000</v>
      </c>
      <c r="N37" s="432">
        <f>[1]แผนเงิน2562!$L$36</f>
        <v>15000</v>
      </c>
      <c r="O37" s="432">
        <f>[1]แผนเงิน2562!$M$36</f>
        <v>15000</v>
      </c>
      <c r="P37" s="433">
        <f t="shared" si="19"/>
        <v>45000</v>
      </c>
      <c r="Q37" s="472">
        <f t="shared" si="21"/>
        <v>90000</v>
      </c>
      <c r="R37" s="432">
        <f>[1]แผนเงิน2562!$P$36</f>
        <v>15000</v>
      </c>
      <c r="S37" s="432">
        <f>[1]แผนเงิน2562!$Q$36</f>
        <v>15000</v>
      </c>
      <c r="T37" s="432">
        <f>[1]แผนเงิน2562!$R$36</f>
        <v>15000</v>
      </c>
      <c r="U37" s="433">
        <f t="shared" si="8"/>
        <v>45000</v>
      </c>
      <c r="V37" s="472">
        <f t="shared" si="25"/>
        <v>135000</v>
      </c>
      <c r="W37" s="432">
        <f>[1]แผนเงิน2562!$U$36</f>
        <v>15000</v>
      </c>
      <c r="X37" s="432">
        <f>[1]แผนเงิน2562!$V$36</f>
        <v>15000</v>
      </c>
      <c r="Y37" s="432">
        <f>[1]แผนเงิน2562!$W$36</f>
        <v>15000</v>
      </c>
      <c r="Z37" s="433">
        <f t="shared" si="9"/>
        <v>45000</v>
      </c>
      <c r="AA37" s="472">
        <f t="shared" si="22"/>
        <v>180000</v>
      </c>
      <c r="AB37" s="491"/>
    </row>
    <row r="38" spans="1:28" ht="37.5">
      <c r="B38" s="481"/>
      <c r="C38" s="429" t="s">
        <v>356</v>
      </c>
      <c r="D38" s="488" t="s">
        <v>0</v>
      </c>
      <c r="E38" s="489">
        <v>18</v>
      </c>
      <c r="F38" s="490" t="s">
        <v>0</v>
      </c>
      <c r="G38" s="422">
        <f t="shared" si="4"/>
        <v>1</v>
      </c>
      <c r="H38" s="432">
        <f>[1]แผนงาน2562!$I$38</f>
        <v>1</v>
      </c>
      <c r="I38" s="432">
        <f>[1]แผนงาน2562!$J$38</f>
        <v>0</v>
      </c>
      <c r="J38" s="432">
        <f>[1]แผนงาน2562!$K$38</f>
        <v>0</v>
      </c>
      <c r="K38" s="433">
        <f t="shared" si="7"/>
        <v>1</v>
      </c>
      <c r="L38" s="472">
        <f t="shared" si="20"/>
        <v>1</v>
      </c>
      <c r="M38" s="432">
        <f>[1]แผนงาน2562!$M$38</f>
        <v>0</v>
      </c>
      <c r="N38" s="432">
        <f>[1]แผนงาน2562!$N$38</f>
        <v>0</v>
      </c>
      <c r="O38" s="432">
        <f>[1]แผนงาน2562!$O$38</f>
        <v>0</v>
      </c>
      <c r="P38" s="433">
        <f t="shared" si="19"/>
        <v>0</v>
      </c>
      <c r="Q38" s="472">
        <f t="shared" si="21"/>
        <v>1</v>
      </c>
      <c r="R38" s="432">
        <f>[1]แผนงาน2562!$R$38</f>
        <v>0</v>
      </c>
      <c r="S38" s="432">
        <f>[1]แผนงาน2562!$S$38</f>
        <v>0</v>
      </c>
      <c r="T38" s="432">
        <f>[1]แผนงาน2562!$T$38</f>
        <v>0</v>
      </c>
      <c r="U38" s="433">
        <f t="shared" si="8"/>
        <v>0</v>
      </c>
      <c r="V38" s="472">
        <f t="shared" si="25"/>
        <v>1</v>
      </c>
      <c r="W38" s="432">
        <f>[1]แผนงาน2562!$W$38</f>
        <v>0</v>
      </c>
      <c r="X38" s="432">
        <f>[1]แผนงาน2562!$X$38</f>
        <v>0</v>
      </c>
      <c r="Y38" s="432">
        <f>[1]แผนงาน2562!$Y$38</f>
        <v>0</v>
      </c>
      <c r="Z38" s="433">
        <f t="shared" si="9"/>
        <v>0</v>
      </c>
      <c r="AA38" s="472">
        <f t="shared" si="22"/>
        <v>1</v>
      </c>
      <c r="AB38" s="491"/>
    </row>
    <row r="39" spans="1:28">
      <c r="B39" s="481"/>
      <c r="C39" s="429"/>
      <c r="D39" s="488"/>
      <c r="E39" s="489"/>
      <c r="F39" s="490" t="s">
        <v>182</v>
      </c>
      <c r="G39" s="422">
        <f t="shared" si="4"/>
        <v>108000</v>
      </c>
      <c r="H39" s="432">
        <f>[1]แผนเงิน2562!$G$38</f>
        <v>9000</v>
      </c>
      <c r="I39" s="432">
        <f>[1]แผนเงิน2562!$H$38</f>
        <v>9000</v>
      </c>
      <c r="J39" s="432">
        <f>[1]แผนเงิน2562!$I$38</f>
        <v>9000</v>
      </c>
      <c r="K39" s="433">
        <f t="shared" si="7"/>
        <v>27000</v>
      </c>
      <c r="L39" s="472">
        <f t="shared" si="20"/>
        <v>27000</v>
      </c>
      <c r="M39" s="432">
        <f>[1]แผนเงิน2562!$K$38</f>
        <v>9000</v>
      </c>
      <c r="N39" s="432">
        <f>[1]แผนเงิน2562!$L$38</f>
        <v>9000</v>
      </c>
      <c r="O39" s="432">
        <f>[1]แผนเงิน2562!$M$38</f>
        <v>9000</v>
      </c>
      <c r="P39" s="433">
        <f t="shared" si="19"/>
        <v>27000</v>
      </c>
      <c r="Q39" s="472">
        <f t="shared" si="21"/>
        <v>54000</v>
      </c>
      <c r="R39" s="432">
        <f>[1]แผนเงิน2562!$P$38</f>
        <v>9000</v>
      </c>
      <c r="S39" s="432">
        <f>[1]แผนเงิน2562!$Q$38</f>
        <v>9000</v>
      </c>
      <c r="T39" s="432">
        <f>[1]แผนเงิน2562!$R$38</f>
        <v>9000</v>
      </c>
      <c r="U39" s="433">
        <f t="shared" si="8"/>
        <v>27000</v>
      </c>
      <c r="V39" s="472">
        <f t="shared" si="25"/>
        <v>81000</v>
      </c>
      <c r="W39" s="432">
        <f>[1]แผนเงิน2562!$U$38</f>
        <v>9000</v>
      </c>
      <c r="X39" s="432">
        <f>[1]แผนเงิน2562!$V$38</f>
        <v>9000</v>
      </c>
      <c r="Y39" s="432">
        <f>[1]แผนเงิน2562!$W$38</f>
        <v>9000</v>
      </c>
      <c r="Z39" s="433">
        <f t="shared" si="9"/>
        <v>27000</v>
      </c>
      <c r="AA39" s="472">
        <f t="shared" si="22"/>
        <v>108000</v>
      </c>
      <c r="AB39" s="491"/>
    </row>
    <row r="40" spans="1:28" s="474" customFormat="1" ht="37.5">
      <c r="A40" s="466"/>
      <c r="B40" s="467">
        <v>7</v>
      </c>
      <c r="C40" s="468" t="s">
        <v>29</v>
      </c>
      <c r="D40" s="469" t="s">
        <v>0</v>
      </c>
      <c r="E40" s="470">
        <v>1</v>
      </c>
      <c r="F40" s="471" t="s">
        <v>0</v>
      </c>
      <c r="G40" s="422">
        <f t="shared" si="4"/>
        <v>0</v>
      </c>
      <c r="H40" s="433">
        <f>[1]แผนงาน2562!$I$40</f>
        <v>0</v>
      </c>
      <c r="I40" s="433">
        <f>[1]แผนงาน2562!$J$42</f>
        <v>0</v>
      </c>
      <c r="J40" s="433">
        <f>[1]แผนงาน2562!$K$42</f>
        <v>0</v>
      </c>
      <c r="K40" s="433">
        <f t="shared" si="7"/>
        <v>0</v>
      </c>
      <c r="L40" s="472">
        <f t="shared" si="20"/>
        <v>0</v>
      </c>
      <c r="M40" s="433">
        <f>[1]แผนงาน2562!$M$42</f>
        <v>0</v>
      </c>
      <c r="N40" s="433">
        <f>[1]แผนงาน2562!$N$42</f>
        <v>0</v>
      </c>
      <c r="O40" s="433">
        <f>[1]แผนงาน2562!$O$42</f>
        <v>0</v>
      </c>
      <c r="P40" s="433">
        <f t="shared" si="19"/>
        <v>0</v>
      </c>
      <c r="Q40" s="472">
        <f t="shared" si="21"/>
        <v>0</v>
      </c>
      <c r="R40" s="433">
        <f>[1]แผนงาน2562!$R$42</f>
        <v>0</v>
      </c>
      <c r="S40" s="433">
        <f>[1]แผนงาน2562!$S$42</f>
        <v>0</v>
      </c>
      <c r="T40" s="433">
        <f>[1]แผนงาน2562!$T$42</f>
        <v>0</v>
      </c>
      <c r="U40" s="433">
        <f t="shared" si="8"/>
        <v>0</v>
      </c>
      <c r="V40" s="472">
        <f t="shared" si="25"/>
        <v>0</v>
      </c>
      <c r="W40" s="433">
        <f>[1]แผนงาน2562!$W$42</f>
        <v>0</v>
      </c>
      <c r="X40" s="433">
        <f>[1]แผนงาน2562!$X$42</f>
        <v>0</v>
      </c>
      <c r="Y40" s="433">
        <f>[1]แผนงาน2562!$Y$42</f>
        <v>0</v>
      </c>
      <c r="Z40" s="433">
        <f t="shared" si="9"/>
        <v>0</v>
      </c>
      <c r="AA40" s="472">
        <f t="shared" si="22"/>
        <v>0</v>
      </c>
      <c r="AB40" s="473"/>
    </row>
    <row r="41" spans="1:28" s="474" customFormat="1">
      <c r="A41" s="466"/>
      <c r="B41" s="467"/>
      <c r="C41" s="468"/>
      <c r="D41" s="469"/>
      <c r="E41" s="470"/>
      <c r="F41" s="471" t="s">
        <v>182</v>
      </c>
      <c r="G41" s="422">
        <f t="shared" si="4"/>
        <v>0</v>
      </c>
      <c r="H41" s="433">
        <f>[1]แผนเงิน2562!$G$40</f>
        <v>0</v>
      </c>
      <c r="I41" s="433">
        <f>[1]แผนเงิน2562!$H$40</f>
        <v>0</v>
      </c>
      <c r="J41" s="433">
        <f>[1]แผนเงิน2562!$I$40</f>
        <v>0</v>
      </c>
      <c r="K41" s="433">
        <f t="shared" si="7"/>
        <v>0</v>
      </c>
      <c r="L41" s="472">
        <f t="shared" si="20"/>
        <v>0</v>
      </c>
      <c r="M41" s="433">
        <f>[1]แผนเงิน2562!$K$40</f>
        <v>0</v>
      </c>
      <c r="N41" s="433">
        <f>[1]แผนเงิน2562!$L$40</f>
        <v>0</v>
      </c>
      <c r="O41" s="433">
        <f>[1]แผนเงิน2562!$M$40</f>
        <v>0</v>
      </c>
      <c r="P41" s="433">
        <f t="shared" si="19"/>
        <v>0</v>
      </c>
      <c r="Q41" s="472">
        <f t="shared" si="21"/>
        <v>0</v>
      </c>
      <c r="R41" s="433">
        <f>[1]แผนเงิน2562!$P$40</f>
        <v>0</v>
      </c>
      <c r="S41" s="433">
        <f>[1]แผนเงิน2562!$Q$40</f>
        <v>0</v>
      </c>
      <c r="T41" s="433">
        <f>[1]แผนเงิน2562!$R$40</f>
        <v>0</v>
      </c>
      <c r="U41" s="433">
        <f t="shared" si="8"/>
        <v>0</v>
      </c>
      <c r="V41" s="472">
        <f t="shared" si="25"/>
        <v>0</v>
      </c>
      <c r="W41" s="433">
        <f>[1]แผนเงิน2562!$U$40</f>
        <v>0</v>
      </c>
      <c r="X41" s="433">
        <f>[1]แผนเงิน2562!$V$40</f>
        <v>0</v>
      </c>
      <c r="Y41" s="433">
        <f>[1]แผนเงิน2562!$W$40</f>
        <v>0</v>
      </c>
      <c r="Z41" s="433">
        <f t="shared" si="9"/>
        <v>0</v>
      </c>
      <c r="AA41" s="472">
        <f t="shared" si="22"/>
        <v>0</v>
      </c>
      <c r="AB41" s="473"/>
    </row>
    <row r="42" spans="1:28" s="506" customFormat="1" ht="56.25">
      <c r="A42" s="498"/>
      <c r="B42" s="499"/>
      <c r="C42" s="500" t="s">
        <v>95</v>
      </c>
      <c r="D42" s="501" t="s">
        <v>0</v>
      </c>
      <c r="E42" s="502">
        <v>1</v>
      </c>
      <c r="F42" s="503" t="s">
        <v>0</v>
      </c>
      <c r="G42" s="422">
        <f t="shared" si="4"/>
        <v>0</v>
      </c>
      <c r="H42" s="504">
        <v>0</v>
      </c>
      <c r="I42" s="504">
        <v>0</v>
      </c>
      <c r="J42" s="504">
        <v>0</v>
      </c>
      <c r="K42" s="504">
        <f t="shared" si="7"/>
        <v>0</v>
      </c>
      <c r="L42" s="472">
        <f t="shared" si="20"/>
        <v>0</v>
      </c>
      <c r="M42" s="504">
        <v>0</v>
      </c>
      <c r="N42" s="504">
        <v>0</v>
      </c>
      <c r="O42" s="504">
        <v>0</v>
      </c>
      <c r="P42" s="433">
        <f t="shared" si="19"/>
        <v>0</v>
      </c>
      <c r="Q42" s="472">
        <f t="shared" si="21"/>
        <v>0</v>
      </c>
      <c r="R42" s="504">
        <v>0</v>
      </c>
      <c r="S42" s="504">
        <v>0</v>
      </c>
      <c r="T42" s="504">
        <v>0</v>
      </c>
      <c r="U42" s="433">
        <f t="shared" si="8"/>
        <v>0</v>
      </c>
      <c r="V42" s="472">
        <f t="shared" si="25"/>
        <v>0</v>
      </c>
      <c r="W42" s="504">
        <v>0</v>
      </c>
      <c r="X42" s="504">
        <v>0</v>
      </c>
      <c r="Y42" s="504">
        <v>0</v>
      </c>
      <c r="Z42" s="433">
        <f t="shared" si="9"/>
        <v>0</v>
      </c>
      <c r="AA42" s="472">
        <f t="shared" si="22"/>
        <v>0</v>
      </c>
      <c r="AB42" s="505"/>
    </row>
    <row r="43" spans="1:28" s="506" customFormat="1">
      <c r="A43" s="498"/>
      <c r="B43" s="499"/>
      <c r="C43" s="500"/>
      <c r="D43" s="501"/>
      <c r="E43" s="502"/>
      <c r="F43" s="503" t="s">
        <v>182</v>
      </c>
      <c r="G43" s="422">
        <f t="shared" si="4"/>
        <v>0</v>
      </c>
      <c r="H43" s="504">
        <v>0</v>
      </c>
      <c r="I43" s="504">
        <v>0</v>
      </c>
      <c r="J43" s="504">
        <v>0</v>
      </c>
      <c r="K43" s="504">
        <f t="shared" si="7"/>
        <v>0</v>
      </c>
      <c r="L43" s="472">
        <f t="shared" si="20"/>
        <v>0</v>
      </c>
      <c r="M43" s="504">
        <v>0</v>
      </c>
      <c r="N43" s="504">
        <v>0</v>
      </c>
      <c r="O43" s="504">
        <v>0</v>
      </c>
      <c r="P43" s="433">
        <f t="shared" si="19"/>
        <v>0</v>
      </c>
      <c r="Q43" s="472">
        <f t="shared" si="21"/>
        <v>0</v>
      </c>
      <c r="R43" s="504">
        <v>0</v>
      </c>
      <c r="S43" s="504">
        <v>0</v>
      </c>
      <c r="T43" s="504">
        <v>0</v>
      </c>
      <c r="U43" s="433">
        <f t="shared" si="8"/>
        <v>0</v>
      </c>
      <c r="V43" s="472">
        <f t="shared" si="25"/>
        <v>0</v>
      </c>
      <c r="W43" s="504">
        <v>0</v>
      </c>
      <c r="X43" s="504">
        <v>0</v>
      </c>
      <c r="Y43" s="504">
        <v>0</v>
      </c>
      <c r="Z43" s="433">
        <f t="shared" si="9"/>
        <v>0</v>
      </c>
      <c r="AA43" s="472">
        <f t="shared" si="22"/>
        <v>0</v>
      </c>
      <c r="AB43" s="505"/>
    </row>
    <row r="44" spans="1:28" s="510" customFormat="1" ht="37.5">
      <c r="A44" s="507"/>
      <c r="B44" s="481">
        <v>1</v>
      </c>
      <c r="C44" s="427" t="s">
        <v>30</v>
      </c>
      <c r="D44" s="481" t="s">
        <v>0</v>
      </c>
      <c r="E44" s="508"/>
      <c r="F44" s="485" t="s">
        <v>0</v>
      </c>
      <c r="G44" s="422">
        <f t="shared" si="4"/>
        <v>0</v>
      </c>
      <c r="H44" s="432">
        <f>[1]แผนงาน2562!$J$46</f>
        <v>0</v>
      </c>
      <c r="I44" s="432">
        <f>[1]แผนงาน2562!$K$46</f>
        <v>0</v>
      </c>
      <c r="J44" s="432">
        <f>[1]แผนงาน2562!$L$46</f>
        <v>0</v>
      </c>
      <c r="K44" s="433">
        <f t="shared" si="7"/>
        <v>0</v>
      </c>
      <c r="L44" s="472">
        <f t="shared" si="20"/>
        <v>0</v>
      </c>
      <c r="M44" s="432">
        <f>[1]แผนงาน2562!$P$46</f>
        <v>0</v>
      </c>
      <c r="N44" s="432">
        <f>[1]แผนงาน2562!$Q$46</f>
        <v>0</v>
      </c>
      <c r="O44" s="432">
        <f>[1]แผนงาน2562!$R$46</f>
        <v>0</v>
      </c>
      <c r="P44" s="433">
        <f t="shared" si="19"/>
        <v>0</v>
      </c>
      <c r="Q44" s="472">
        <f t="shared" si="21"/>
        <v>0</v>
      </c>
      <c r="R44" s="432">
        <f>[1]แผนงาน2562!$W$46</f>
        <v>0</v>
      </c>
      <c r="S44" s="432">
        <f>[1]แผนงาน2562!$X$46</f>
        <v>0</v>
      </c>
      <c r="T44" s="432">
        <f>[1]แผนงาน2562!$Y$46</f>
        <v>0</v>
      </c>
      <c r="U44" s="433">
        <f t="shared" si="8"/>
        <v>0</v>
      </c>
      <c r="V44" s="472">
        <f t="shared" si="25"/>
        <v>0</v>
      </c>
      <c r="W44" s="432">
        <f>[1]แผนงาน2562!$AD$46</f>
        <v>0</v>
      </c>
      <c r="X44" s="432">
        <f>[1]แผนงาน2562!$AE$46</f>
        <v>0</v>
      </c>
      <c r="Y44" s="432">
        <f>[1]แผนงาน2562!$AF$46</f>
        <v>0</v>
      </c>
      <c r="Z44" s="433">
        <f t="shared" si="9"/>
        <v>0</v>
      </c>
      <c r="AA44" s="472">
        <f t="shared" si="22"/>
        <v>0</v>
      </c>
      <c r="AB44" s="509"/>
    </row>
    <row r="45" spans="1:28" s="414" customFormat="1" ht="34.5" customHeight="1">
      <c r="B45" s="481"/>
      <c r="C45" s="496"/>
      <c r="D45" s="483"/>
      <c r="E45" s="484"/>
      <c r="F45" s="485" t="s">
        <v>182</v>
      </c>
      <c r="G45" s="422">
        <f t="shared" si="4"/>
        <v>0</v>
      </c>
      <c r="H45" s="432">
        <f>[1]แผนงาน2562!$J$47</f>
        <v>0</v>
      </c>
      <c r="I45" s="432">
        <f>[1]แผนงาน2562!$K$47</f>
        <v>0</v>
      </c>
      <c r="J45" s="432">
        <f>[1]แผนงาน2562!$L$47</f>
        <v>0</v>
      </c>
      <c r="K45" s="433">
        <f t="shared" si="7"/>
        <v>0</v>
      </c>
      <c r="L45" s="472">
        <f t="shared" si="20"/>
        <v>0</v>
      </c>
      <c r="M45" s="432">
        <f>[1]แผนงาน2562!$P$47</f>
        <v>0</v>
      </c>
      <c r="N45" s="432">
        <f>[1]แผนงาน2562!$Q$47</f>
        <v>0</v>
      </c>
      <c r="O45" s="432">
        <f>[1]แผนงาน2562!$R$47</f>
        <v>0</v>
      </c>
      <c r="P45" s="433">
        <f t="shared" si="19"/>
        <v>0</v>
      </c>
      <c r="Q45" s="472">
        <f t="shared" si="21"/>
        <v>0</v>
      </c>
      <c r="R45" s="432">
        <f>[1]แผนงาน2562!$W$47</f>
        <v>0</v>
      </c>
      <c r="S45" s="432">
        <f>[1]แผนงาน2562!$X$47</f>
        <v>0</v>
      </c>
      <c r="T45" s="432">
        <f>[1]แผนงาน2562!$Y$47</f>
        <v>0</v>
      </c>
      <c r="U45" s="433">
        <f t="shared" si="8"/>
        <v>0</v>
      </c>
      <c r="V45" s="472">
        <f t="shared" si="25"/>
        <v>0</v>
      </c>
      <c r="W45" s="432">
        <f>[1]แผนงาน2562!$AD$47</f>
        <v>0</v>
      </c>
      <c r="X45" s="432">
        <f>[1]แผนงาน2562!$AE$47</f>
        <v>0</v>
      </c>
      <c r="Y45" s="432">
        <f>[1]แผนงาน2562!$AF$47</f>
        <v>0</v>
      </c>
      <c r="Z45" s="433">
        <f t="shared" si="9"/>
        <v>0</v>
      </c>
      <c r="AA45" s="472">
        <f t="shared" si="22"/>
        <v>0</v>
      </c>
      <c r="AB45" s="486"/>
    </row>
    <row r="46" spans="1:28" s="519" customFormat="1" ht="28.5" customHeight="1">
      <c r="A46" s="511"/>
      <c r="B46" s="512">
        <v>2</v>
      </c>
      <c r="C46" s="513" t="s">
        <v>31</v>
      </c>
      <c r="D46" s="514" t="s">
        <v>0</v>
      </c>
      <c r="E46" s="515"/>
      <c r="F46" s="516" t="s">
        <v>0</v>
      </c>
      <c r="G46" s="517">
        <f t="shared" si="4"/>
        <v>0</v>
      </c>
      <c r="H46" s="518">
        <f>[1]แผนงาน2562!$J$48</f>
        <v>0</v>
      </c>
      <c r="I46" s="518">
        <f>[1]แผนงาน2562!$K$48</f>
        <v>0</v>
      </c>
      <c r="J46" s="518">
        <f>[1]แผนงาน2562!$L$48</f>
        <v>0</v>
      </c>
      <c r="K46" s="518">
        <f t="shared" si="7"/>
        <v>0</v>
      </c>
      <c r="L46" s="517">
        <f t="shared" si="20"/>
        <v>0</v>
      </c>
      <c r="M46" s="518">
        <f>[1]แผนงาน2562!$P$48</f>
        <v>0</v>
      </c>
      <c r="N46" s="518">
        <f>[1]แผนงาน2562!$Q$48</f>
        <v>0</v>
      </c>
      <c r="O46" s="518">
        <f>[1]แผนงาน2562!$R$48</f>
        <v>0</v>
      </c>
      <c r="P46" s="518">
        <f t="shared" si="19"/>
        <v>0</v>
      </c>
      <c r="Q46" s="472">
        <f t="shared" si="21"/>
        <v>0</v>
      </c>
      <c r="R46" s="518">
        <f>[1]แผนงาน2562!$W$48</f>
        <v>0</v>
      </c>
      <c r="S46" s="518">
        <f>[1]แผนงาน2562!$X$48</f>
        <v>0</v>
      </c>
      <c r="T46" s="518">
        <f>[1]แผนงาน2562!$Y$48</f>
        <v>0</v>
      </c>
      <c r="U46" s="518">
        <f t="shared" si="8"/>
        <v>0</v>
      </c>
      <c r="V46" s="472">
        <f t="shared" si="25"/>
        <v>0</v>
      </c>
      <c r="W46" s="518">
        <f>[1]แผนงาน2562!$AD$48</f>
        <v>0</v>
      </c>
      <c r="X46" s="518">
        <f>[1]แผนงาน2562!$AE$48</f>
        <v>0</v>
      </c>
      <c r="Y46" s="518">
        <f>[1]แผนงาน2562!$AF$48</f>
        <v>0</v>
      </c>
      <c r="Z46" s="518">
        <f t="shared" si="9"/>
        <v>0</v>
      </c>
      <c r="AA46" s="472">
        <f t="shared" si="22"/>
        <v>0</v>
      </c>
    </row>
    <row r="47" spans="1:28" s="519" customFormat="1">
      <c r="A47" s="511"/>
      <c r="B47" s="512"/>
      <c r="C47" s="513"/>
      <c r="D47" s="514"/>
      <c r="E47" s="515"/>
      <c r="F47" s="516" t="s">
        <v>182</v>
      </c>
      <c r="G47" s="517">
        <f t="shared" si="4"/>
        <v>157</v>
      </c>
      <c r="H47" s="518">
        <f>[1]แผนงาน2562!$J$49</f>
        <v>8</v>
      </c>
      <c r="I47" s="518">
        <f>[1]แผนงาน2562!$K$49</f>
        <v>9</v>
      </c>
      <c r="J47" s="518">
        <f>[1]แผนงาน2562!$L$49</f>
        <v>29</v>
      </c>
      <c r="K47" s="518">
        <f t="shared" si="7"/>
        <v>46</v>
      </c>
      <c r="L47" s="517">
        <f t="shared" si="20"/>
        <v>46</v>
      </c>
      <c r="M47" s="518">
        <f>[1]แผนงาน2562!$P$49</f>
        <v>26</v>
      </c>
      <c r="N47" s="518">
        <f>[1]แผนงาน2562!$Q$49</f>
        <v>55</v>
      </c>
      <c r="O47" s="518">
        <f>[1]แผนงาน2562!$R$49</f>
        <v>13</v>
      </c>
      <c r="P47" s="518">
        <f t="shared" si="19"/>
        <v>94</v>
      </c>
      <c r="Q47" s="472">
        <f t="shared" si="21"/>
        <v>140</v>
      </c>
      <c r="R47" s="518">
        <f>[1]แผนงาน2562!$W$49</f>
        <v>11</v>
      </c>
      <c r="S47" s="518">
        <f>[1]แผนงาน2562!$X$49</f>
        <v>6</v>
      </c>
      <c r="T47" s="518">
        <f>[1]แผนงาน2562!$Y$49</f>
        <v>0</v>
      </c>
      <c r="U47" s="518">
        <f t="shared" si="8"/>
        <v>17</v>
      </c>
      <c r="V47" s="472">
        <f t="shared" si="25"/>
        <v>157</v>
      </c>
      <c r="W47" s="518">
        <f>[1]แผนงาน2562!$AD$49</f>
        <v>0</v>
      </c>
      <c r="X47" s="518">
        <f>[1]แผนงาน2562!$AE$49</f>
        <v>0</v>
      </c>
      <c r="Y47" s="518">
        <f>[1]แผนงาน2562!$AF$49</f>
        <v>0</v>
      </c>
      <c r="Z47" s="518">
        <f t="shared" si="9"/>
        <v>0</v>
      </c>
      <c r="AA47" s="472">
        <f t="shared" si="22"/>
        <v>157</v>
      </c>
    </row>
    <row r="48" spans="1:28" ht="42.75" customHeight="1">
      <c r="B48" s="481">
        <v>3</v>
      </c>
      <c r="C48" s="429" t="s">
        <v>32</v>
      </c>
      <c r="D48" s="488" t="s">
        <v>0</v>
      </c>
      <c r="E48" s="489"/>
      <c r="F48" s="490" t="s">
        <v>0</v>
      </c>
      <c r="G48" s="422">
        <f t="shared" si="4"/>
        <v>0</v>
      </c>
      <c r="H48" s="432">
        <f>[1]แผนงาน2562!$J$50</f>
        <v>0</v>
      </c>
      <c r="I48" s="432">
        <f>[1]แผนงาน2562!$K$50</f>
        <v>0</v>
      </c>
      <c r="J48" s="432">
        <f>[1]แผนงาน2562!$L$50</f>
        <v>0</v>
      </c>
      <c r="K48" s="433">
        <f t="shared" si="7"/>
        <v>0</v>
      </c>
      <c r="L48" s="472">
        <f t="shared" si="20"/>
        <v>0</v>
      </c>
      <c r="M48" s="432">
        <f>[1]แผนงาน2562!$P$50</f>
        <v>0</v>
      </c>
      <c r="N48" s="432">
        <f>[1]แผนงาน2562!$Q$50</f>
        <v>0</v>
      </c>
      <c r="O48" s="432">
        <f>[1]แผนงาน2562!$R$50</f>
        <v>0</v>
      </c>
      <c r="P48" s="433">
        <f t="shared" si="19"/>
        <v>0</v>
      </c>
      <c r="Q48" s="472">
        <f t="shared" si="21"/>
        <v>0</v>
      </c>
      <c r="R48" s="432">
        <f>[1]แผนงาน2562!$W$50</f>
        <v>0</v>
      </c>
      <c r="S48" s="432">
        <f>[1]แผนงาน2562!$X$50</f>
        <v>0</v>
      </c>
      <c r="T48" s="432">
        <f>[1]แผนงาน2562!$Y$50</f>
        <v>0</v>
      </c>
      <c r="U48" s="433">
        <f t="shared" si="8"/>
        <v>0</v>
      </c>
      <c r="V48" s="472">
        <f t="shared" si="25"/>
        <v>0</v>
      </c>
      <c r="W48" s="432">
        <f>[1]แผนงาน2562!$AD$50</f>
        <v>0</v>
      </c>
      <c r="X48" s="432">
        <f>[1]แผนงาน2562!$AE$50</f>
        <v>0</v>
      </c>
      <c r="Y48" s="432">
        <f>[1]แผนงาน2562!$AF$50</f>
        <v>0</v>
      </c>
      <c r="Z48" s="433">
        <f t="shared" si="9"/>
        <v>0</v>
      </c>
      <c r="AA48" s="472">
        <f t="shared" si="22"/>
        <v>0</v>
      </c>
      <c r="AB48" s="491"/>
    </row>
    <row r="49" spans="2:28" ht="28.5" customHeight="1">
      <c r="B49" s="481"/>
      <c r="C49" s="429"/>
      <c r="D49" s="488"/>
      <c r="E49" s="489"/>
      <c r="F49" s="490" t="s">
        <v>182</v>
      </c>
      <c r="G49" s="422">
        <f t="shared" si="4"/>
        <v>0</v>
      </c>
      <c r="H49" s="432">
        <f>[1]แผนงาน2562!$J$51</f>
        <v>0</v>
      </c>
      <c r="I49" s="432">
        <f>[1]แผนงาน2562!$K$51</f>
        <v>0</v>
      </c>
      <c r="J49" s="432">
        <f>[1]แผนงาน2562!$L$51</f>
        <v>0</v>
      </c>
      <c r="K49" s="433">
        <f t="shared" si="7"/>
        <v>0</v>
      </c>
      <c r="L49" s="472">
        <f t="shared" si="20"/>
        <v>0</v>
      </c>
      <c r="M49" s="432">
        <f>[1]แผนงาน2562!$P$51</f>
        <v>0</v>
      </c>
      <c r="N49" s="432">
        <f>[1]แผนงาน2562!$Q$51</f>
        <v>0</v>
      </c>
      <c r="O49" s="432">
        <f>[1]แผนงาน2562!$R$51</f>
        <v>0</v>
      </c>
      <c r="P49" s="433">
        <f t="shared" si="19"/>
        <v>0</v>
      </c>
      <c r="Q49" s="472">
        <f t="shared" si="21"/>
        <v>0</v>
      </c>
      <c r="R49" s="432">
        <f>[1]แผนงาน2562!$W$51</f>
        <v>0</v>
      </c>
      <c r="S49" s="432">
        <f>[1]แผนงาน2562!$X$51</f>
        <v>0</v>
      </c>
      <c r="T49" s="432">
        <f>[1]แผนงาน2562!$Y$51</f>
        <v>0</v>
      </c>
      <c r="U49" s="433">
        <f t="shared" si="8"/>
        <v>0</v>
      </c>
      <c r="V49" s="472">
        <f t="shared" si="25"/>
        <v>0</v>
      </c>
      <c r="W49" s="432">
        <f>[1]แผนงาน2562!$AD$51</f>
        <v>0</v>
      </c>
      <c r="X49" s="432">
        <f>[1]แผนงาน2562!$AE$51</f>
        <v>0</v>
      </c>
      <c r="Y49" s="432">
        <f>[1]แผนงาน2562!$AF$51</f>
        <v>0</v>
      </c>
      <c r="Z49" s="433">
        <f t="shared" si="9"/>
        <v>0</v>
      </c>
      <c r="AA49" s="472">
        <f t="shared" si="22"/>
        <v>0</v>
      </c>
      <c r="AB49" s="491"/>
    </row>
    <row r="50" spans="2:28" ht="37.5">
      <c r="B50" s="481">
        <v>4</v>
      </c>
      <c r="C50" s="429" t="s">
        <v>96</v>
      </c>
      <c r="D50" s="488" t="s">
        <v>0</v>
      </c>
      <c r="E50" s="489"/>
      <c r="F50" s="490" t="s">
        <v>0</v>
      </c>
      <c r="G50" s="422">
        <f t="shared" si="4"/>
        <v>0</v>
      </c>
      <c r="H50" s="432">
        <f>[1]แผนงาน2562!$J$52</f>
        <v>0</v>
      </c>
      <c r="I50" s="432">
        <v>0</v>
      </c>
      <c r="J50" s="432">
        <v>0</v>
      </c>
      <c r="K50" s="433">
        <f t="shared" si="7"/>
        <v>0</v>
      </c>
      <c r="L50" s="472">
        <f t="shared" si="20"/>
        <v>0</v>
      </c>
      <c r="M50" s="432">
        <v>0</v>
      </c>
      <c r="N50" s="432">
        <v>0</v>
      </c>
      <c r="O50" s="432">
        <v>0</v>
      </c>
      <c r="P50" s="433">
        <f t="shared" si="19"/>
        <v>0</v>
      </c>
      <c r="Q50" s="472">
        <f t="shared" si="21"/>
        <v>0</v>
      </c>
      <c r="R50" s="432">
        <v>0</v>
      </c>
      <c r="S50" s="432">
        <v>0</v>
      </c>
      <c r="T50" s="432">
        <v>0</v>
      </c>
      <c r="U50" s="433">
        <f t="shared" si="8"/>
        <v>0</v>
      </c>
      <c r="V50" s="472">
        <f t="shared" si="25"/>
        <v>0</v>
      </c>
      <c r="W50" s="432">
        <v>0</v>
      </c>
      <c r="X50" s="432">
        <v>0</v>
      </c>
      <c r="Y50" s="432">
        <v>0</v>
      </c>
      <c r="Z50" s="433">
        <f t="shared" si="9"/>
        <v>0</v>
      </c>
      <c r="AA50" s="472">
        <f t="shared" si="22"/>
        <v>0</v>
      </c>
      <c r="AB50" s="491"/>
    </row>
    <row r="51" spans="2:28">
      <c r="B51" s="481"/>
      <c r="C51" s="429"/>
      <c r="D51" s="488"/>
      <c r="E51" s="489"/>
      <c r="F51" s="490" t="s">
        <v>182</v>
      </c>
      <c r="G51" s="422">
        <f t="shared" si="4"/>
        <v>0</v>
      </c>
      <c r="H51" s="432">
        <f>[1]แผนงาน2562!$J$53</f>
        <v>0</v>
      </c>
      <c r="I51" s="432">
        <v>0</v>
      </c>
      <c r="J51" s="432">
        <v>0</v>
      </c>
      <c r="K51" s="433">
        <f t="shared" si="7"/>
        <v>0</v>
      </c>
      <c r="L51" s="472">
        <f t="shared" si="20"/>
        <v>0</v>
      </c>
      <c r="M51" s="432">
        <v>0</v>
      </c>
      <c r="N51" s="432">
        <v>0</v>
      </c>
      <c r="O51" s="432">
        <v>0</v>
      </c>
      <c r="P51" s="433">
        <f t="shared" si="19"/>
        <v>0</v>
      </c>
      <c r="Q51" s="472">
        <f t="shared" si="21"/>
        <v>0</v>
      </c>
      <c r="R51" s="432">
        <v>0</v>
      </c>
      <c r="S51" s="432">
        <v>0</v>
      </c>
      <c r="T51" s="432">
        <v>0</v>
      </c>
      <c r="U51" s="433">
        <f t="shared" si="8"/>
        <v>0</v>
      </c>
      <c r="V51" s="472">
        <f t="shared" si="25"/>
        <v>0</v>
      </c>
      <c r="W51" s="432">
        <v>0</v>
      </c>
      <c r="X51" s="432">
        <v>0</v>
      </c>
      <c r="Y51" s="432">
        <v>0</v>
      </c>
      <c r="Z51" s="433">
        <f t="shared" si="9"/>
        <v>0</v>
      </c>
      <c r="AA51" s="472">
        <f t="shared" si="22"/>
        <v>0</v>
      </c>
      <c r="AB51" s="491"/>
    </row>
    <row r="52" spans="2:28" s="510" customFormat="1" ht="37.5">
      <c r="B52" s="481">
        <v>5</v>
      </c>
      <c r="C52" s="427" t="s">
        <v>33</v>
      </c>
      <c r="D52" s="481" t="s">
        <v>0</v>
      </c>
      <c r="E52" s="508"/>
      <c r="F52" s="485" t="s">
        <v>0</v>
      </c>
      <c r="G52" s="422">
        <f t="shared" si="4"/>
        <v>0</v>
      </c>
      <c r="H52" s="432">
        <f>[1]แผนงาน2562!$J$54</f>
        <v>0</v>
      </c>
      <c r="I52" s="432">
        <v>0</v>
      </c>
      <c r="J52" s="432">
        <v>0</v>
      </c>
      <c r="K52" s="433">
        <f t="shared" si="7"/>
        <v>0</v>
      </c>
      <c r="L52" s="472">
        <f t="shared" si="20"/>
        <v>0</v>
      </c>
      <c r="M52" s="432">
        <v>0</v>
      </c>
      <c r="N52" s="432">
        <v>0</v>
      </c>
      <c r="O52" s="432">
        <v>0</v>
      </c>
      <c r="P52" s="433">
        <f t="shared" si="19"/>
        <v>0</v>
      </c>
      <c r="Q52" s="472">
        <f t="shared" si="21"/>
        <v>0</v>
      </c>
      <c r="R52" s="432">
        <v>0</v>
      </c>
      <c r="S52" s="432">
        <v>0</v>
      </c>
      <c r="T52" s="432">
        <v>0</v>
      </c>
      <c r="U52" s="433">
        <f t="shared" si="8"/>
        <v>0</v>
      </c>
      <c r="V52" s="472">
        <f t="shared" si="25"/>
        <v>0</v>
      </c>
      <c r="W52" s="432">
        <v>0</v>
      </c>
      <c r="X52" s="432">
        <v>0</v>
      </c>
      <c r="Y52" s="432">
        <v>0</v>
      </c>
      <c r="Z52" s="433">
        <f t="shared" si="9"/>
        <v>0</v>
      </c>
      <c r="AA52" s="472">
        <f t="shared" si="22"/>
        <v>0</v>
      </c>
      <c r="AB52" s="509"/>
    </row>
    <row r="53" spans="2:28" s="414" customFormat="1">
      <c r="B53" s="481"/>
      <c r="C53" s="496"/>
      <c r="D53" s="483"/>
      <c r="E53" s="484"/>
      <c r="F53" s="485" t="s">
        <v>182</v>
      </c>
      <c r="G53" s="422">
        <f t="shared" si="4"/>
        <v>0</v>
      </c>
      <c r="H53" s="432">
        <f>[1]แผนงาน2562!$J$55</f>
        <v>0</v>
      </c>
      <c r="I53" s="432">
        <v>0</v>
      </c>
      <c r="J53" s="432">
        <v>0</v>
      </c>
      <c r="K53" s="433">
        <f t="shared" si="7"/>
        <v>0</v>
      </c>
      <c r="L53" s="472">
        <f t="shared" si="20"/>
        <v>0</v>
      </c>
      <c r="M53" s="432">
        <v>0</v>
      </c>
      <c r="N53" s="432">
        <v>0</v>
      </c>
      <c r="O53" s="432">
        <v>0</v>
      </c>
      <c r="P53" s="433">
        <f t="shared" si="19"/>
        <v>0</v>
      </c>
      <c r="Q53" s="472">
        <f t="shared" si="21"/>
        <v>0</v>
      </c>
      <c r="R53" s="432">
        <v>0</v>
      </c>
      <c r="S53" s="432">
        <v>0</v>
      </c>
      <c r="T53" s="432">
        <v>0</v>
      </c>
      <c r="U53" s="433">
        <f t="shared" si="8"/>
        <v>0</v>
      </c>
      <c r="V53" s="472">
        <f t="shared" si="25"/>
        <v>0</v>
      </c>
      <c r="W53" s="432">
        <v>0</v>
      </c>
      <c r="X53" s="432">
        <v>0</v>
      </c>
      <c r="Y53" s="432">
        <v>0</v>
      </c>
      <c r="Z53" s="433">
        <f t="shared" si="9"/>
        <v>0</v>
      </c>
      <c r="AA53" s="472">
        <f t="shared" si="22"/>
        <v>0</v>
      </c>
      <c r="AB53" s="486"/>
    </row>
    <row r="54" spans="2:28" ht="63" customHeight="1">
      <c r="B54" s="481">
        <v>6</v>
      </c>
      <c r="C54" s="429" t="s">
        <v>34</v>
      </c>
      <c r="D54" s="488" t="s">
        <v>0</v>
      </c>
      <c r="E54" s="489"/>
      <c r="F54" s="490" t="s">
        <v>0</v>
      </c>
      <c r="G54" s="422">
        <f t="shared" si="4"/>
        <v>0</v>
      </c>
      <c r="H54" s="432">
        <f>[1]แผนงาน2562!$J$56</f>
        <v>0</v>
      </c>
      <c r="I54" s="432">
        <v>0</v>
      </c>
      <c r="J54" s="432">
        <v>0</v>
      </c>
      <c r="K54" s="433">
        <f t="shared" si="7"/>
        <v>0</v>
      </c>
      <c r="L54" s="472">
        <f t="shared" si="20"/>
        <v>0</v>
      </c>
      <c r="M54" s="432">
        <v>0</v>
      </c>
      <c r="N54" s="432">
        <v>0</v>
      </c>
      <c r="O54" s="432">
        <v>0</v>
      </c>
      <c r="P54" s="433">
        <f t="shared" si="19"/>
        <v>0</v>
      </c>
      <c r="Q54" s="472">
        <f t="shared" si="21"/>
        <v>0</v>
      </c>
      <c r="R54" s="432">
        <v>0</v>
      </c>
      <c r="S54" s="432">
        <v>0</v>
      </c>
      <c r="T54" s="432">
        <v>0</v>
      </c>
      <c r="U54" s="433">
        <f t="shared" si="8"/>
        <v>0</v>
      </c>
      <c r="V54" s="472">
        <f t="shared" si="25"/>
        <v>0</v>
      </c>
      <c r="W54" s="432">
        <v>0</v>
      </c>
      <c r="X54" s="432">
        <v>0</v>
      </c>
      <c r="Y54" s="432">
        <v>0</v>
      </c>
      <c r="Z54" s="433">
        <f t="shared" si="9"/>
        <v>0</v>
      </c>
      <c r="AA54" s="472">
        <f t="shared" si="22"/>
        <v>0</v>
      </c>
      <c r="AB54" s="491"/>
    </row>
    <row r="55" spans="2:28" ht="27.75" customHeight="1">
      <c r="B55" s="481"/>
      <c r="C55" s="429"/>
      <c r="D55" s="488"/>
      <c r="E55" s="489"/>
      <c r="F55" s="490" t="s">
        <v>182</v>
      </c>
      <c r="G55" s="422">
        <f t="shared" si="4"/>
        <v>0</v>
      </c>
      <c r="H55" s="432">
        <f>[1]แผนงาน2562!$J$57</f>
        <v>0</v>
      </c>
      <c r="I55" s="432">
        <v>0</v>
      </c>
      <c r="J55" s="432">
        <v>0</v>
      </c>
      <c r="K55" s="433">
        <f t="shared" si="7"/>
        <v>0</v>
      </c>
      <c r="L55" s="472">
        <f t="shared" si="20"/>
        <v>0</v>
      </c>
      <c r="M55" s="432">
        <v>0</v>
      </c>
      <c r="N55" s="432">
        <v>0</v>
      </c>
      <c r="O55" s="432">
        <v>0</v>
      </c>
      <c r="P55" s="433">
        <f t="shared" si="19"/>
        <v>0</v>
      </c>
      <c r="Q55" s="472">
        <f t="shared" si="21"/>
        <v>0</v>
      </c>
      <c r="R55" s="432">
        <v>0</v>
      </c>
      <c r="S55" s="432">
        <v>0</v>
      </c>
      <c r="T55" s="432">
        <v>0</v>
      </c>
      <c r="U55" s="433">
        <f t="shared" si="8"/>
        <v>0</v>
      </c>
      <c r="V55" s="472">
        <f t="shared" si="25"/>
        <v>0</v>
      </c>
      <c r="W55" s="432">
        <v>0</v>
      </c>
      <c r="X55" s="432">
        <v>0</v>
      </c>
      <c r="Y55" s="432">
        <v>0</v>
      </c>
      <c r="Z55" s="433">
        <f t="shared" si="9"/>
        <v>0</v>
      </c>
      <c r="AA55" s="472">
        <f t="shared" si="22"/>
        <v>0</v>
      </c>
      <c r="AB55" s="491"/>
    </row>
    <row r="56" spans="2:28" s="414" customFormat="1" ht="46.5" customHeight="1">
      <c r="B56" s="481">
        <v>7</v>
      </c>
      <c r="C56" s="427" t="s">
        <v>36</v>
      </c>
      <c r="D56" s="483" t="s">
        <v>6</v>
      </c>
      <c r="E56" s="484"/>
      <c r="F56" s="485" t="s">
        <v>0</v>
      </c>
      <c r="G56" s="422">
        <f t="shared" si="4"/>
        <v>0</v>
      </c>
      <c r="H56" s="432">
        <v>0</v>
      </c>
      <c r="I56" s="432">
        <v>0</v>
      </c>
      <c r="J56" s="432">
        <v>0</v>
      </c>
      <c r="K56" s="433">
        <f t="shared" si="7"/>
        <v>0</v>
      </c>
      <c r="L56" s="472">
        <f t="shared" si="20"/>
        <v>0</v>
      </c>
      <c r="M56" s="432">
        <v>0</v>
      </c>
      <c r="N56" s="432">
        <v>0</v>
      </c>
      <c r="O56" s="432">
        <v>0</v>
      </c>
      <c r="P56" s="433">
        <f t="shared" si="19"/>
        <v>0</v>
      </c>
      <c r="Q56" s="472">
        <f t="shared" si="21"/>
        <v>0</v>
      </c>
      <c r="R56" s="432">
        <v>0</v>
      </c>
      <c r="S56" s="432">
        <v>0</v>
      </c>
      <c r="T56" s="432">
        <v>0</v>
      </c>
      <c r="U56" s="433">
        <f t="shared" si="8"/>
        <v>0</v>
      </c>
      <c r="V56" s="472">
        <f t="shared" si="25"/>
        <v>0</v>
      </c>
      <c r="W56" s="432">
        <v>0</v>
      </c>
      <c r="X56" s="432">
        <v>0</v>
      </c>
      <c r="Y56" s="432">
        <v>0</v>
      </c>
      <c r="Z56" s="433">
        <f t="shared" si="9"/>
        <v>0</v>
      </c>
      <c r="AA56" s="472">
        <f t="shared" si="22"/>
        <v>0</v>
      </c>
      <c r="AB56" s="486"/>
    </row>
    <row r="57" spans="2:28" s="510" customFormat="1" ht="30.75" customHeight="1">
      <c r="B57" s="481"/>
      <c r="C57" s="427"/>
      <c r="D57" s="481"/>
      <c r="E57" s="508"/>
      <c r="F57" s="485" t="s">
        <v>182</v>
      </c>
      <c r="G57" s="422">
        <f t="shared" si="4"/>
        <v>5693</v>
      </c>
      <c r="H57" s="432">
        <f>[1]แผนงาน2562!$J$59</f>
        <v>5693</v>
      </c>
      <c r="I57" s="432">
        <v>0</v>
      </c>
      <c r="J57" s="432">
        <v>0</v>
      </c>
      <c r="K57" s="433">
        <f t="shared" si="7"/>
        <v>5693</v>
      </c>
      <c r="L57" s="472">
        <f t="shared" si="20"/>
        <v>5693</v>
      </c>
      <c r="M57" s="432">
        <v>0</v>
      </c>
      <c r="N57" s="432">
        <v>0</v>
      </c>
      <c r="O57" s="432">
        <v>0</v>
      </c>
      <c r="P57" s="433">
        <f t="shared" si="19"/>
        <v>0</v>
      </c>
      <c r="Q57" s="472">
        <f t="shared" si="21"/>
        <v>5693</v>
      </c>
      <c r="R57" s="432">
        <v>0</v>
      </c>
      <c r="S57" s="432">
        <v>0</v>
      </c>
      <c r="T57" s="432">
        <v>0</v>
      </c>
      <c r="U57" s="433">
        <f t="shared" si="8"/>
        <v>0</v>
      </c>
      <c r="V57" s="472">
        <f t="shared" si="25"/>
        <v>5693</v>
      </c>
      <c r="W57" s="432">
        <v>0</v>
      </c>
      <c r="X57" s="432">
        <v>0</v>
      </c>
      <c r="Y57" s="432">
        <v>0</v>
      </c>
      <c r="Z57" s="433">
        <f t="shared" si="9"/>
        <v>0</v>
      </c>
      <c r="AA57" s="472">
        <f t="shared" si="22"/>
        <v>5693</v>
      </c>
      <c r="AB57" s="509"/>
    </row>
    <row r="58" spans="2:28" s="520" customFormat="1" ht="56.25">
      <c r="B58" s="499"/>
      <c r="C58" s="521" t="s">
        <v>99</v>
      </c>
      <c r="D58" s="499" t="s">
        <v>0</v>
      </c>
      <c r="E58" s="522"/>
      <c r="F58" s="523" t="s">
        <v>0</v>
      </c>
      <c r="G58" s="422">
        <f t="shared" si="4"/>
        <v>120000</v>
      </c>
      <c r="H58" s="504">
        <f>H60</f>
        <v>10000</v>
      </c>
      <c r="I58" s="504">
        <f>I60</f>
        <v>10000</v>
      </c>
      <c r="J58" s="504">
        <f>J60</f>
        <v>10000</v>
      </c>
      <c r="K58" s="504">
        <f t="shared" si="7"/>
        <v>30000</v>
      </c>
      <c r="L58" s="472">
        <f t="shared" si="20"/>
        <v>30000</v>
      </c>
      <c r="M58" s="504">
        <f>M60</f>
        <v>10000</v>
      </c>
      <c r="N58" s="504">
        <f>N60</f>
        <v>10000</v>
      </c>
      <c r="O58" s="504">
        <f>O60</f>
        <v>10000</v>
      </c>
      <c r="P58" s="433">
        <f t="shared" si="19"/>
        <v>30000</v>
      </c>
      <c r="Q58" s="472">
        <f t="shared" si="21"/>
        <v>60000</v>
      </c>
      <c r="R58" s="504">
        <f>R60</f>
        <v>10000</v>
      </c>
      <c r="S58" s="504">
        <f>S60</f>
        <v>10000</v>
      </c>
      <c r="T58" s="504">
        <f>T60</f>
        <v>10000</v>
      </c>
      <c r="U58" s="433">
        <f t="shared" si="8"/>
        <v>30000</v>
      </c>
      <c r="V58" s="472">
        <f t="shared" si="25"/>
        <v>90000</v>
      </c>
      <c r="W58" s="504">
        <f>W60</f>
        <v>10000</v>
      </c>
      <c r="X58" s="504">
        <f>X60</f>
        <v>10000</v>
      </c>
      <c r="Y58" s="504">
        <f>Y60</f>
        <v>10000</v>
      </c>
      <c r="Z58" s="433">
        <f t="shared" si="9"/>
        <v>30000</v>
      </c>
      <c r="AA58" s="472">
        <f t="shared" si="22"/>
        <v>120000</v>
      </c>
      <c r="AB58" s="524"/>
    </row>
    <row r="59" spans="2:28" s="466" customFormat="1" ht="27.75" customHeight="1">
      <c r="B59" s="467"/>
      <c r="C59" s="497"/>
      <c r="D59" s="476"/>
      <c r="E59" s="477"/>
      <c r="F59" s="478" t="s">
        <v>182</v>
      </c>
      <c r="G59" s="422">
        <f t="shared" si="4"/>
        <v>0</v>
      </c>
      <c r="H59" s="433">
        <v>0</v>
      </c>
      <c r="I59" s="433">
        <v>0</v>
      </c>
      <c r="J59" s="433">
        <v>0</v>
      </c>
      <c r="K59" s="433">
        <f t="shared" si="7"/>
        <v>0</v>
      </c>
      <c r="L59" s="472">
        <f t="shared" si="20"/>
        <v>0</v>
      </c>
      <c r="M59" s="433">
        <v>0</v>
      </c>
      <c r="N59" s="433">
        <v>0</v>
      </c>
      <c r="O59" s="433">
        <v>0</v>
      </c>
      <c r="P59" s="433">
        <f t="shared" si="19"/>
        <v>0</v>
      </c>
      <c r="Q59" s="472">
        <f t="shared" si="21"/>
        <v>0</v>
      </c>
      <c r="R59" s="433">
        <v>0</v>
      </c>
      <c r="S59" s="433">
        <v>0</v>
      </c>
      <c r="T59" s="433">
        <v>0</v>
      </c>
      <c r="U59" s="433">
        <f t="shared" si="8"/>
        <v>0</v>
      </c>
      <c r="V59" s="472">
        <f t="shared" si="25"/>
        <v>0</v>
      </c>
      <c r="W59" s="433">
        <v>0</v>
      </c>
      <c r="X59" s="433">
        <v>0</v>
      </c>
      <c r="Y59" s="433">
        <v>0</v>
      </c>
      <c r="Z59" s="433">
        <f t="shared" si="9"/>
        <v>0</v>
      </c>
      <c r="AA59" s="472">
        <f t="shared" si="22"/>
        <v>0</v>
      </c>
      <c r="AB59" s="479"/>
    </row>
    <row r="60" spans="2:28" s="414" customFormat="1">
      <c r="B60" s="481">
        <v>1</v>
      </c>
      <c r="C60" s="427" t="s">
        <v>347</v>
      </c>
      <c r="D60" s="483" t="s">
        <v>0</v>
      </c>
      <c r="E60" s="484"/>
      <c r="F60" s="485" t="s">
        <v>0</v>
      </c>
      <c r="G60" s="422">
        <f t="shared" si="4"/>
        <v>120000</v>
      </c>
      <c r="H60" s="432">
        <f>[1]แผนงาน2562!$I$60</f>
        <v>10000</v>
      </c>
      <c r="I60" s="432">
        <f>[1]แผนงาน2562!$J$60</f>
        <v>10000</v>
      </c>
      <c r="J60" s="432">
        <f>[1]แผนงาน2562!$K$60</f>
        <v>10000</v>
      </c>
      <c r="K60" s="433">
        <f t="shared" si="7"/>
        <v>30000</v>
      </c>
      <c r="L60" s="472">
        <f t="shared" si="20"/>
        <v>30000</v>
      </c>
      <c r="M60" s="432">
        <f>[1]แผนงาน2562!$M$60</f>
        <v>10000</v>
      </c>
      <c r="N60" s="432">
        <f>[1]แผนงาน2562!$N$60</f>
        <v>10000</v>
      </c>
      <c r="O60" s="432">
        <f>[1]แผนงาน2562!$O$60</f>
        <v>10000</v>
      </c>
      <c r="P60" s="433">
        <f t="shared" si="19"/>
        <v>30000</v>
      </c>
      <c r="Q60" s="472">
        <f t="shared" si="21"/>
        <v>60000</v>
      </c>
      <c r="R60" s="432">
        <f>[1]แผนงาน2562!$R$60</f>
        <v>10000</v>
      </c>
      <c r="S60" s="432">
        <f>[1]แผนงาน2562!$S$60</f>
        <v>10000</v>
      </c>
      <c r="T60" s="432">
        <f>[1]แผนงาน2562!$T$60</f>
        <v>10000</v>
      </c>
      <c r="U60" s="433">
        <f t="shared" si="8"/>
        <v>30000</v>
      </c>
      <c r="V60" s="472">
        <f t="shared" si="25"/>
        <v>90000</v>
      </c>
      <c r="W60" s="432">
        <f>[1]แผนงาน2562!$W$60</f>
        <v>10000</v>
      </c>
      <c r="X60" s="432">
        <f>[1]แผนงาน2562!$X$60</f>
        <v>10000</v>
      </c>
      <c r="Y60" s="432">
        <f>[1]แผนงาน2562!$Y$60</f>
        <v>10000</v>
      </c>
      <c r="Z60" s="433">
        <f t="shared" si="9"/>
        <v>30000</v>
      </c>
      <c r="AA60" s="472">
        <f t="shared" si="22"/>
        <v>120000</v>
      </c>
      <c r="AB60" s="486"/>
    </row>
    <row r="61" spans="2:28" s="414" customFormat="1">
      <c r="B61" s="481"/>
      <c r="C61" s="496"/>
      <c r="D61" s="483"/>
      <c r="E61" s="484"/>
      <c r="F61" s="485" t="s">
        <v>182</v>
      </c>
      <c r="G61" s="422">
        <f t="shared" si="4"/>
        <v>0</v>
      </c>
      <c r="H61" s="432">
        <f>[1]แผนเงิน2562!$G$60</f>
        <v>0</v>
      </c>
      <c r="I61" s="432">
        <f>[1]แผนเงิน2562!$H$60</f>
        <v>0</v>
      </c>
      <c r="J61" s="432">
        <f>[1]แผนเงิน2562!$I$60</f>
        <v>0</v>
      </c>
      <c r="K61" s="433">
        <f t="shared" si="7"/>
        <v>0</v>
      </c>
      <c r="L61" s="472">
        <f t="shared" si="20"/>
        <v>0</v>
      </c>
      <c r="M61" s="432">
        <f>[1]แผนเงิน2562!$K$60</f>
        <v>0</v>
      </c>
      <c r="N61" s="432">
        <f>[1]แผนเงิน2562!$L$60</f>
        <v>0</v>
      </c>
      <c r="O61" s="432">
        <f>[1]แผนเงิน2562!$M$60</f>
        <v>0</v>
      </c>
      <c r="P61" s="433">
        <f t="shared" si="19"/>
        <v>0</v>
      </c>
      <c r="Q61" s="472">
        <f t="shared" si="21"/>
        <v>0</v>
      </c>
      <c r="R61" s="432">
        <f>[1]แผนเงิน2562!$P$60</f>
        <v>0</v>
      </c>
      <c r="S61" s="432">
        <f>[1]แผนเงิน2562!$Q$60</f>
        <v>0</v>
      </c>
      <c r="T61" s="432">
        <f>[1]แผนเงิน2562!$R$60</f>
        <v>0</v>
      </c>
      <c r="U61" s="433">
        <f t="shared" si="8"/>
        <v>0</v>
      </c>
      <c r="V61" s="472">
        <f t="shared" si="25"/>
        <v>0</v>
      </c>
      <c r="W61" s="432">
        <f>[1]แผนเงิน2562!$U$60</f>
        <v>0</v>
      </c>
      <c r="X61" s="432">
        <f>[1]แผนเงิน2562!$V$60</f>
        <v>0</v>
      </c>
      <c r="Y61" s="432">
        <f>[1]แผนเงิน2562!$W$60</f>
        <v>0</v>
      </c>
      <c r="Z61" s="433">
        <f t="shared" si="9"/>
        <v>0</v>
      </c>
      <c r="AA61" s="472">
        <f t="shared" si="22"/>
        <v>0</v>
      </c>
      <c r="AB61" s="486"/>
    </row>
    <row r="62" spans="2:28" s="466" customFormat="1" ht="39.75" customHeight="1">
      <c r="B62" s="467">
        <v>2</v>
      </c>
      <c r="C62" s="475" t="s">
        <v>315</v>
      </c>
      <c r="D62" s="476" t="s">
        <v>0</v>
      </c>
      <c r="E62" s="477"/>
      <c r="F62" s="478" t="s">
        <v>0</v>
      </c>
      <c r="G62" s="422">
        <f t="shared" si="4"/>
        <v>5750</v>
      </c>
      <c r="H62" s="433">
        <f t="shared" ref="H62:J63" si="27">H64+H68</f>
        <v>0</v>
      </c>
      <c r="I62" s="433">
        <f t="shared" si="27"/>
        <v>10</v>
      </c>
      <c r="J62" s="433">
        <f t="shared" si="27"/>
        <v>10</v>
      </c>
      <c r="K62" s="433">
        <f t="shared" si="7"/>
        <v>20</v>
      </c>
      <c r="L62" s="472">
        <f t="shared" si="20"/>
        <v>20</v>
      </c>
      <c r="M62" s="433">
        <f t="shared" ref="M62:O63" si="28">M64+M68</f>
        <v>10</v>
      </c>
      <c r="N62" s="433">
        <f t="shared" si="28"/>
        <v>10</v>
      </c>
      <c r="O62" s="433">
        <f t="shared" si="28"/>
        <v>10</v>
      </c>
      <c r="P62" s="433">
        <f t="shared" si="19"/>
        <v>30</v>
      </c>
      <c r="Q62" s="472">
        <f t="shared" si="21"/>
        <v>50</v>
      </c>
      <c r="R62" s="433">
        <f t="shared" ref="R62:T63" si="29">R64+R68</f>
        <v>0</v>
      </c>
      <c r="S62" s="433">
        <f t="shared" si="29"/>
        <v>5700</v>
      </c>
      <c r="T62" s="433">
        <f t="shared" si="29"/>
        <v>0</v>
      </c>
      <c r="U62" s="433">
        <f t="shared" si="8"/>
        <v>5700</v>
      </c>
      <c r="V62" s="472">
        <f t="shared" si="25"/>
        <v>5750</v>
      </c>
      <c r="W62" s="433">
        <f t="shared" ref="W62:Y63" si="30">W64+W68</f>
        <v>0</v>
      </c>
      <c r="X62" s="433">
        <f t="shared" si="30"/>
        <v>0</v>
      </c>
      <c r="Y62" s="433">
        <f t="shared" si="30"/>
        <v>0</v>
      </c>
      <c r="Z62" s="433">
        <f t="shared" si="9"/>
        <v>0</v>
      </c>
      <c r="AA62" s="472">
        <f t="shared" si="22"/>
        <v>5750</v>
      </c>
      <c r="AB62" s="479"/>
    </row>
    <row r="63" spans="2:28" s="466" customFormat="1" ht="30.75" customHeight="1">
      <c r="B63" s="467"/>
      <c r="C63" s="497"/>
      <c r="D63" s="476"/>
      <c r="E63" s="477"/>
      <c r="F63" s="478" t="s">
        <v>182</v>
      </c>
      <c r="G63" s="422">
        <f t="shared" si="4"/>
        <v>27200</v>
      </c>
      <c r="H63" s="433">
        <f t="shared" si="27"/>
        <v>0</v>
      </c>
      <c r="I63" s="433">
        <f t="shared" si="27"/>
        <v>0</v>
      </c>
      <c r="J63" s="433">
        <f t="shared" si="27"/>
        <v>4680</v>
      </c>
      <c r="K63" s="433">
        <f t="shared" si="7"/>
        <v>4680</v>
      </c>
      <c r="L63" s="472">
        <f t="shared" si="20"/>
        <v>4680</v>
      </c>
      <c r="M63" s="433">
        <f t="shared" si="28"/>
        <v>0</v>
      </c>
      <c r="N63" s="433">
        <f t="shared" si="28"/>
        <v>0</v>
      </c>
      <c r="O63" s="433">
        <f t="shared" si="28"/>
        <v>5320</v>
      </c>
      <c r="P63" s="433">
        <f t="shared" si="19"/>
        <v>5320</v>
      </c>
      <c r="Q63" s="472">
        <f t="shared" si="21"/>
        <v>10000</v>
      </c>
      <c r="R63" s="433">
        <f t="shared" si="29"/>
        <v>0</v>
      </c>
      <c r="S63" s="433">
        <f t="shared" si="29"/>
        <v>17200</v>
      </c>
      <c r="T63" s="433">
        <f t="shared" si="29"/>
        <v>0</v>
      </c>
      <c r="U63" s="433">
        <f t="shared" si="8"/>
        <v>17200</v>
      </c>
      <c r="V63" s="472">
        <f t="shared" si="25"/>
        <v>27200</v>
      </c>
      <c r="W63" s="433">
        <f t="shared" si="30"/>
        <v>0</v>
      </c>
      <c r="X63" s="433">
        <f t="shared" si="30"/>
        <v>0</v>
      </c>
      <c r="Y63" s="433">
        <f t="shared" si="30"/>
        <v>0</v>
      </c>
      <c r="Z63" s="433">
        <f t="shared" si="9"/>
        <v>0</v>
      </c>
      <c r="AA63" s="472">
        <f t="shared" si="22"/>
        <v>27200</v>
      </c>
      <c r="AB63" s="479"/>
    </row>
    <row r="64" spans="2:28" s="525" customFormat="1" ht="45.75" customHeight="1">
      <c r="B64" s="526"/>
      <c r="C64" s="527" t="s">
        <v>320</v>
      </c>
      <c r="D64" s="526" t="s">
        <v>5</v>
      </c>
      <c r="E64" s="528"/>
      <c r="F64" s="529" t="s">
        <v>0</v>
      </c>
      <c r="G64" s="422">
        <f t="shared" si="4"/>
        <v>5700</v>
      </c>
      <c r="H64" s="530">
        <f>[2]แผนงาน2562!$I$64</f>
        <v>0</v>
      </c>
      <c r="I64" s="530">
        <f>[2]แผนงาน2562!$J$64</f>
        <v>0</v>
      </c>
      <c r="J64" s="530">
        <f>[1]แผนงาน2562!$L$64</f>
        <v>0</v>
      </c>
      <c r="K64" s="530">
        <f t="shared" si="7"/>
        <v>0</v>
      </c>
      <c r="L64" s="472">
        <f t="shared" si="20"/>
        <v>0</v>
      </c>
      <c r="M64" s="530">
        <f>[2]แผนงาน2562!$N$64</f>
        <v>0</v>
      </c>
      <c r="N64" s="530">
        <f>[2]แผนงาน2562!$O$64</f>
        <v>0</v>
      </c>
      <c r="O64" s="530">
        <f>[2]แผนงาน2562!$P$64</f>
        <v>0</v>
      </c>
      <c r="P64" s="433">
        <f t="shared" si="19"/>
        <v>0</v>
      </c>
      <c r="Q64" s="472">
        <f t="shared" si="21"/>
        <v>0</v>
      </c>
      <c r="R64" s="530">
        <f>[2]แผนงาน2562!$T$64</f>
        <v>0</v>
      </c>
      <c r="S64" s="530">
        <f>[2]แผนงาน2562!$U$64</f>
        <v>5700</v>
      </c>
      <c r="T64" s="530">
        <f>[2]แผนงาน2562!$V$64</f>
        <v>0</v>
      </c>
      <c r="U64" s="433">
        <f t="shared" si="8"/>
        <v>5700</v>
      </c>
      <c r="V64" s="472">
        <f t="shared" si="25"/>
        <v>5700</v>
      </c>
      <c r="W64" s="530">
        <f>[2]แผนงาน2562!$Z$64</f>
        <v>0</v>
      </c>
      <c r="X64" s="530">
        <f>[2]แผนงาน2562!$AA$64</f>
        <v>0</v>
      </c>
      <c r="Y64" s="530">
        <f>[2]แผนงาน2562!$AB$64</f>
        <v>0</v>
      </c>
      <c r="Z64" s="433">
        <f t="shared" si="9"/>
        <v>0</v>
      </c>
      <c r="AA64" s="472">
        <f t="shared" si="22"/>
        <v>5700</v>
      </c>
      <c r="AB64" s="531"/>
    </row>
    <row r="65" spans="1:28" s="532" customFormat="1" ht="25.5" customHeight="1">
      <c r="B65" s="533"/>
      <c r="C65" s="534"/>
      <c r="D65" s="535"/>
      <c r="E65" s="536"/>
      <c r="F65" s="537" t="s">
        <v>182</v>
      </c>
      <c r="G65" s="422">
        <f t="shared" si="4"/>
        <v>17200</v>
      </c>
      <c r="H65" s="538">
        <f>[2]แผนเงิน2562!$G$65</f>
        <v>0</v>
      </c>
      <c r="I65" s="538">
        <f>[2]แผนเงิน2562!$H$65</f>
        <v>0</v>
      </c>
      <c r="J65" s="538">
        <f>[2]แผนเงิน2562!$I$65</f>
        <v>0</v>
      </c>
      <c r="K65" s="538">
        <f t="shared" si="7"/>
        <v>0</v>
      </c>
      <c r="L65" s="472">
        <f t="shared" si="20"/>
        <v>0</v>
      </c>
      <c r="M65" s="538">
        <f>[2]แผนเงิน2562!$K$65</f>
        <v>0</v>
      </c>
      <c r="N65" s="538">
        <f>[2]แผนเงิน2562!$L$65</f>
        <v>0</v>
      </c>
      <c r="O65" s="538">
        <f>[2]แผนเงิน2562!$M$65</f>
        <v>0</v>
      </c>
      <c r="P65" s="433">
        <f t="shared" si="19"/>
        <v>0</v>
      </c>
      <c r="Q65" s="472">
        <f t="shared" si="21"/>
        <v>0</v>
      </c>
      <c r="R65" s="538">
        <f>[2]แผนเงิน2562!$P$65</f>
        <v>0</v>
      </c>
      <c r="S65" s="538">
        <f>[2]แผนเงิน2562!$Q$65</f>
        <v>17200</v>
      </c>
      <c r="T65" s="538">
        <f>[2]แผนเงิน2562!$R$65</f>
        <v>0</v>
      </c>
      <c r="U65" s="433">
        <f t="shared" si="8"/>
        <v>17200</v>
      </c>
      <c r="V65" s="472">
        <f t="shared" si="25"/>
        <v>17200</v>
      </c>
      <c r="W65" s="538">
        <f>[2]แผนเงิน2562!$U$65</f>
        <v>0</v>
      </c>
      <c r="X65" s="538">
        <f>[2]แผนเงิน2562!$V$65</f>
        <v>0</v>
      </c>
      <c r="Y65" s="538">
        <f>[2]แผนเงิน2562!$W$65</f>
        <v>0</v>
      </c>
      <c r="Z65" s="433">
        <f t="shared" si="9"/>
        <v>0</v>
      </c>
      <c r="AA65" s="472">
        <f t="shared" si="22"/>
        <v>17200</v>
      </c>
      <c r="AB65" s="539"/>
    </row>
    <row r="66" spans="1:28" ht="37.5">
      <c r="B66" s="481"/>
      <c r="C66" s="429" t="s">
        <v>321</v>
      </c>
      <c r="D66" s="488" t="s">
        <v>0</v>
      </c>
      <c r="E66" s="489"/>
      <c r="F66" s="490" t="s">
        <v>0</v>
      </c>
      <c r="G66" s="422">
        <f t="shared" si="4"/>
        <v>80</v>
      </c>
      <c r="H66" s="432">
        <f>[2]แผนงาน2562!$I$66</f>
        <v>0</v>
      </c>
      <c r="I66" s="432">
        <f>[2]แผนงาน2562!$J$66</f>
        <v>0</v>
      </c>
      <c r="J66" s="432">
        <f>[1]แผนงาน2562!$L$66</f>
        <v>0</v>
      </c>
      <c r="K66" s="433">
        <f t="shared" si="7"/>
        <v>0</v>
      </c>
      <c r="L66" s="472">
        <f t="shared" si="20"/>
        <v>0</v>
      </c>
      <c r="M66" s="432">
        <f>[2]แผนงาน2562!$N$66</f>
        <v>0</v>
      </c>
      <c r="N66" s="432">
        <f>[2]แผนงาน2562!$O$66</f>
        <v>0</v>
      </c>
      <c r="O66" s="432">
        <f>[2]แผนงาน2562!$P$66</f>
        <v>0</v>
      </c>
      <c r="P66" s="433">
        <f t="shared" si="19"/>
        <v>0</v>
      </c>
      <c r="Q66" s="472">
        <f t="shared" si="21"/>
        <v>0</v>
      </c>
      <c r="R66" s="432">
        <f>[2]แผนงาน2562!$T$66</f>
        <v>0</v>
      </c>
      <c r="S66" s="432">
        <f>[2]แผนงาน2562!$U$66</f>
        <v>0</v>
      </c>
      <c r="T66" s="432">
        <f>[2]แผนงาน2562!$V$66</f>
        <v>80</v>
      </c>
      <c r="U66" s="433">
        <f t="shared" si="8"/>
        <v>80</v>
      </c>
      <c r="V66" s="472">
        <f t="shared" si="25"/>
        <v>80</v>
      </c>
      <c r="W66" s="432">
        <f>[2]แผนงาน2562!$Z$66</f>
        <v>0</v>
      </c>
      <c r="X66" s="432">
        <f>[2]แผนงาน2562!$AA$66</f>
        <v>0</v>
      </c>
      <c r="Y66" s="432">
        <f>[2]แผนงาน2562!$AB$66</f>
        <v>0</v>
      </c>
      <c r="Z66" s="433">
        <f t="shared" si="9"/>
        <v>0</v>
      </c>
      <c r="AA66" s="472">
        <f t="shared" si="22"/>
        <v>80</v>
      </c>
      <c r="AB66" s="491"/>
    </row>
    <row r="67" spans="1:28">
      <c r="B67" s="481"/>
      <c r="C67" s="429"/>
      <c r="D67" s="488"/>
      <c r="E67" s="489"/>
      <c r="F67" s="490" t="s">
        <v>182</v>
      </c>
      <c r="G67" s="422">
        <f t="shared" si="4"/>
        <v>80</v>
      </c>
      <c r="H67" s="432">
        <f>[2]แผนงาน2562!$I$67</f>
        <v>0</v>
      </c>
      <c r="I67" s="432">
        <f>[2]แผนงาน2562!$J$67</f>
        <v>0</v>
      </c>
      <c r="J67" s="432">
        <f>[1]แผนงาน2562!$L$67</f>
        <v>0</v>
      </c>
      <c r="K67" s="433">
        <f t="shared" si="7"/>
        <v>0</v>
      </c>
      <c r="L67" s="472">
        <f t="shared" si="20"/>
        <v>0</v>
      </c>
      <c r="M67" s="432">
        <f>[2]แผนงาน2562!$N$67</f>
        <v>0</v>
      </c>
      <c r="N67" s="432">
        <f>[2]แผนงาน2562!$O$67</f>
        <v>0</v>
      </c>
      <c r="O67" s="432">
        <f>[2]แผนงาน2562!$P$67</f>
        <v>0</v>
      </c>
      <c r="P67" s="433">
        <f t="shared" si="19"/>
        <v>0</v>
      </c>
      <c r="Q67" s="472">
        <f t="shared" si="21"/>
        <v>0</v>
      </c>
      <c r="R67" s="432">
        <f>[2]แผนงาน2562!$T$67</f>
        <v>0</v>
      </c>
      <c r="S67" s="432">
        <f>[2]แผนงาน2562!$U$67</f>
        <v>0</v>
      </c>
      <c r="T67" s="432">
        <f>[2]แผนงาน2562!$V$67</f>
        <v>80</v>
      </c>
      <c r="U67" s="433">
        <f t="shared" si="8"/>
        <v>80</v>
      </c>
      <c r="V67" s="472">
        <f t="shared" si="25"/>
        <v>80</v>
      </c>
      <c r="W67" s="432">
        <f>[2]แผนงาน2562!$Z$67</f>
        <v>0</v>
      </c>
      <c r="X67" s="432">
        <f>[2]แผนงาน2562!$AA$67</f>
        <v>0</v>
      </c>
      <c r="Y67" s="432">
        <f>[2]แผนงาน2562!$AB$67</f>
        <v>0</v>
      </c>
      <c r="Z67" s="433">
        <f t="shared" si="9"/>
        <v>0</v>
      </c>
      <c r="AA67" s="472">
        <f t="shared" si="22"/>
        <v>80</v>
      </c>
      <c r="AB67" s="491"/>
    </row>
    <row r="68" spans="1:28" s="546" customFormat="1" ht="35.25" customHeight="1">
      <c r="A68" s="540"/>
      <c r="B68" s="526"/>
      <c r="C68" s="541" t="s">
        <v>322</v>
      </c>
      <c r="D68" s="542" t="s">
        <v>0</v>
      </c>
      <c r="E68" s="543">
        <v>60000</v>
      </c>
      <c r="F68" s="544" t="s">
        <v>0</v>
      </c>
      <c r="G68" s="422">
        <f t="shared" si="4"/>
        <v>50</v>
      </c>
      <c r="H68" s="530">
        <f>[1]แผนงาน2562!$I$68</f>
        <v>0</v>
      </c>
      <c r="I68" s="530">
        <f>[1]แผนงาน2562!$J$68</f>
        <v>10</v>
      </c>
      <c r="J68" s="530">
        <f>[1]แผนงาน2562!$K$68</f>
        <v>10</v>
      </c>
      <c r="K68" s="530">
        <f t="shared" si="7"/>
        <v>20</v>
      </c>
      <c r="L68" s="472">
        <f t="shared" si="20"/>
        <v>20</v>
      </c>
      <c r="M68" s="530">
        <f>[1]แผนงาน2562!$M$68</f>
        <v>10</v>
      </c>
      <c r="N68" s="530">
        <f>[1]แผนงาน2562!$N$68</f>
        <v>10</v>
      </c>
      <c r="O68" s="530">
        <f>[1]แผนงาน2562!$O$68</f>
        <v>10</v>
      </c>
      <c r="P68" s="433">
        <f t="shared" si="19"/>
        <v>30</v>
      </c>
      <c r="Q68" s="472">
        <f t="shared" si="21"/>
        <v>50</v>
      </c>
      <c r="R68" s="530">
        <f>[1]แผนงาน2562!$R$68</f>
        <v>0</v>
      </c>
      <c r="S68" s="530">
        <f>[1]แผนงาน2562!$S$68</f>
        <v>0</v>
      </c>
      <c r="T68" s="530">
        <f>[1]แผนงาน2562!$T$68</f>
        <v>0</v>
      </c>
      <c r="U68" s="433">
        <f t="shared" si="8"/>
        <v>0</v>
      </c>
      <c r="V68" s="472">
        <f t="shared" si="25"/>
        <v>50</v>
      </c>
      <c r="W68" s="530">
        <f>[1]แผนงาน2562!$W$68</f>
        <v>0</v>
      </c>
      <c r="X68" s="530">
        <f>[1]แผนงาน2562!$X$68</f>
        <v>0</v>
      </c>
      <c r="Y68" s="530">
        <f>[1]แผนงาน2562!$Y$68</f>
        <v>0</v>
      </c>
      <c r="Z68" s="433">
        <f t="shared" si="9"/>
        <v>0</v>
      </c>
      <c r="AA68" s="472">
        <f t="shared" si="22"/>
        <v>50</v>
      </c>
      <c r="AB68" s="545"/>
    </row>
    <row r="69" spans="1:28" s="552" customFormat="1" ht="27" customHeight="1">
      <c r="A69" s="532"/>
      <c r="B69" s="533"/>
      <c r="C69" s="547"/>
      <c r="D69" s="548"/>
      <c r="E69" s="549"/>
      <c r="F69" s="550" t="s">
        <v>182</v>
      </c>
      <c r="G69" s="422">
        <f t="shared" si="4"/>
        <v>10000</v>
      </c>
      <c r="H69" s="538">
        <f>[1]แผนเงิน2562!$G$68</f>
        <v>0</v>
      </c>
      <c r="I69" s="538">
        <f>[1]แผนเงิน2562!$H$68</f>
        <v>0</v>
      </c>
      <c r="J69" s="538">
        <f>[1]แผนเงิน2562!$I$68</f>
        <v>4680</v>
      </c>
      <c r="K69" s="538">
        <f t="shared" si="7"/>
        <v>4680</v>
      </c>
      <c r="L69" s="472">
        <f t="shared" si="20"/>
        <v>4680</v>
      </c>
      <c r="M69" s="538">
        <f>[1]แผนเงิน2562!$K$68</f>
        <v>0</v>
      </c>
      <c r="N69" s="538">
        <f>[1]แผนเงิน2562!$L$68</f>
        <v>0</v>
      </c>
      <c r="O69" s="538">
        <f>[1]แผนเงิน2562!$M$68</f>
        <v>5320</v>
      </c>
      <c r="P69" s="433">
        <f t="shared" si="19"/>
        <v>5320</v>
      </c>
      <c r="Q69" s="472">
        <f t="shared" si="21"/>
        <v>10000</v>
      </c>
      <c r="R69" s="538">
        <f>[1]แผนเงิน2562!$P$68</f>
        <v>0</v>
      </c>
      <c r="S69" s="538">
        <f>[1]แผนเงิน2562!$Q$68</f>
        <v>0</v>
      </c>
      <c r="T69" s="538">
        <f>[1]แผนเงิน2562!$R$68</f>
        <v>0</v>
      </c>
      <c r="U69" s="433">
        <f t="shared" si="8"/>
        <v>0</v>
      </c>
      <c r="V69" s="472">
        <f t="shared" si="25"/>
        <v>10000</v>
      </c>
      <c r="W69" s="538">
        <f>[1]แผนเงิน2562!$U$68</f>
        <v>0</v>
      </c>
      <c r="X69" s="538">
        <f>[1]แผนเงิน2562!$V$68</f>
        <v>0</v>
      </c>
      <c r="Y69" s="538">
        <f>[1]แผนเงิน2562!$W$68</f>
        <v>0</v>
      </c>
      <c r="Z69" s="433">
        <f t="shared" si="9"/>
        <v>0</v>
      </c>
      <c r="AA69" s="472">
        <f t="shared" si="22"/>
        <v>10000</v>
      </c>
      <c r="AB69" s="551"/>
    </row>
    <row r="70" spans="1:28" ht="27.75" customHeight="1">
      <c r="B70" s="481">
        <v>3</v>
      </c>
      <c r="C70" s="429" t="s">
        <v>316</v>
      </c>
      <c r="D70" s="488" t="s">
        <v>0</v>
      </c>
      <c r="E70" s="489">
        <f>E72+E78</f>
        <v>5345</v>
      </c>
      <c r="F70" s="490" t="s">
        <v>0</v>
      </c>
      <c r="G70" s="422">
        <f t="shared" ref="G70:G131" si="31">AA70</f>
        <v>0</v>
      </c>
      <c r="H70" s="432">
        <v>0</v>
      </c>
      <c r="I70" s="432">
        <v>0</v>
      </c>
      <c r="J70" s="432">
        <v>0</v>
      </c>
      <c r="K70" s="433">
        <f t="shared" si="7"/>
        <v>0</v>
      </c>
      <c r="L70" s="472">
        <f t="shared" si="20"/>
        <v>0</v>
      </c>
      <c r="M70" s="432">
        <v>0</v>
      </c>
      <c r="N70" s="432">
        <v>0</v>
      </c>
      <c r="O70" s="432">
        <v>0</v>
      </c>
      <c r="P70" s="433">
        <f t="shared" si="19"/>
        <v>0</v>
      </c>
      <c r="Q70" s="472">
        <f t="shared" si="21"/>
        <v>0</v>
      </c>
      <c r="R70" s="432">
        <v>0</v>
      </c>
      <c r="S70" s="432">
        <v>0</v>
      </c>
      <c r="T70" s="432">
        <v>0</v>
      </c>
      <c r="U70" s="433">
        <f t="shared" si="8"/>
        <v>0</v>
      </c>
      <c r="V70" s="472">
        <f t="shared" si="25"/>
        <v>0</v>
      </c>
      <c r="W70" s="432">
        <v>0</v>
      </c>
      <c r="X70" s="432">
        <v>0</v>
      </c>
      <c r="Y70" s="432">
        <v>0</v>
      </c>
      <c r="Z70" s="433">
        <f t="shared" si="9"/>
        <v>0</v>
      </c>
      <c r="AA70" s="472">
        <f t="shared" si="22"/>
        <v>0</v>
      </c>
      <c r="AB70" s="491"/>
    </row>
    <row r="71" spans="1:28" ht="19.5" customHeight="1">
      <c r="B71" s="481"/>
      <c r="C71" s="429"/>
      <c r="D71" s="488"/>
      <c r="E71" s="489"/>
      <c r="F71" s="490" t="s">
        <v>182</v>
      </c>
      <c r="G71" s="422">
        <f t="shared" si="31"/>
        <v>0</v>
      </c>
      <c r="H71" s="432">
        <v>0</v>
      </c>
      <c r="I71" s="432">
        <v>0</v>
      </c>
      <c r="J71" s="432">
        <v>0</v>
      </c>
      <c r="K71" s="433">
        <f t="shared" si="7"/>
        <v>0</v>
      </c>
      <c r="L71" s="472">
        <f t="shared" si="20"/>
        <v>0</v>
      </c>
      <c r="M71" s="432">
        <v>0</v>
      </c>
      <c r="N71" s="432">
        <v>0</v>
      </c>
      <c r="O71" s="432">
        <v>0</v>
      </c>
      <c r="P71" s="433">
        <f t="shared" si="19"/>
        <v>0</v>
      </c>
      <c r="Q71" s="472">
        <f t="shared" si="21"/>
        <v>0</v>
      </c>
      <c r="R71" s="432">
        <v>0</v>
      </c>
      <c r="S71" s="432">
        <v>0</v>
      </c>
      <c r="T71" s="432">
        <v>0</v>
      </c>
      <c r="U71" s="433">
        <f t="shared" si="8"/>
        <v>0</v>
      </c>
      <c r="V71" s="472">
        <f t="shared" si="25"/>
        <v>0</v>
      </c>
      <c r="W71" s="432">
        <v>0</v>
      </c>
      <c r="X71" s="432">
        <v>0</v>
      </c>
      <c r="Y71" s="432">
        <v>0</v>
      </c>
      <c r="Z71" s="433">
        <f t="shared" si="9"/>
        <v>0</v>
      </c>
      <c r="AA71" s="472">
        <f t="shared" si="22"/>
        <v>0</v>
      </c>
      <c r="AB71" s="491"/>
    </row>
    <row r="72" spans="1:28" ht="51" customHeight="1">
      <c r="B72" s="481">
        <v>4</v>
      </c>
      <c r="C72" s="429" t="s">
        <v>97</v>
      </c>
      <c r="D72" s="488" t="s">
        <v>0</v>
      </c>
      <c r="E72" s="489">
        <f>SUM(E74:E76)</f>
        <v>5300</v>
      </c>
      <c r="F72" s="490" t="s">
        <v>0</v>
      </c>
      <c r="G72" s="422">
        <f t="shared" si="31"/>
        <v>0</v>
      </c>
      <c r="H72" s="432">
        <v>0</v>
      </c>
      <c r="I72" s="432">
        <v>0</v>
      </c>
      <c r="J72" s="432">
        <v>0</v>
      </c>
      <c r="K72" s="433">
        <f t="shared" si="7"/>
        <v>0</v>
      </c>
      <c r="L72" s="472">
        <f t="shared" si="20"/>
        <v>0</v>
      </c>
      <c r="M72" s="432">
        <v>0</v>
      </c>
      <c r="N72" s="432">
        <v>0</v>
      </c>
      <c r="O72" s="432">
        <v>0</v>
      </c>
      <c r="P72" s="433">
        <f t="shared" si="19"/>
        <v>0</v>
      </c>
      <c r="Q72" s="472">
        <f t="shared" si="21"/>
        <v>0</v>
      </c>
      <c r="R72" s="432">
        <v>0</v>
      </c>
      <c r="S72" s="432">
        <v>0</v>
      </c>
      <c r="T72" s="432">
        <v>0</v>
      </c>
      <c r="U72" s="433">
        <f t="shared" si="8"/>
        <v>0</v>
      </c>
      <c r="V72" s="472">
        <f t="shared" si="25"/>
        <v>0</v>
      </c>
      <c r="W72" s="432">
        <v>0</v>
      </c>
      <c r="X72" s="432">
        <v>0</v>
      </c>
      <c r="Y72" s="432">
        <v>0</v>
      </c>
      <c r="Z72" s="433">
        <f t="shared" si="9"/>
        <v>0</v>
      </c>
      <c r="AA72" s="472">
        <f t="shared" si="22"/>
        <v>0</v>
      </c>
      <c r="AB72" s="491"/>
    </row>
    <row r="73" spans="1:28">
      <c r="B73" s="553"/>
      <c r="C73" s="554"/>
      <c r="D73" s="488"/>
      <c r="E73" s="489"/>
      <c r="F73" s="490" t="s">
        <v>182</v>
      </c>
      <c r="G73" s="422">
        <f t="shared" si="31"/>
        <v>0</v>
      </c>
      <c r="H73" s="432">
        <v>0</v>
      </c>
      <c r="I73" s="432">
        <v>0</v>
      </c>
      <c r="J73" s="432">
        <v>0</v>
      </c>
      <c r="K73" s="433">
        <f t="shared" ref="K73:K136" si="32">J73+I73+H73</f>
        <v>0</v>
      </c>
      <c r="L73" s="472">
        <f t="shared" si="20"/>
        <v>0</v>
      </c>
      <c r="M73" s="432">
        <v>0</v>
      </c>
      <c r="N73" s="432">
        <v>0</v>
      </c>
      <c r="O73" s="432">
        <v>0</v>
      </c>
      <c r="P73" s="433">
        <f t="shared" si="19"/>
        <v>0</v>
      </c>
      <c r="Q73" s="472">
        <f t="shared" si="21"/>
        <v>0</v>
      </c>
      <c r="R73" s="432">
        <v>0</v>
      </c>
      <c r="S73" s="432">
        <v>0</v>
      </c>
      <c r="T73" s="432">
        <v>0</v>
      </c>
      <c r="U73" s="433">
        <f t="shared" ref="U73:U134" si="33">T73+S73+R73</f>
        <v>0</v>
      </c>
      <c r="V73" s="472">
        <f t="shared" si="25"/>
        <v>0</v>
      </c>
      <c r="W73" s="432">
        <v>0</v>
      </c>
      <c r="X73" s="432">
        <v>0</v>
      </c>
      <c r="Y73" s="432">
        <v>0</v>
      </c>
      <c r="Z73" s="433">
        <f t="shared" ref="Z73:Z134" si="34">Y73+X73+W73</f>
        <v>0</v>
      </c>
      <c r="AA73" s="472">
        <f t="shared" si="22"/>
        <v>0</v>
      </c>
      <c r="AB73" s="491"/>
    </row>
    <row r="74" spans="1:28" ht="37.5">
      <c r="B74" s="481">
        <v>6</v>
      </c>
      <c r="C74" s="429" t="s">
        <v>317</v>
      </c>
      <c r="D74" s="488" t="s">
        <v>0</v>
      </c>
      <c r="E74" s="489">
        <v>4700</v>
      </c>
      <c r="F74" s="490" t="s">
        <v>0</v>
      </c>
      <c r="G74" s="422">
        <f t="shared" si="31"/>
        <v>0</v>
      </c>
      <c r="H74" s="432">
        <v>0</v>
      </c>
      <c r="I74" s="432">
        <v>0</v>
      </c>
      <c r="J74" s="432">
        <v>0</v>
      </c>
      <c r="K74" s="433">
        <f t="shared" si="32"/>
        <v>0</v>
      </c>
      <c r="L74" s="472">
        <f t="shared" si="20"/>
        <v>0</v>
      </c>
      <c r="M74" s="432">
        <v>0</v>
      </c>
      <c r="N74" s="432">
        <v>0</v>
      </c>
      <c r="O74" s="432">
        <v>0</v>
      </c>
      <c r="P74" s="433">
        <f t="shared" si="19"/>
        <v>0</v>
      </c>
      <c r="Q74" s="472">
        <f t="shared" si="21"/>
        <v>0</v>
      </c>
      <c r="R74" s="432">
        <v>0</v>
      </c>
      <c r="S74" s="432">
        <v>0</v>
      </c>
      <c r="T74" s="432">
        <v>0</v>
      </c>
      <c r="U74" s="433">
        <f t="shared" si="33"/>
        <v>0</v>
      </c>
      <c r="V74" s="472">
        <f t="shared" si="25"/>
        <v>0</v>
      </c>
      <c r="W74" s="432">
        <v>0</v>
      </c>
      <c r="X74" s="432">
        <v>0</v>
      </c>
      <c r="Y74" s="432">
        <v>0</v>
      </c>
      <c r="Z74" s="433">
        <f t="shared" si="34"/>
        <v>0</v>
      </c>
      <c r="AA74" s="472">
        <f t="shared" si="22"/>
        <v>0</v>
      </c>
      <c r="AB74" s="491"/>
    </row>
    <row r="75" spans="1:28">
      <c r="B75" s="481"/>
      <c r="C75" s="429"/>
      <c r="D75" s="488"/>
      <c r="E75" s="489"/>
      <c r="F75" s="490" t="s">
        <v>182</v>
      </c>
      <c r="G75" s="422">
        <f t="shared" si="31"/>
        <v>0</v>
      </c>
      <c r="H75" s="432">
        <v>0</v>
      </c>
      <c r="I75" s="432">
        <v>0</v>
      </c>
      <c r="J75" s="432">
        <v>0</v>
      </c>
      <c r="K75" s="433">
        <f t="shared" si="32"/>
        <v>0</v>
      </c>
      <c r="L75" s="472">
        <f t="shared" si="20"/>
        <v>0</v>
      </c>
      <c r="M75" s="432">
        <v>0</v>
      </c>
      <c r="N75" s="432">
        <v>0</v>
      </c>
      <c r="O75" s="432">
        <v>0</v>
      </c>
      <c r="P75" s="433">
        <f t="shared" si="19"/>
        <v>0</v>
      </c>
      <c r="Q75" s="472">
        <f t="shared" si="21"/>
        <v>0</v>
      </c>
      <c r="R75" s="432">
        <v>0</v>
      </c>
      <c r="S75" s="432">
        <v>0</v>
      </c>
      <c r="T75" s="432">
        <v>0</v>
      </c>
      <c r="U75" s="433">
        <f t="shared" si="33"/>
        <v>0</v>
      </c>
      <c r="V75" s="472">
        <f t="shared" si="25"/>
        <v>0</v>
      </c>
      <c r="W75" s="432">
        <v>0</v>
      </c>
      <c r="X75" s="432">
        <v>0</v>
      </c>
      <c r="Y75" s="432">
        <v>0</v>
      </c>
      <c r="Z75" s="433">
        <f t="shared" si="34"/>
        <v>0</v>
      </c>
      <c r="AA75" s="472">
        <f t="shared" si="22"/>
        <v>0</v>
      </c>
      <c r="AB75" s="491"/>
    </row>
    <row r="76" spans="1:28" s="563" customFormat="1" ht="37.5">
      <c r="A76" s="555"/>
      <c r="B76" s="556"/>
      <c r="C76" s="557" t="s">
        <v>17</v>
      </c>
      <c r="D76" s="558" t="s">
        <v>0</v>
      </c>
      <c r="E76" s="559">
        <v>600</v>
      </c>
      <c r="F76" s="560" t="s">
        <v>0</v>
      </c>
      <c r="G76" s="422">
        <f t="shared" si="31"/>
        <v>9247</v>
      </c>
      <c r="H76" s="561">
        <f t="shared" ref="H76:J77" si="35">H78+H110</f>
        <v>397</v>
      </c>
      <c r="I76" s="561">
        <f t="shared" si="35"/>
        <v>510</v>
      </c>
      <c r="J76" s="561">
        <f t="shared" si="35"/>
        <v>2090</v>
      </c>
      <c r="K76" s="561">
        <f t="shared" si="32"/>
        <v>2997</v>
      </c>
      <c r="L76" s="472">
        <f t="shared" si="20"/>
        <v>2997</v>
      </c>
      <c r="M76" s="561">
        <f t="shared" ref="M76:O77" si="36">M78+M110</f>
        <v>376</v>
      </c>
      <c r="N76" s="561">
        <f t="shared" si="36"/>
        <v>1600</v>
      </c>
      <c r="O76" s="561">
        <f t="shared" si="36"/>
        <v>363</v>
      </c>
      <c r="P76" s="433">
        <f t="shared" si="19"/>
        <v>2339</v>
      </c>
      <c r="Q76" s="472">
        <f t="shared" si="21"/>
        <v>5336</v>
      </c>
      <c r="R76" s="561">
        <f t="shared" ref="R76:T77" si="37">R78+R110</f>
        <v>560</v>
      </c>
      <c r="S76" s="561">
        <f t="shared" si="37"/>
        <v>380</v>
      </c>
      <c r="T76" s="561">
        <f t="shared" si="37"/>
        <v>445</v>
      </c>
      <c r="U76" s="433">
        <f t="shared" si="33"/>
        <v>1385</v>
      </c>
      <c r="V76" s="472">
        <f t="shared" si="25"/>
        <v>6721</v>
      </c>
      <c r="W76" s="561">
        <f t="shared" ref="W76:Y77" si="38">W78+W110</f>
        <v>343</v>
      </c>
      <c r="X76" s="561">
        <f t="shared" si="38"/>
        <v>1853</v>
      </c>
      <c r="Y76" s="561">
        <f t="shared" si="38"/>
        <v>330</v>
      </c>
      <c r="Z76" s="433">
        <f t="shared" si="34"/>
        <v>2526</v>
      </c>
      <c r="AA76" s="472">
        <f t="shared" si="22"/>
        <v>9247</v>
      </c>
      <c r="AB76" s="562"/>
    </row>
    <row r="77" spans="1:28">
      <c r="B77" s="564"/>
      <c r="C77" s="565"/>
      <c r="D77" s="488"/>
      <c r="E77" s="489"/>
      <c r="F77" s="490" t="s">
        <v>182</v>
      </c>
      <c r="G77" s="422">
        <f t="shared" si="31"/>
        <v>198100</v>
      </c>
      <c r="H77" s="432">
        <f t="shared" si="35"/>
        <v>0</v>
      </c>
      <c r="I77" s="432">
        <f t="shared" si="35"/>
        <v>48500</v>
      </c>
      <c r="J77" s="432">
        <f t="shared" si="35"/>
        <v>12120</v>
      </c>
      <c r="K77" s="433">
        <f t="shared" si="32"/>
        <v>60620</v>
      </c>
      <c r="L77" s="472">
        <f t="shared" si="20"/>
        <v>60620</v>
      </c>
      <c r="M77" s="432">
        <f t="shared" si="36"/>
        <v>15000</v>
      </c>
      <c r="N77" s="432">
        <f t="shared" si="36"/>
        <v>0</v>
      </c>
      <c r="O77" s="432">
        <f t="shared" si="36"/>
        <v>16880</v>
      </c>
      <c r="P77" s="433">
        <f t="shared" si="19"/>
        <v>31880</v>
      </c>
      <c r="Q77" s="472">
        <f t="shared" si="21"/>
        <v>92500</v>
      </c>
      <c r="R77" s="432">
        <f t="shared" si="37"/>
        <v>17000</v>
      </c>
      <c r="S77" s="432">
        <f t="shared" si="37"/>
        <v>44000</v>
      </c>
      <c r="T77" s="432">
        <f t="shared" si="37"/>
        <v>44600</v>
      </c>
      <c r="U77" s="433">
        <f t="shared" si="33"/>
        <v>105600</v>
      </c>
      <c r="V77" s="472">
        <f t="shared" si="25"/>
        <v>198100</v>
      </c>
      <c r="W77" s="432">
        <f t="shared" si="38"/>
        <v>0</v>
      </c>
      <c r="X77" s="432">
        <f t="shared" si="38"/>
        <v>0</v>
      </c>
      <c r="Y77" s="432">
        <f t="shared" si="38"/>
        <v>0</v>
      </c>
      <c r="Z77" s="433">
        <f t="shared" si="34"/>
        <v>0</v>
      </c>
      <c r="AA77" s="472">
        <f t="shared" si="22"/>
        <v>198100</v>
      </c>
      <c r="AB77" s="491"/>
    </row>
    <row r="78" spans="1:28" s="446" customFormat="1" ht="56.25">
      <c r="A78" s="437"/>
      <c r="B78" s="566"/>
      <c r="C78" s="440" t="s">
        <v>292</v>
      </c>
      <c r="D78" s="567" t="s">
        <v>0</v>
      </c>
      <c r="E78" s="441">
        <v>45</v>
      </c>
      <c r="F78" s="442" t="s">
        <v>0</v>
      </c>
      <c r="G78" s="422">
        <f t="shared" si="31"/>
        <v>6247</v>
      </c>
      <c r="H78" s="443">
        <f t="shared" ref="H78:J79" si="39">H80</f>
        <v>147</v>
      </c>
      <c r="I78" s="443">
        <f t="shared" si="39"/>
        <v>260</v>
      </c>
      <c r="J78" s="443">
        <f t="shared" si="39"/>
        <v>1840</v>
      </c>
      <c r="K78" s="443">
        <f t="shared" si="32"/>
        <v>2247</v>
      </c>
      <c r="L78" s="472">
        <f t="shared" si="20"/>
        <v>2247</v>
      </c>
      <c r="M78" s="443">
        <f t="shared" ref="M78:O79" si="40">M80</f>
        <v>126</v>
      </c>
      <c r="N78" s="443">
        <f t="shared" si="40"/>
        <v>1350</v>
      </c>
      <c r="O78" s="443">
        <f t="shared" si="40"/>
        <v>113</v>
      </c>
      <c r="P78" s="433">
        <f t="shared" ref="P78:P140" si="41">O78+N78+M78</f>
        <v>1589</v>
      </c>
      <c r="Q78" s="472">
        <f t="shared" si="21"/>
        <v>3836</v>
      </c>
      <c r="R78" s="443">
        <f t="shared" ref="R78:T79" si="42">R80</f>
        <v>310</v>
      </c>
      <c r="S78" s="443">
        <f t="shared" si="42"/>
        <v>130</v>
      </c>
      <c r="T78" s="443">
        <f t="shared" si="42"/>
        <v>195</v>
      </c>
      <c r="U78" s="433">
        <f t="shared" si="33"/>
        <v>635</v>
      </c>
      <c r="V78" s="472">
        <f t="shared" si="25"/>
        <v>4471</v>
      </c>
      <c r="W78" s="443">
        <f t="shared" ref="W78:Y79" si="43">W80</f>
        <v>93</v>
      </c>
      <c r="X78" s="443">
        <f t="shared" si="43"/>
        <v>1603</v>
      </c>
      <c r="Y78" s="443">
        <f t="shared" si="43"/>
        <v>80</v>
      </c>
      <c r="Z78" s="433">
        <f t="shared" si="34"/>
        <v>1776</v>
      </c>
      <c r="AA78" s="472">
        <f t="shared" si="22"/>
        <v>6247</v>
      </c>
      <c r="AB78" s="568"/>
    </row>
    <row r="79" spans="1:28" s="455" customFormat="1">
      <c r="A79" s="447"/>
      <c r="B79" s="569"/>
      <c r="C79" s="449"/>
      <c r="D79" s="570"/>
      <c r="E79" s="450"/>
      <c r="F79" s="451" t="s">
        <v>182</v>
      </c>
      <c r="G79" s="422">
        <f t="shared" si="31"/>
        <v>159500</v>
      </c>
      <c r="H79" s="452">
        <f t="shared" si="39"/>
        <v>0</v>
      </c>
      <c r="I79" s="452">
        <f t="shared" si="39"/>
        <v>48500</v>
      </c>
      <c r="J79" s="452">
        <f t="shared" si="39"/>
        <v>0</v>
      </c>
      <c r="K79" s="452">
        <f t="shared" si="32"/>
        <v>48500</v>
      </c>
      <c r="L79" s="472">
        <f t="shared" ref="L79:L142" si="44">K79</f>
        <v>48500</v>
      </c>
      <c r="M79" s="452">
        <f t="shared" si="40"/>
        <v>15000</v>
      </c>
      <c r="N79" s="452">
        <f t="shared" si="40"/>
        <v>0</v>
      </c>
      <c r="O79" s="452">
        <f t="shared" si="40"/>
        <v>0</v>
      </c>
      <c r="P79" s="433">
        <f t="shared" si="41"/>
        <v>15000</v>
      </c>
      <c r="Q79" s="472">
        <f t="shared" ref="Q79:Q142" si="45">P79+L79</f>
        <v>63500</v>
      </c>
      <c r="R79" s="452">
        <f t="shared" si="42"/>
        <v>17000</v>
      </c>
      <c r="S79" s="452">
        <f t="shared" si="42"/>
        <v>44000</v>
      </c>
      <c r="T79" s="452">
        <f t="shared" si="42"/>
        <v>35000</v>
      </c>
      <c r="U79" s="433">
        <f t="shared" si="33"/>
        <v>96000</v>
      </c>
      <c r="V79" s="472">
        <f t="shared" si="25"/>
        <v>159500</v>
      </c>
      <c r="W79" s="452">
        <f t="shared" si="43"/>
        <v>0</v>
      </c>
      <c r="X79" s="452">
        <f t="shared" si="43"/>
        <v>0</v>
      </c>
      <c r="Y79" s="452">
        <f t="shared" si="43"/>
        <v>0</v>
      </c>
      <c r="Z79" s="433">
        <f t="shared" si="34"/>
        <v>0</v>
      </c>
      <c r="AA79" s="472">
        <f t="shared" ref="AA79:AA142" si="46">Z79+V79</f>
        <v>159500</v>
      </c>
      <c r="AB79" s="571"/>
    </row>
    <row r="80" spans="1:28" s="498" customFormat="1" ht="37.5">
      <c r="B80" s="499"/>
      <c r="C80" s="521" t="s">
        <v>76</v>
      </c>
      <c r="D80" s="572" t="s">
        <v>8</v>
      </c>
      <c r="E80" s="573"/>
      <c r="F80" s="523" t="s">
        <v>0</v>
      </c>
      <c r="G80" s="422">
        <f t="shared" si="31"/>
        <v>6247</v>
      </c>
      <c r="H80" s="504">
        <f t="shared" ref="H80:J81" si="47">H82+H92+H100</f>
        <v>147</v>
      </c>
      <c r="I80" s="504">
        <f t="shared" si="47"/>
        <v>260</v>
      </c>
      <c r="J80" s="504">
        <f t="shared" si="47"/>
        <v>1840</v>
      </c>
      <c r="K80" s="504">
        <f t="shared" si="32"/>
        <v>2247</v>
      </c>
      <c r="L80" s="472">
        <f t="shared" si="44"/>
        <v>2247</v>
      </c>
      <c r="M80" s="504">
        <f t="shared" ref="M80:O81" si="48">M82+M92+M100</f>
        <v>126</v>
      </c>
      <c r="N80" s="504">
        <f t="shared" si="48"/>
        <v>1350</v>
      </c>
      <c r="O80" s="504">
        <f t="shared" si="48"/>
        <v>113</v>
      </c>
      <c r="P80" s="433">
        <f t="shared" si="41"/>
        <v>1589</v>
      </c>
      <c r="Q80" s="472">
        <f t="shared" si="45"/>
        <v>3836</v>
      </c>
      <c r="R80" s="504">
        <f t="shared" ref="R80:T81" si="49">R82+R92+R100</f>
        <v>310</v>
      </c>
      <c r="S80" s="504">
        <f t="shared" si="49"/>
        <v>130</v>
      </c>
      <c r="T80" s="504">
        <f t="shared" si="49"/>
        <v>195</v>
      </c>
      <c r="U80" s="433">
        <f t="shared" si="33"/>
        <v>635</v>
      </c>
      <c r="V80" s="472">
        <f t="shared" si="25"/>
        <v>4471</v>
      </c>
      <c r="W80" s="504">
        <f t="shared" ref="W80:Y81" si="50">W82+W92+W100</f>
        <v>93</v>
      </c>
      <c r="X80" s="504">
        <f t="shared" si="50"/>
        <v>1603</v>
      </c>
      <c r="Y80" s="504">
        <f t="shared" si="50"/>
        <v>80</v>
      </c>
      <c r="Z80" s="433">
        <f t="shared" si="34"/>
        <v>1776</v>
      </c>
      <c r="AA80" s="472">
        <f t="shared" si="46"/>
        <v>6247</v>
      </c>
      <c r="AB80" s="574"/>
    </row>
    <row r="81" spans="2:28" s="466" customFormat="1">
      <c r="B81" s="467"/>
      <c r="C81" s="497"/>
      <c r="D81" s="476"/>
      <c r="E81" s="477"/>
      <c r="F81" s="478" t="s">
        <v>182</v>
      </c>
      <c r="G81" s="422">
        <f t="shared" si="31"/>
        <v>159500</v>
      </c>
      <c r="H81" s="433">
        <f t="shared" si="47"/>
        <v>0</v>
      </c>
      <c r="I81" s="433">
        <f t="shared" si="47"/>
        <v>48500</v>
      </c>
      <c r="J81" s="433">
        <f t="shared" si="47"/>
        <v>0</v>
      </c>
      <c r="K81" s="433">
        <f t="shared" si="32"/>
        <v>48500</v>
      </c>
      <c r="L81" s="472">
        <f t="shared" si="44"/>
        <v>48500</v>
      </c>
      <c r="M81" s="433">
        <f t="shared" si="48"/>
        <v>15000</v>
      </c>
      <c r="N81" s="433">
        <f t="shared" si="48"/>
        <v>0</v>
      </c>
      <c r="O81" s="433">
        <f t="shared" si="48"/>
        <v>0</v>
      </c>
      <c r="P81" s="433">
        <f t="shared" si="41"/>
        <v>15000</v>
      </c>
      <c r="Q81" s="472">
        <f t="shared" si="45"/>
        <v>63500</v>
      </c>
      <c r="R81" s="433">
        <f t="shared" si="49"/>
        <v>17000</v>
      </c>
      <c r="S81" s="433">
        <f t="shared" si="49"/>
        <v>44000</v>
      </c>
      <c r="T81" s="433">
        <f t="shared" si="49"/>
        <v>35000</v>
      </c>
      <c r="U81" s="433">
        <f t="shared" si="33"/>
        <v>96000</v>
      </c>
      <c r="V81" s="472">
        <f t="shared" si="25"/>
        <v>159500</v>
      </c>
      <c r="W81" s="433">
        <f t="shared" si="50"/>
        <v>0</v>
      </c>
      <c r="X81" s="433">
        <f t="shared" si="50"/>
        <v>0</v>
      </c>
      <c r="Y81" s="433">
        <f t="shared" si="50"/>
        <v>0</v>
      </c>
      <c r="Z81" s="433">
        <f t="shared" si="34"/>
        <v>0</v>
      </c>
      <c r="AA81" s="472">
        <f t="shared" si="46"/>
        <v>159500</v>
      </c>
      <c r="AB81" s="479"/>
    </row>
    <row r="82" spans="2:28" s="582" customFormat="1" ht="51" customHeight="1">
      <c r="B82" s="575">
        <v>1</v>
      </c>
      <c r="C82" s="576" t="s">
        <v>323</v>
      </c>
      <c r="D82" s="577" t="s">
        <v>8</v>
      </c>
      <c r="E82" s="578"/>
      <c r="F82" s="579" t="s">
        <v>0</v>
      </c>
      <c r="G82" s="422">
        <f t="shared" si="31"/>
        <v>4615</v>
      </c>
      <c r="H82" s="580">
        <f>H84+H86+H88+H90</f>
        <v>0</v>
      </c>
      <c r="I82" s="580">
        <f>I84+I86+I88+I90</f>
        <v>100</v>
      </c>
      <c r="J82" s="580">
        <f>J84+J86+J88+J90</f>
        <v>1700</v>
      </c>
      <c r="K82" s="580">
        <f t="shared" si="32"/>
        <v>1800</v>
      </c>
      <c r="L82" s="472">
        <f t="shared" si="44"/>
        <v>1800</v>
      </c>
      <c r="M82" s="580">
        <f>M84+M86+M88+M90</f>
        <v>0</v>
      </c>
      <c r="N82" s="580">
        <f>N84+N86+N88+N90</f>
        <v>1250</v>
      </c>
      <c r="O82" s="580">
        <f>O84+O86+O88+O90</f>
        <v>0</v>
      </c>
      <c r="P82" s="433">
        <f t="shared" si="41"/>
        <v>1250</v>
      </c>
      <c r="Q82" s="472">
        <f t="shared" si="45"/>
        <v>3050</v>
      </c>
      <c r="R82" s="580">
        <f>R84+R86+R88+R90</f>
        <v>0</v>
      </c>
      <c r="S82" s="580">
        <f>S84+S86+S88+S90</f>
        <v>0</v>
      </c>
      <c r="T82" s="580">
        <f>T84+T86+T88+T90</f>
        <v>65</v>
      </c>
      <c r="U82" s="433">
        <f t="shared" si="33"/>
        <v>65</v>
      </c>
      <c r="V82" s="472">
        <f t="shared" ref="V82:V145" si="51">U82+Q82</f>
        <v>3115</v>
      </c>
      <c r="W82" s="580">
        <f>W84+W86+W88+W90</f>
        <v>0</v>
      </c>
      <c r="X82" s="580">
        <f>X84+X86+X88+X90</f>
        <v>1500</v>
      </c>
      <c r="Y82" s="580">
        <f>Y84+Y86+Y88+Y90</f>
        <v>0</v>
      </c>
      <c r="Z82" s="433">
        <f t="shared" si="34"/>
        <v>1500</v>
      </c>
      <c r="AA82" s="472">
        <f t="shared" si="46"/>
        <v>4615</v>
      </c>
      <c r="AB82" s="581"/>
    </row>
    <row r="83" spans="2:28" s="466" customFormat="1">
      <c r="B83" s="467"/>
      <c r="C83" s="497"/>
      <c r="D83" s="476"/>
      <c r="E83" s="477"/>
      <c r="F83" s="478" t="s">
        <v>182</v>
      </c>
      <c r="G83" s="422">
        <f t="shared" si="31"/>
        <v>0</v>
      </c>
      <c r="H83" s="433">
        <f>[1]แผนงาน2562!$J$85</f>
        <v>0</v>
      </c>
      <c r="I83" s="433">
        <f>[1]แผนงาน2562!$K$85</f>
        <v>0</v>
      </c>
      <c r="J83" s="433">
        <f>[1]แผนงาน2562!$L$85</f>
        <v>0</v>
      </c>
      <c r="K83" s="433">
        <f t="shared" si="32"/>
        <v>0</v>
      </c>
      <c r="L83" s="472">
        <f t="shared" si="44"/>
        <v>0</v>
      </c>
      <c r="M83" s="433">
        <f>[1]แผนงาน2562!$P$85</f>
        <v>0</v>
      </c>
      <c r="N83" s="433">
        <f>[1]แผนงาน2562!$Q$85</f>
        <v>0</v>
      </c>
      <c r="O83" s="433">
        <v>0</v>
      </c>
      <c r="P83" s="433">
        <f t="shared" si="41"/>
        <v>0</v>
      </c>
      <c r="Q83" s="472">
        <f t="shared" si="45"/>
        <v>0</v>
      </c>
      <c r="R83" s="433">
        <v>0</v>
      </c>
      <c r="S83" s="433">
        <v>0</v>
      </c>
      <c r="T83" s="433">
        <v>0</v>
      </c>
      <c r="U83" s="433">
        <f t="shared" si="33"/>
        <v>0</v>
      </c>
      <c r="V83" s="472">
        <f t="shared" si="51"/>
        <v>0</v>
      </c>
      <c r="W83" s="433">
        <v>0</v>
      </c>
      <c r="X83" s="433">
        <v>0</v>
      </c>
      <c r="Y83" s="433">
        <v>0</v>
      </c>
      <c r="Z83" s="433">
        <f t="shared" si="34"/>
        <v>0</v>
      </c>
      <c r="AA83" s="472">
        <f t="shared" si="46"/>
        <v>0</v>
      </c>
      <c r="AB83" s="479"/>
    </row>
    <row r="84" spans="2:28" s="590" customFormat="1" ht="36.75" customHeight="1">
      <c r="B84" s="583"/>
      <c r="C84" s="584" t="s">
        <v>325</v>
      </c>
      <c r="D84" s="585" t="s">
        <v>8</v>
      </c>
      <c r="E84" s="586"/>
      <c r="F84" s="587" t="s">
        <v>0</v>
      </c>
      <c r="G84" s="422">
        <f t="shared" si="31"/>
        <v>4350</v>
      </c>
      <c r="H84" s="588">
        <f>[2]แผนงาน2562!$I$84</f>
        <v>0</v>
      </c>
      <c r="I84" s="588">
        <f>[2]แผนงาน2562!$J$84</f>
        <v>0</v>
      </c>
      <c r="J84" s="588">
        <f>[2]แผนงาน2562!$K$84</f>
        <v>1600</v>
      </c>
      <c r="K84" s="588">
        <f t="shared" si="32"/>
        <v>1600</v>
      </c>
      <c r="L84" s="472">
        <f t="shared" si="44"/>
        <v>1600</v>
      </c>
      <c r="M84" s="588">
        <f>[2]แผนงาน2562!$N$84</f>
        <v>0</v>
      </c>
      <c r="N84" s="588">
        <f>[2]แผนงาน2562!$O$84</f>
        <v>1250</v>
      </c>
      <c r="O84" s="588">
        <f>[2]แผนงาน2562!$P$84</f>
        <v>0</v>
      </c>
      <c r="P84" s="433">
        <f t="shared" si="41"/>
        <v>1250</v>
      </c>
      <c r="Q84" s="472">
        <f t="shared" si="45"/>
        <v>2850</v>
      </c>
      <c r="R84" s="588">
        <f>[2]แผนงาน2562!$T$84</f>
        <v>0</v>
      </c>
      <c r="S84" s="588">
        <f>[2]แผนงาน2562!$U$84</f>
        <v>0</v>
      </c>
      <c r="T84" s="588">
        <f>[2]แผนงาน2562!$V$84</f>
        <v>0</v>
      </c>
      <c r="U84" s="433">
        <f t="shared" si="33"/>
        <v>0</v>
      </c>
      <c r="V84" s="472">
        <f t="shared" si="51"/>
        <v>2850</v>
      </c>
      <c r="W84" s="588">
        <f>[2]แผนงาน2562!$Z$84</f>
        <v>0</v>
      </c>
      <c r="X84" s="588">
        <f>[2]แผนงาน2562!$AA$84</f>
        <v>1500</v>
      </c>
      <c r="Y84" s="588">
        <f>[2]แผนงาน2562!$AB$84</f>
        <v>0</v>
      </c>
      <c r="Z84" s="433">
        <f t="shared" si="34"/>
        <v>1500</v>
      </c>
      <c r="AA84" s="472">
        <f t="shared" si="46"/>
        <v>4350</v>
      </c>
      <c r="AB84" s="589"/>
    </row>
    <row r="85" spans="2:28" s="532" customFormat="1" ht="24.75" customHeight="1">
      <c r="B85" s="533"/>
      <c r="C85" s="534"/>
      <c r="D85" s="535"/>
      <c r="E85" s="536"/>
      <c r="F85" s="537" t="s">
        <v>182</v>
      </c>
      <c r="G85" s="422">
        <f t="shared" si="31"/>
        <v>59600</v>
      </c>
      <c r="H85" s="538">
        <f>[2]แผนเงิน2562!$G$85</f>
        <v>0</v>
      </c>
      <c r="I85" s="538">
        <f>[2]แผนเงิน2562!$H$85</f>
        <v>0</v>
      </c>
      <c r="J85" s="538">
        <f>[2]แผนเงิน2562!$I$85</f>
        <v>16900</v>
      </c>
      <c r="K85" s="538">
        <f t="shared" si="32"/>
        <v>16900</v>
      </c>
      <c r="L85" s="472">
        <f t="shared" si="44"/>
        <v>16900</v>
      </c>
      <c r="M85" s="538">
        <f>[2]แผนเงิน2562!$K$85</f>
        <v>0</v>
      </c>
      <c r="N85" s="538">
        <f>[2]แผนเงิน2562!$L$85</f>
        <v>15000</v>
      </c>
      <c r="O85" s="538">
        <f>[2]แผนเงิน2562!$M$85</f>
        <v>0</v>
      </c>
      <c r="P85" s="433">
        <f t="shared" si="41"/>
        <v>15000</v>
      </c>
      <c r="Q85" s="472">
        <f t="shared" si="45"/>
        <v>31900</v>
      </c>
      <c r="R85" s="538">
        <f>[2]แผนเงิน2562!$P$85</f>
        <v>0</v>
      </c>
      <c r="S85" s="538">
        <f>[2]แผนเงิน2562!$Q$85</f>
        <v>0</v>
      </c>
      <c r="T85" s="538">
        <f>[2]แผนเงิน2562!$R$85</f>
        <v>0</v>
      </c>
      <c r="U85" s="433">
        <f t="shared" si="33"/>
        <v>0</v>
      </c>
      <c r="V85" s="472">
        <f t="shared" si="51"/>
        <v>31900</v>
      </c>
      <c r="W85" s="538">
        <f>[2]แผนเงิน2562!$U$85</f>
        <v>0</v>
      </c>
      <c r="X85" s="538">
        <f>[2]แผนเงิน2562!$V$85</f>
        <v>27700</v>
      </c>
      <c r="Y85" s="538">
        <f>[2]แผนเงิน2562!$W$85</f>
        <v>0</v>
      </c>
      <c r="Z85" s="433">
        <f t="shared" si="34"/>
        <v>27700</v>
      </c>
      <c r="AA85" s="472">
        <f t="shared" si="46"/>
        <v>59600</v>
      </c>
      <c r="AB85" s="539"/>
    </row>
    <row r="86" spans="2:28" s="594" customFormat="1" ht="45.75" customHeight="1">
      <c r="B86" s="583"/>
      <c r="C86" s="591" t="s">
        <v>326</v>
      </c>
      <c r="D86" s="583" t="s">
        <v>2</v>
      </c>
      <c r="E86" s="592"/>
      <c r="F86" s="587" t="s">
        <v>0</v>
      </c>
      <c r="G86" s="422">
        <f t="shared" si="31"/>
        <v>200</v>
      </c>
      <c r="H86" s="588">
        <f>[2]แผนงาน2562!$I$86</f>
        <v>0</v>
      </c>
      <c r="I86" s="588">
        <f>[2]แผนงาน2562!$J$86</f>
        <v>100</v>
      </c>
      <c r="J86" s="588">
        <f>[2]แผนงาน2562!$K$86</f>
        <v>100</v>
      </c>
      <c r="K86" s="588">
        <f t="shared" si="32"/>
        <v>200</v>
      </c>
      <c r="L86" s="472">
        <f t="shared" si="44"/>
        <v>200</v>
      </c>
      <c r="M86" s="588">
        <f>[2]แผนงาน2562!$N$86</f>
        <v>0</v>
      </c>
      <c r="N86" s="588">
        <f>[2]แผนงาน2562!$O$86</f>
        <v>0</v>
      </c>
      <c r="O86" s="588">
        <f>[2]แผนงาน2562!$P$86</f>
        <v>0</v>
      </c>
      <c r="P86" s="433">
        <f t="shared" si="41"/>
        <v>0</v>
      </c>
      <c r="Q86" s="472">
        <f t="shared" si="45"/>
        <v>200</v>
      </c>
      <c r="R86" s="588">
        <f>[2]แผนงาน2562!$T$86</f>
        <v>0</v>
      </c>
      <c r="S86" s="588">
        <f>[2]แผนงาน2562!$U$86</f>
        <v>0</v>
      </c>
      <c r="T86" s="588">
        <f>[2]แผนงาน2562!$V$86</f>
        <v>0</v>
      </c>
      <c r="U86" s="433">
        <f t="shared" si="33"/>
        <v>0</v>
      </c>
      <c r="V86" s="472">
        <f t="shared" si="51"/>
        <v>200</v>
      </c>
      <c r="W86" s="588">
        <f>[2]แผนงาน2562!$Z$86</f>
        <v>0</v>
      </c>
      <c r="X86" s="588">
        <f>[2]แผนงาน2562!$AA$86</f>
        <v>0</v>
      </c>
      <c r="Y86" s="588">
        <f>[2]แผนงาน2562!$AB$86</f>
        <v>0</v>
      </c>
      <c r="Z86" s="433">
        <f t="shared" si="34"/>
        <v>0</v>
      </c>
      <c r="AA86" s="472">
        <f t="shared" si="46"/>
        <v>200</v>
      </c>
      <c r="AB86" s="593"/>
    </row>
    <row r="87" spans="2:28" s="532" customFormat="1">
      <c r="B87" s="533"/>
      <c r="C87" s="534"/>
      <c r="D87" s="535"/>
      <c r="E87" s="536"/>
      <c r="F87" s="537" t="s">
        <v>182</v>
      </c>
      <c r="G87" s="422">
        <f t="shared" si="31"/>
        <v>18000</v>
      </c>
      <c r="H87" s="538">
        <f>[2]แผนเงิน2562!$G$87</f>
        <v>0</v>
      </c>
      <c r="I87" s="538">
        <f>[2]แผนเงิน2562!$H$87</f>
        <v>9000</v>
      </c>
      <c r="J87" s="538">
        <f>[2]แผนเงิน2562!$I$87</f>
        <v>9000</v>
      </c>
      <c r="K87" s="538">
        <f t="shared" si="32"/>
        <v>18000</v>
      </c>
      <c r="L87" s="472">
        <f t="shared" si="44"/>
        <v>18000</v>
      </c>
      <c r="M87" s="538">
        <f>[2]แผนเงิน2562!$K$87</f>
        <v>0</v>
      </c>
      <c r="N87" s="538">
        <f>[2]แผนเงิน2562!$L$87</f>
        <v>0</v>
      </c>
      <c r="O87" s="538">
        <f>[2]แผนเงิน2562!$M$87</f>
        <v>0</v>
      </c>
      <c r="P87" s="433">
        <f t="shared" si="41"/>
        <v>0</v>
      </c>
      <c r="Q87" s="472">
        <f t="shared" si="45"/>
        <v>18000</v>
      </c>
      <c r="R87" s="538">
        <f>[2]แผนเงิน2562!$P$87</f>
        <v>0</v>
      </c>
      <c r="S87" s="538">
        <f>[2]แผนเงิน2562!$Q$87</f>
        <v>0</v>
      </c>
      <c r="T87" s="538">
        <f>[2]แผนเงิน2562!$R$87</f>
        <v>0</v>
      </c>
      <c r="U87" s="433">
        <f t="shared" si="33"/>
        <v>0</v>
      </c>
      <c r="V87" s="472">
        <f t="shared" si="51"/>
        <v>18000</v>
      </c>
      <c r="W87" s="538">
        <f>[2]แผนเงิน2562!$U$87</f>
        <v>0</v>
      </c>
      <c r="X87" s="538">
        <f>[2]แผนเงิน2562!$V$87</f>
        <v>0</v>
      </c>
      <c r="Y87" s="538">
        <f>[2]แผนเงิน2562!$W$87</f>
        <v>0</v>
      </c>
      <c r="Z87" s="433">
        <f t="shared" si="34"/>
        <v>0</v>
      </c>
      <c r="AA87" s="472">
        <f t="shared" si="46"/>
        <v>18000</v>
      </c>
      <c r="AB87" s="539"/>
    </row>
    <row r="88" spans="2:28" s="594" customFormat="1" ht="49.5" customHeight="1">
      <c r="B88" s="583"/>
      <c r="C88" s="591" t="s">
        <v>327</v>
      </c>
      <c r="D88" s="583" t="s">
        <v>5</v>
      </c>
      <c r="E88" s="592"/>
      <c r="F88" s="587" t="s">
        <v>0</v>
      </c>
      <c r="G88" s="422">
        <f t="shared" si="31"/>
        <v>65</v>
      </c>
      <c r="H88" s="588">
        <f>[2]แผนงาน2562!$I$88</f>
        <v>0</v>
      </c>
      <c r="I88" s="588">
        <f>[2]แผนงาน2562!$J$88</f>
        <v>0</v>
      </c>
      <c r="J88" s="588">
        <f>[2]แผนงาน2562!$K$88</f>
        <v>0</v>
      </c>
      <c r="K88" s="588">
        <f t="shared" si="32"/>
        <v>0</v>
      </c>
      <c r="L88" s="472">
        <f t="shared" si="44"/>
        <v>0</v>
      </c>
      <c r="M88" s="588">
        <f>[2]แผนงาน2562!$N$88</f>
        <v>0</v>
      </c>
      <c r="N88" s="588">
        <f>[2]แผนงาน2562!$O$88</f>
        <v>0</v>
      </c>
      <c r="O88" s="588">
        <f>[2]แผนงาน2562!$P$88</f>
        <v>0</v>
      </c>
      <c r="P88" s="433">
        <f t="shared" si="41"/>
        <v>0</v>
      </c>
      <c r="Q88" s="472">
        <f t="shared" si="45"/>
        <v>0</v>
      </c>
      <c r="R88" s="588">
        <f>[2]แผนงาน2562!$T$88</f>
        <v>0</v>
      </c>
      <c r="S88" s="588">
        <f>[2]แผนงาน2562!$U$88</f>
        <v>0</v>
      </c>
      <c r="T88" s="588">
        <f>[2]แผนงาน2562!$V$88</f>
        <v>65</v>
      </c>
      <c r="U88" s="433">
        <f t="shared" si="33"/>
        <v>65</v>
      </c>
      <c r="V88" s="472">
        <f t="shared" si="51"/>
        <v>65</v>
      </c>
      <c r="W88" s="588">
        <f>[2]แผนงาน2562!$Z$88</f>
        <v>0</v>
      </c>
      <c r="X88" s="588">
        <f>[2]แผนงาน2562!$AA$88</f>
        <v>0</v>
      </c>
      <c r="Y88" s="588">
        <f>[2]แผนงาน2562!$AB$88</f>
        <v>0</v>
      </c>
      <c r="Z88" s="433">
        <f t="shared" si="34"/>
        <v>0</v>
      </c>
      <c r="AA88" s="472">
        <f t="shared" si="46"/>
        <v>65</v>
      </c>
      <c r="AB88" s="593"/>
    </row>
    <row r="89" spans="2:28" s="532" customFormat="1">
      <c r="B89" s="533"/>
      <c r="C89" s="534"/>
      <c r="D89" s="535"/>
      <c r="E89" s="536"/>
      <c r="F89" s="537" t="s">
        <v>182</v>
      </c>
      <c r="G89" s="422">
        <f t="shared" si="31"/>
        <v>27000</v>
      </c>
      <c r="H89" s="538">
        <f>[2]แผนเงิน2562!$G$89</f>
        <v>0</v>
      </c>
      <c r="I89" s="538">
        <f>[2]แผนเงิน2562!$H$89</f>
        <v>0</v>
      </c>
      <c r="J89" s="538">
        <f>[2]แผนเงิน2562!$I$89</f>
        <v>0</v>
      </c>
      <c r="K89" s="538">
        <f t="shared" si="32"/>
        <v>0</v>
      </c>
      <c r="L89" s="472">
        <f t="shared" si="44"/>
        <v>0</v>
      </c>
      <c r="M89" s="538">
        <f>[2]แผนเงิน2562!$K$89</f>
        <v>0</v>
      </c>
      <c r="N89" s="538">
        <f>[2]แผนเงิน2562!$L$89</f>
        <v>0</v>
      </c>
      <c r="O89" s="538">
        <f>[2]แผนเงิน2562!$M$89</f>
        <v>0</v>
      </c>
      <c r="P89" s="433">
        <f t="shared" si="41"/>
        <v>0</v>
      </c>
      <c r="Q89" s="472">
        <f t="shared" si="45"/>
        <v>0</v>
      </c>
      <c r="R89" s="538">
        <f>[2]แผนเงิน2562!$P$89</f>
        <v>0</v>
      </c>
      <c r="S89" s="538">
        <f>[2]แผนเงิน2562!$Q$89</f>
        <v>0</v>
      </c>
      <c r="T89" s="538">
        <f>[2]แผนเงิน2562!$R$89</f>
        <v>27000</v>
      </c>
      <c r="U89" s="433">
        <f t="shared" si="33"/>
        <v>27000</v>
      </c>
      <c r="V89" s="472">
        <f t="shared" si="51"/>
        <v>27000</v>
      </c>
      <c r="W89" s="538">
        <f>[2]แผนเงิน2562!$U$89</f>
        <v>0</v>
      </c>
      <c r="X89" s="538">
        <f>[2]แผนเงิน2562!$V$89</f>
        <v>0</v>
      </c>
      <c r="Y89" s="538">
        <f>[2]แผนเงิน2562!$W$89</f>
        <v>0</v>
      </c>
      <c r="Z89" s="433">
        <f t="shared" si="34"/>
        <v>0</v>
      </c>
      <c r="AA89" s="472">
        <f t="shared" si="46"/>
        <v>27000</v>
      </c>
      <c r="AB89" s="539"/>
    </row>
    <row r="90" spans="2:28" s="594" customFormat="1" ht="43.5" customHeight="1">
      <c r="B90" s="583"/>
      <c r="C90" s="591" t="s">
        <v>328</v>
      </c>
      <c r="D90" s="583" t="s">
        <v>0</v>
      </c>
      <c r="E90" s="592"/>
      <c r="F90" s="587" t="s">
        <v>0</v>
      </c>
      <c r="G90" s="422">
        <f t="shared" si="31"/>
        <v>0</v>
      </c>
      <c r="H90" s="588">
        <f>[2]แผนงาน2562!$I$90</f>
        <v>0</v>
      </c>
      <c r="I90" s="588">
        <f>[2]แผนงาน2562!$J$90</f>
        <v>0</v>
      </c>
      <c r="J90" s="588">
        <f>[2]แผนงาน2562!$K$90</f>
        <v>0</v>
      </c>
      <c r="K90" s="588">
        <f t="shared" si="32"/>
        <v>0</v>
      </c>
      <c r="L90" s="472">
        <f t="shared" si="44"/>
        <v>0</v>
      </c>
      <c r="M90" s="588">
        <f>[2]แผนงาน2562!$N$90</f>
        <v>0</v>
      </c>
      <c r="N90" s="588">
        <f>[2]แผนงาน2562!$O$90</f>
        <v>0</v>
      </c>
      <c r="O90" s="588">
        <f>[2]แผนงาน2562!$P$90</f>
        <v>0</v>
      </c>
      <c r="P90" s="433">
        <f t="shared" si="41"/>
        <v>0</v>
      </c>
      <c r="Q90" s="472">
        <f t="shared" si="45"/>
        <v>0</v>
      </c>
      <c r="R90" s="588">
        <f>[2]แผนงาน2562!$T$90</f>
        <v>0</v>
      </c>
      <c r="S90" s="588">
        <f>[2]แผนงาน2562!$U$90</f>
        <v>0</v>
      </c>
      <c r="T90" s="588">
        <f>[2]แผนงาน2562!$V$90</f>
        <v>0</v>
      </c>
      <c r="U90" s="433">
        <f t="shared" si="33"/>
        <v>0</v>
      </c>
      <c r="V90" s="472">
        <f t="shared" si="51"/>
        <v>0</v>
      </c>
      <c r="W90" s="588">
        <f>[2]แผนงาน2562!$Z$90</f>
        <v>0</v>
      </c>
      <c r="X90" s="588">
        <f>[2]แผนงาน2562!$AA$90</f>
        <v>0</v>
      </c>
      <c r="Y90" s="588">
        <f>[2]แผนงาน2562!$AB$90</f>
        <v>0</v>
      </c>
      <c r="Z90" s="433">
        <f t="shared" si="34"/>
        <v>0</v>
      </c>
      <c r="AA90" s="472">
        <f t="shared" si="46"/>
        <v>0</v>
      </c>
      <c r="AB90" s="593"/>
    </row>
    <row r="91" spans="2:28" s="532" customFormat="1">
      <c r="B91" s="533"/>
      <c r="C91" s="595"/>
      <c r="D91" s="535"/>
      <c r="E91" s="536"/>
      <c r="F91" s="537" t="s">
        <v>182</v>
      </c>
      <c r="G91" s="422">
        <f t="shared" si="31"/>
        <v>0</v>
      </c>
      <c r="H91" s="538">
        <f>[2]แผนงาน2562!$I$91</f>
        <v>0</v>
      </c>
      <c r="I91" s="538">
        <f>[2]แผนงาน2562!$J$91</f>
        <v>0</v>
      </c>
      <c r="J91" s="538">
        <f>[2]แผนงาน2562!$K$91</f>
        <v>0</v>
      </c>
      <c r="K91" s="538">
        <f t="shared" si="32"/>
        <v>0</v>
      </c>
      <c r="L91" s="472">
        <f t="shared" si="44"/>
        <v>0</v>
      </c>
      <c r="M91" s="538">
        <f>[2]แผนงาน2562!$N$91</f>
        <v>0</v>
      </c>
      <c r="N91" s="538">
        <f>[2]แผนงาน2562!$O$91</f>
        <v>0</v>
      </c>
      <c r="O91" s="538">
        <f>[2]แผนงาน2562!$P$91</f>
        <v>0</v>
      </c>
      <c r="P91" s="433">
        <f t="shared" si="41"/>
        <v>0</v>
      </c>
      <c r="Q91" s="472">
        <f t="shared" si="45"/>
        <v>0</v>
      </c>
      <c r="R91" s="538">
        <f>[2]แผนงาน2562!$T$91</f>
        <v>0</v>
      </c>
      <c r="S91" s="538">
        <f>[2]แผนงาน2562!$U$91</f>
        <v>0</v>
      </c>
      <c r="T91" s="538">
        <f>[2]แผนงาน2562!$V$91</f>
        <v>0</v>
      </c>
      <c r="U91" s="433">
        <f t="shared" si="33"/>
        <v>0</v>
      </c>
      <c r="V91" s="472">
        <f t="shared" si="51"/>
        <v>0</v>
      </c>
      <c r="W91" s="538">
        <f>[2]แผนงาน2562!$Z$91</f>
        <v>0</v>
      </c>
      <c r="X91" s="538">
        <f>[2]แผนงาน2562!$AA$91</f>
        <v>0</v>
      </c>
      <c r="Y91" s="538">
        <f>[2]แผนงาน2562!$AB$91</f>
        <v>0</v>
      </c>
      <c r="Z91" s="433">
        <f t="shared" si="34"/>
        <v>0</v>
      </c>
      <c r="AA91" s="472">
        <f t="shared" si="46"/>
        <v>0</v>
      </c>
      <c r="AB91" s="539"/>
    </row>
    <row r="92" spans="2:28" s="598" customFormat="1" ht="27" customHeight="1">
      <c r="B92" s="575">
        <v>2</v>
      </c>
      <c r="C92" s="576" t="s">
        <v>329</v>
      </c>
      <c r="D92" s="575"/>
      <c r="E92" s="596"/>
      <c r="F92" s="579" t="s">
        <v>0</v>
      </c>
      <c r="G92" s="422">
        <f t="shared" si="31"/>
        <v>1560</v>
      </c>
      <c r="H92" s="580">
        <f t="shared" ref="H92:J93" si="52">H94+H96+H98</f>
        <v>147</v>
      </c>
      <c r="I92" s="580">
        <f t="shared" si="52"/>
        <v>140</v>
      </c>
      <c r="J92" s="580">
        <f t="shared" si="52"/>
        <v>140</v>
      </c>
      <c r="K92" s="580">
        <f t="shared" si="32"/>
        <v>427</v>
      </c>
      <c r="L92" s="472">
        <f t="shared" si="44"/>
        <v>427</v>
      </c>
      <c r="M92" s="580">
        <f t="shared" ref="M92:O93" si="53">M94+M96+M98</f>
        <v>114</v>
      </c>
      <c r="N92" s="580">
        <f t="shared" si="53"/>
        <v>100</v>
      </c>
      <c r="O92" s="580">
        <f t="shared" si="53"/>
        <v>113</v>
      </c>
      <c r="P92" s="433">
        <f t="shared" si="41"/>
        <v>327</v>
      </c>
      <c r="Q92" s="472">
        <f t="shared" si="45"/>
        <v>754</v>
      </c>
      <c r="R92" s="580">
        <f t="shared" ref="R92:T93" si="54">R94+R96+R98</f>
        <v>310</v>
      </c>
      <c r="S92" s="580">
        <f t="shared" si="54"/>
        <v>110</v>
      </c>
      <c r="T92" s="580">
        <f t="shared" si="54"/>
        <v>110</v>
      </c>
      <c r="U92" s="433">
        <f t="shared" si="33"/>
        <v>530</v>
      </c>
      <c r="V92" s="472">
        <f t="shared" si="51"/>
        <v>1284</v>
      </c>
      <c r="W92" s="580">
        <f t="shared" ref="W92:Y93" si="55">W94+W96+W98</f>
        <v>93</v>
      </c>
      <c r="X92" s="580">
        <f t="shared" si="55"/>
        <v>103</v>
      </c>
      <c r="Y92" s="580">
        <f t="shared" si="55"/>
        <v>80</v>
      </c>
      <c r="Z92" s="433">
        <f t="shared" si="34"/>
        <v>276</v>
      </c>
      <c r="AA92" s="472">
        <f t="shared" si="46"/>
        <v>1560</v>
      </c>
      <c r="AB92" s="597"/>
    </row>
    <row r="93" spans="2:28" s="466" customFormat="1">
      <c r="B93" s="467"/>
      <c r="C93" s="475"/>
      <c r="D93" s="476"/>
      <c r="E93" s="477"/>
      <c r="F93" s="478" t="s">
        <v>182</v>
      </c>
      <c r="G93" s="422">
        <f t="shared" si="31"/>
        <v>39500</v>
      </c>
      <c r="H93" s="433">
        <f>H95+H97+H99</f>
        <v>0</v>
      </c>
      <c r="I93" s="433">
        <f t="shared" si="52"/>
        <v>13500</v>
      </c>
      <c r="J93" s="433">
        <f t="shared" si="52"/>
        <v>0</v>
      </c>
      <c r="K93" s="433">
        <f t="shared" si="32"/>
        <v>13500</v>
      </c>
      <c r="L93" s="472">
        <f t="shared" si="44"/>
        <v>13500</v>
      </c>
      <c r="M93" s="433">
        <f t="shared" si="53"/>
        <v>0</v>
      </c>
      <c r="N93" s="433">
        <f t="shared" si="53"/>
        <v>0</v>
      </c>
      <c r="O93" s="433">
        <f t="shared" si="53"/>
        <v>0</v>
      </c>
      <c r="P93" s="433">
        <f t="shared" si="41"/>
        <v>0</v>
      </c>
      <c r="Q93" s="472">
        <f t="shared" si="45"/>
        <v>13500</v>
      </c>
      <c r="R93" s="433">
        <f t="shared" si="54"/>
        <v>17000</v>
      </c>
      <c r="S93" s="433">
        <f t="shared" si="54"/>
        <v>9000</v>
      </c>
      <c r="T93" s="433">
        <f t="shared" si="54"/>
        <v>0</v>
      </c>
      <c r="U93" s="433">
        <f t="shared" si="33"/>
        <v>26000</v>
      </c>
      <c r="V93" s="472">
        <f t="shared" si="51"/>
        <v>39500</v>
      </c>
      <c r="W93" s="433">
        <f t="shared" si="55"/>
        <v>0</v>
      </c>
      <c r="X93" s="433">
        <f t="shared" si="55"/>
        <v>0</v>
      </c>
      <c r="Y93" s="433">
        <f t="shared" si="55"/>
        <v>0</v>
      </c>
      <c r="Z93" s="433">
        <f t="shared" si="34"/>
        <v>0</v>
      </c>
      <c r="AA93" s="472">
        <f t="shared" si="46"/>
        <v>39500</v>
      </c>
      <c r="AB93" s="599"/>
    </row>
    <row r="94" spans="2:28" s="594" customFormat="1" ht="37.5">
      <c r="B94" s="583"/>
      <c r="C94" s="591" t="s">
        <v>330</v>
      </c>
      <c r="D94" s="583"/>
      <c r="E94" s="592"/>
      <c r="F94" s="587" t="s">
        <v>0</v>
      </c>
      <c r="G94" s="422">
        <f t="shared" si="31"/>
        <v>1200</v>
      </c>
      <c r="H94" s="588">
        <f>[2]แผนงาน2562!$I$94</f>
        <v>130</v>
      </c>
      <c r="I94" s="588">
        <f>[2]แผนงาน2562!$J$94</f>
        <v>120</v>
      </c>
      <c r="J94" s="588">
        <f>[2]แผนงาน2562!$K$94</f>
        <v>120</v>
      </c>
      <c r="K94" s="588">
        <f t="shared" si="32"/>
        <v>370</v>
      </c>
      <c r="L94" s="472">
        <f t="shared" si="44"/>
        <v>370</v>
      </c>
      <c r="M94" s="588">
        <f>[2]แผนงาน2562!$N$94</f>
        <v>100</v>
      </c>
      <c r="N94" s="588">
        <f>[2]แผนงาน2562!$O$94</f>
        <v>90</v>
      </c>
      <c r="O94" s="588">
        <f>[2]แผนงาน2562!$P$94</f>
        <v>100</v>
      </c>
      <c r="P94" s="433">
        <f t="shared" si="41"/>
        <v>290</v>
      </c>
      <c r="Q94" s="472">
        <f t="shared" si="45"/>
        <v>660</v>
      </c>
      <c r="R94" s="588">
        <f>[2]แผนงาน2562!$T$94</f>
        <v>100</v>
      </c>
      <c r="S94" s="588">
        <f>[2]แผนงาน2562!$U$94</f>
        <v>100</v>
      </c>
      <c r="T94" s="588">
        <f>[2]แผนงาน2562!$V$94</f>
        <v>100</v>
      </c>
      <c r="U94" s="433">
        <f t="shared" si="33"/>
        <v>300</v>
      </c>
      <c r="V94" s="472">
        <f t="shared" si="51"/>
        <v>960</v>
      </c>
      <c r="W94" s="588">
        <f>[2]แผนงาน2562!$Z$94</f>
        <v>80</v>
      </c>
      <c r="X94" s="588">
        <f>[2]แผนงาน2562!$AA$94</f>
        <v>80</v>
      </c>
      <c r="Y94" s="588">
        <f>[2]แผนงาน2562!$AB$94</f>
        <v>80</v>
      </c>
      <c r="Z94" s="433">
        <f t="shared" si="34"/>
        <v>240</v>
      </c>
      <c r="AA94" s="472">
        <f t="shared" si="46"/>
        <v>1200</v>
      </c>
      <c r="AB94" s="593"/>
    </row>
    <row r="95" spans="2:28" s="532" customFormat="1">
      <c r="B95" s="533"/>
      <c r="C95" s="534"/>
      <c r="D95" s="535"/>
      <c r="E95" s="536"/>
      <c r="F95" s="537" t="s">
        <v>182</v>
      </c>
      <c r="G95" s="422">
        <f t="shared" si="31"/>
        <v>0</v>
      </c>
      <c r="H95" s="538">
        <f>[2]แผนเงิน2562!$G$95</f>
        <v>0</v>
      </c>
      <c r="I95" s="538">
        <f>[2]แผนเงิน2562!$H$95</f>
        <v>0</v>
      </c>
      <c r="J95" s="538">
        <f>[2]แผนเงิน2562!$I$95</f>
        <v>0</v>
      </c>
      <c r="K95" s="538">
        <f t="shared" si="32"/>
        <v>0</v>
      </c>
      <c r="L95" s="472">
        <f t="shared" si="44"/>
        <v>0</v>
      </c>
      <c r="M95" s="538">
        <f>[2]แผนเงิน2562!$K$95</f>
        <v>0</v>
      </c>
      <c r="N95" s="538">
        <f>[2]แผนเงิน2562!$L$95</f>
        <v>0</v>
      </c>
      <c r="O95" s="538">
        <f>[2]แผนเงิน2562!$M$95</f>
        <v>0</v>
      </c>
      <c r="P95" s="433">
        <f t="shared" si="41"/>
        <v>0</v>
      </c>
      <c r="Q95" s="472">
        <f t="shared" si="45"/>
        <v>0</v>
      </c>
      <c r="R95" s="538">
        <f>[2]แผนเงิน2562!$P$95</f>
        <v>0</v>
      </c>
      <c r="S95" s="538">
        <f>[2]แผนเงิน2562!$Q$95</f>
        <v>0</v>
      </c>
      <c r="T95" s="538">
        <f>[2]แผนเงิน2562!$R$95</f>
        <v>0</v>
      </c>
      <c r="U95" s="433">
        <f t="shared" si="33"/>
        <v>0</v>
      </c>
      <c r="V95" s="472">
        <f t="shared" si="51"/>
        <v>0</v>
      </c>
      <c r="W95" s="538">
        <f>[2]แผนเงิน2562!$U$95</f>
        <v>0</v>
      </c>
      <c r="X95" s="538">
        <f>[2]แผนเงิน2562!$V$95</f>
        <v>0</v>
      </c>
      <c r="Y95" s="538">
        <f>[2]แผนเงิน2562!$W$95</f>
        <v>0</v>
      </c>
      <c r="Z95" s="433">
        <f t="shared" si="34"/>
        <v>0</v>
      </c>
      <c r="AA95" s="472">
        <f t="shared" si="46"/>
        <v>0</v>
      </c>
      <c r="AB95" s="539"/>
    </row>
    <row r="96" spans="2:28" s="605" customFormat="1" ht="33" customHeight="1">
      <c r="B96" s="600"/>
      <c r="C96" s="601" t="s">
        <v>331</v>
      </c>
      <c r="D96" s="600" t="s">
        <v>0</v>
      </c>
      <c r="E96" s="602"/>
      <c r="F96" s="603" t="s">
        <v>0</v>
      </c>
      <c r="G96" s="422">
        <f t="shared" si="31"/>
        <v>160</v>
      </c>
      <c r="H96" s="588">
        <f>[2]แผนงาน2562!$I$96</f>
        <v>17</v>
      </c>
      <c r="I96" s="588">
        <f>[2]แผนงาน2562!$J$96</f>
        <v>20</v>
      </c>
      <c r="J96" s="588">
        <f>[2]แผนงาน2562!$K$96</f>
        <v>20</v>
      </c>
      <c r="K96" s="588">
        <f t="shared" si="32"/>
        <v>57</v>
      </c>
      <c r="L96" s="472">
        <f t="shared" si="44"/>
        <v>57</v>
      </c>
      <c r="M96" s="588">
        <f>[2]แผนงาน2562!$N$96</f>
        <v>14</v>
      </c>
      <c r="N96" s="588">
        <f>[2]แผนงาน2562!$O$96</f>
        <v>10</v>
      </c>
      <c r="O96" s="588">
        <f>[2]แผนงาน2562!$P$96</f>
        <v>13</v>
      </c>
      <c r="P96" s="433">
        <f t="shared" si="41"/>
        <v>37</v>
      </c>
      <c r="Q96" s="472">
        <f t="shared" si="45"/>
        <v>94</v>
      </c>
      <c r="R96" s="588">
        <f>[2]แผนงาน2562!$T$96</f>
        <v>10</v>
      </c>
      <c r="S96" s="588">
        <f>[2]แผนงาน2562!$U$96</f>
        <v>10</v>
      </c>
      <c r="T96" s="588">
        <f>[2]แผนงาน2562!$V$96</f>
        <v>10</v>
      </c>
      <c r="U96" s="433">
        <f t="shared" si="33"/>
        <v>30</v>
      </c>
      <c r="V96" s="472">
        <f t="shared" si="51"/>
        <v>124</v>
      </c>
      <c r="W96" s="588">
        <f>[2]แผนงาน2562!$Z$96</f>
        <v>13</v>
      </c>
      <c r="X96" s="588">
        <f>[2]แผนงาน2562!$AA$96</f>
        <v>23</v>
      </c>
      <c r="Y96" s="588">
        <f>[2]แผนงาน2562!$AB$96</f>
        <v>0</v>
      </c>
      <c r="Z96" s="433">
        <f t="shared" si="34"/>
        <v>36</v>
      </c>
      <c r="AA96" s="472">
        <f t="shared" si="46"/>
        <v>160</v>
      </c>
      <c r="AB96" s="604"/>
    </row>
    <row r="97" spans="1:28" s="606" customFormat="1">
      <c r="B97" s="533"/>
      <c r="C97" s="534"/>
      <c r="D97" s="607"/>
      <c r="E97" s="608"/>
      <c r="F97" s="609" t="s">
        <v>182</v>
      </c>
      <c r="G97" s="422">
        <f t="shared" si="31"/>
        <v>22500</v>
      </c>
      <c r="H97" s="538">
        <f>[2]แผนเงิน2562!$G$97</f>
        <v>0</v>
      </c>
      <c r="I97" s="538">
        <f>[2]แผนเงิน2562!$H$97</f>
        <v>13500</v>
      </c>
      <c r="J97" s="538">
        <f>[2]แผนเงิน2562!$I$97</f>
        <v>0</v>
      </c>
      <c r="K97" s="538">
        <f t="shared" si="32"/>
        <v>13500</v>
      </c>
      <c r="L97" s="472">
        <f t="shared" si="44"/>
        <v>13500</v>
      </c>
      <c r="M97" s="538">
        <f>[2]แผนเงิน2562!$K$97</f>
        <v>0</v>
      </c>
      <c r="N97" s="538">
        <f>[2]แผนเงิน2562!$L$97</f>
        <v>0</v>
      </c>
      <c r="O97" s="538">
        <f>[2]แผนเงิน2562!$M$97</f>
        <v>0</v>
      </c>
      <c r="P97" s="433">
        <f t="shared" si="41"/>
        <v>0</v>
      </c>
      <c r="Q97" s="472">
        <f t="shared" si="45"/>
        <v>13500</v>
      </c>
      <c r="R97" s="538">
        <f>[2]แผนเงิน2562!$P$97</f>
        <v>0</v>
      </c>
      <c r="S97" s="538">
        <f>[2]แผนเงิน2562!$Q$97</f>
        <v>9000</v>
      </c>
      <c r="T97" s="538">
        <f>[2]แผนเงิน2562!$R$97</f>
        <v>0</v>
      </c>
      <c r="U97" s="433">
        <f t="shared" si="33"/>
        <v>9000</v>
      </c>
      <c r="V97" s="472">
        <f t="shared" si="51"/>
        <v>22500</v>
      </c>
      <c r="W97" s="538">
        <f>[2]แผนเงิน2562!$U$97</f>
        <v>0</v>
      </c>
      <c r="X97" s="538">
        <f>[2]แผนเงิน2562!$V$97</f>
        <v>0</v>
      </c>
      <c r="Y97" s="538">
        <f>[2]แผนเงิน2562!$W$97</f>
        <v>0</v>
      </c>
      <c r="Z97" s="433">
        <f t="shared" si="34"/>
        <v>0</v>
      </c>
      <c r="AA97" s="472">
        <f t="shared" si="46"/>
        <v>22500</v>
      </c>
      <c r="AB97" s="610"/>
    </row>
    <row r="98" spans="1:28" s="605" customFormat="1" ht="37.5">
      <c r="B98" s="583"/>
      <c r="C98" s="591" t="s">
        <v>332</v>
      </c>
      <c r="D98" s="600" t="s">
        <v>0</v>
      </c>
      <c r="E98" s="602"/>
      <c r="F98" s="603" t="s">
        <v>0</v>
      </c>
      <c r="G98" s="422">
        <f t="shared" si="31"/>
        <v>200</v>
      </c>
      <c r="H98" s="588">
        <f>[2]แผนงาน2562!$I$98</f>
        <v>0</v>
      </c>
      <c r="I98" s="588">
        <f>[2]แผนงาน2562!$J$98</f>
        <v>0</v>
      </c>
      <c r="J98" s="588">
        <f>[2]แผนงาน2562!$K$98</f>
        <v>0</v>
      </c>
      <c r="K98" s="588">
        <f t="shared" si="32"/>
        <v>0</v>
      </c>
      <c r="L98" s="472">
        <f t="shared" si="44"/>
        <v>0</v>
      </c>
      <c r="M98" s="588">
        <f>[2]แผนงาน2562!$N$98</f>
        <v>0</v>
      </c>
      <c r="N98" s="588">
        <f>[2]แผนงาน2562!$O$98</f>
        <v>0</v>
      </c>
      <c r="O98" s="588">
        <f>[2]แผนงาน2562!$P$98</f>
        <v>0</v>
      </c>
      <c r="P98" s="433">
        <f t="shared" si="41"/>
        <v>0</v>
      </c>
      <c r="Q98" s="472">
        <f t="shared" si="45"/>
        <v>0</v>
      </c>
      <c r="R98" s="588">
        <f>[2]แผนงาน2562!$T$98</f>
        <v>200</v>
      </c>
      <c r="S98" s="588">
        <f>[2]แผนงาน2562!$U$98</f>
        <v>0</v>
      </c>
      <c r="T98" s="588">
        <f>[2]แผนงาน2562!$V$98</f>
        <v>0</v>
      </c>
      <c r="U98" s="433">
        <f t="shared" si="33"/>
        <v>200</v>
      </c>
      <c r="V98" s="472">
        <f t="shared" si="51"/>
        <v>200</v>
      </c>
      <c r="W98" s="588">
        <f>[2]แผนงาน2562!$Z$98</f>
        <v>0</v>
      </c>
      <c r="X98" s="588">
        <f>[2]แผนงาน2562!$AA$98</f>
        <v>0</v>
      </c>
      <c r="Y98" s="588">
        <f>[2]แผนงาน2562!$AB$98</f>
        <v>0</v>
      </c>
      <c r="Z98" s="433">
        <f t="shared" si="34"/>
        <v>0</v>
      </c>
      <c r="AA98" s="472">
        <f t="shared" si="46"/>
        <v>200</v>
      </c>
      <c r="AB98" s="604"/>
    </row>
    <row r="99" spans="1:28" s="606" customFormat="1">
      <c r="B99" s="533"/>
      <c r="C99" s="611"/>
      <c r="D99" s="607"/>
      <c r="E99" s="608"/>
      <c r="F99" s="609" t="s">
        <v>182</v>
      </c>
      <c r="G99" s="422">
        <f t="shared" si="31"/>
        <v>17000</v>
      </c>
      <c r="H99" s="538">
        <f>[2]แผนเงิน2562!$G$99</f>
        <v>0</v>
      </c>
      <c r="I99" s="538">
        <f>[2]แผนเงิน2562!$H$99</f>
        <v>0</v>
      </c>
      <c r="J99" s="538">
        <f>[2]แผนเงิน2562!$I$99</f>
        <v>0</v>
      </c>
      <c r="K99" s="538">
        <f t="shared" si="32"/>
        <v>0</v>
      </c>
      <c r="L99" s="472">
        <f t="shared" si="44"/>
        <v>0</v>
      </c>
      <c r="M99" s="538">
        <f>[2]แผนเงิน2562!$K$99</f>
        <v>0</v>
      </c>
      <c r="N99" s="538">
        <f>[2]แผนเงิน2562!$L$99</f>
        <v>0</v>
      </c>
      <c r="O99" s="538">
        <f>[2]แผนเงิน2562!$M$99</f>
        <v>0</v>
      </c>
      <c r="P99" s="433">
        <f t="shared" si="41"/>
        <v>0</v>
      </c>
      <c r="Q99" s="472">
        <f t="shared" si="45"/>
        <v>0</v>
      </c>
      <c r="R99" s="538">
        <f>[2]แผนเงิน2562!$P$99</f>
        <v>17000</v>
      </c>
      <c r="S99" s="538">
        <f>[2]แผนเงิน2562!$Q$99</f>
        <v>0</v>
      </c>
      <c r="T99" s="538">
        <f>[2]แผนเงิน2562!$R$99</f>
        <v>0</v>
      </c>
      <c r="U99" s="433">
        <f t="shared" si="33"/>
        <v>17000</v>
      </c>
      <c r="V99" s="472">
        <f t="shared" si="51"/>
        <v>17000</v>
      </c>
      <c r="W99" s="538">
        <f>[2]แผนเงิน2562!$U$99</f>
        <v>0</v>
      </c>
      <c r="X99" s="538">
        <f>[2]แผนเงิน2562!$V$99</f>
        <v>0</v>
      </c>
      <c r="Y99" s="538">
        <f>[2]แผนเงิน2562!$W$99</f>
        <v>0</v>
      </c>
      <c r="Z99" s="433">
        <f t="shared" si="34"/>
        <v>0</v>
      </c>
      <c r="AA99" s="472">
        <f t="shared" si="46"/>
        <v>17000</v>
      </c>
      <c r="AB99" s="610"/>
    </row>
    <row r="100" spans="1:28" s="582" customFormat="1" ht="44.25" customHeight="1">
      <c r="B100" s="575">
        <v>3</v>
      </c>
      <c r="C100" s="612" t="s">
        <v>293</v>
      </c>
      <c r="D100" s="577"/>
      <c r="E100" s="578"/>
      <c r="F100" s="579" t="s">
        <v>0</v>
      </c>
      <c r="G100" s="422">
        <f t="shared" si="31"/>
        <v>72</v>
      </c>
      <c r="H100" s="580">
        <f t="shared" ref="H100:J101" si="56">+H102+H104</f>
        <v>0</v>
      </c>
      <c r="I100" s="580">
        <f t="shared" si="56"/>
        <v>20</v>
      </c>
      <c r="J100" s="580">
        <f t="shared" si="56"/>
        <v>0</v>
      </c>
      <c r="K100" s="580">
        <f t="shared" si="32"/>
        <v>20</v>
      </c>
      <c r="L100" s="472">
        <f t="shared" si="44"/>
        <v>20</v>
      </c>
      <c r="M100" s="580">
        <f t="shared" ref="M100:O101" si="57">M102+M104</f>
        <v>12</v>
      </c>
      <c r="N100" s="580">
        <f t="shared" si="57"/>
        <v>0</v>
      </c>
      <c r="O100" s="580">
        <f t="shared" si="57"/>
        <v>0</v>
      </c>
      <c r="P100" s="433">
        <f t="shared" si="41"/>
        <v>12</v>
      </c>
      <c r="Q100" s="472">
        <f t="shared" si="45"/>
        <v>32</v>
      </c>
      <c r="R100" s="580">
        <f t="shared" ref="R100:T101" si="58">R102+R104</f>
        <v>0</v>
      </c>
      <c r="S100" s="580">
        <f t="shared" si="58"/>
        <v>20</v>
      </c>
      <c r="T100" s="580">
        <f t="shared" si="58"/>
        <v>20</v>
      </c>
      <c r="U100" s="433">
        <f t="shared" si="33"/>
        <v>40</v>
      </c>
      <c r="V100" s="472">
        <f t="shared" si="51"/>
        <v>72</v>
      </c>
      <c r="W100" s="580">
        <v>0</v>
      </c>
      <c r="X100" s="580">
        <v>0</v>
      </c>
      <c r="Y100" s="580">
        <v>0</v>
      </c>
      <c r="Z100" s="433">
        <f t="shared" si="34"/>
        <v>0</v>
      </c>
      <c r="AA100" s="472">
        <f t="shared" si="46"/>
        <v>72</v>
      </c>
      <c r="AB100" s="613"/>
    </row>
    <row r="101" spans="1:28" s="466" customFormat="1" ht="26.25" customHeight="1">
      <c r="B101" s="467"/>
      <c r="C101" s="497"/>
      <c r="D101" s="476"/>
      <c r="E101" s="477"/>
      <c r="F101" s="478" t="s">
        <v>182</v>
      </c>
      <c r="G101" s="422">
        <f t="shared" si="31"/>
        <v>120000</v>
      </c>
      <c r="H101" s="433">
        <f t="shared" si="56"/>
        <v>0</v>
      </c>
      <c r="I101" s="433">
        <f t="shared" si="56"/>
        <v>35000</v>
      </c>
      <c r="J101" s="433">
        <f t="shared" si="56"/>
        <v>0</v>
      </c>
      <c r="K101" s="433">
        <f t="shared" si="32"/>
        <v>35000</v>
      </c>
      <c r="L101" s="472">
        <f t="shared" si="44"/>
        <v>35000</v>
      </c>
      <c r="M101" s="433">
        <f t="shared" si="57"/>
        <v>15000</v>
      </c>
      <c r="N101" s="433">
        <f t="shared" si="57"/>
        <v>0</v>
      </c>
      <c r="O101" s="433">
        <f t="shared" si="57"/>
        <v>0</v>
      </c>
      <c r="P101" s="433">
        <f t="shared" si="41"/>
        <v>15000</v>
      </c>
      <c r="Q101" s="472">
        <f t="shared" si="45"/>
        <v>50000</v>
      </c>
      <c r="R101" s="433">
        <f t="shared" si="58"/>
        <v>0</v>
      </c>
      <c r="S101" s="433">
        <f t="shared" si="58"/>
        <v>35000</v>
      </c>
      <c r="T101" s="433">
        <f t="shared" si="58"/>
        <v>35000</v>
      </c>
      <c r="U101" s="433">
        <f t="shared" si="33"/>
        <v>70000</v>
      </c>
      <c r="V101" s="472">
        <f t="shared" si="51"/>
        <v>120000</v>
      </c>
      <c r="W101" s="433">
        <v>0</v>
      </c>
      <c r="X101" s="433">
        <v>0</v>
      </c>
      <c r="Y101" s="433">
        <v>0</v>
      </c>
      <c r="Z101" s="433">
        <f t="shared" si="34"/>
        <v>0</v>
      </c>
      <c r="AA101" s="472">
        <f t="shared" si="46"/>
        <v>120000</v>
      </c>
      <c r="AB101" s="614"/>
    </row>
    <row r="102" spans="1:28" s="594" customFormat="1">
      <c r="B102" s="583"/>
      <c r="C102" s="591" t="s">
        <v>324</v>
      </c>
      <c r="D102" s="583" t="s">
        <v>0</v>
      </c>
      <c r="E102" s="592"/>
      <c r="F102" s="587" t="s">
        <v>0</v>
      </c>
      <c r="G102" s="422">
        <f t="shared" si="31"/>
        <v>60</v>
      </c>
      <c r="H102" s="588">
        <f>[2]แผนงาน2562!$I$102</f>
        <v>0</v>
      </c>
      <c r="I102" s="588">
        <f>[2]แผนงาน2562!$J$102</f>
        <v>20</v>
      </c>
      <c r="J102" s="588">
        <f>[2]แผนงาน2562!$K$102</f>
        <v>0</v>
      </c>
      <c r="K102" s="588">
        <f t="shared" si="32"/>
        <v>20</v>
      </c>
      <c r="L102" s="472">
        <f t="shared" si="44"/>
        <v>20</v>
      </c>
      <c r="M102" s="588">
        <f>[2]แผนงาน2562!$N$102</f>
        <v>0</v>
      </c>
      <c r="N102" s="588">
        <f>[2]แผนงาน2562!$O$102</f>
        <v>0</v>
      </c>
      <c r="O102" s="588">
        <f>[2]แผนงาน2562!$P$102</f>
        <v>0</v>
      </c>
      <c r="P102" s="433">
        <f t="shared" si="41"/>
        <v>0</v>
      </c>
      <c r="Q102" s="472">
        <f t="shared" si="45"/>
        <v>20</v>
      </c>
      <c r="R102" s="588">
        <f>[2]แผนงาน2562!$T$102</f>
        <v>0</v>
      </c>
      <c r="S102" s="588">
        <f>[2]แผนงาน2562!$U$102</f>
        <v>20</v>
      </c>
      <c r="T102" s="588">
        <f>[2]แผนงาน2562!$V$102</f>
        <v>20</v>
      </c>
      <c r="U102" s="433">
        <f t="shared" si="33"/>
        <v>40</v>
      </c>
      <c r="V102" s="472">
        <f t="shared" si="51"/>
        <v>60</v>
      </c>
      <c r="W102" s="588">
        <f>[2]แผนงาน2562!$Z$102</f>
        <v>0</v>
      </c>
      <c r="X102" s="588">
        <f>[2]แผนงาน2562!$AA$102</f>
        <v>0</v>
      </c>
      <c r="Y102" s="588">
        <f>[2]แผนงาน2562!$AB$102</f>
        <v>0</v>
      </c>
      <c r="Z102" s="433">
        <f t="shared" si="34"/>
        <v>0</v>
      </c>
      <c r="AA102" s="472">
        <f t="shared" si="46"/>
        <v>60</v>
      </c>
      <c r="AB102" s="615"/>
    </row>
    <row r="103" spans="1:28" s="532" customFormat="1">
      <c r="B103" s="533"/>
      <c r="C103" s="534"/>
      <c r="D103" s="535"/>
      <c r="E103" s="536"/>
      <c r="F103" s="537" t="s">
        <v>182</v>
      </c>
      <c r="G103" s="422">
        <f t="shared" si="31"/>
        <v>105000</v>
      </c>
      <c r="H103" s="538">
        <f>[2]แผนเงิน2562!$G$103</f>
        <v>0</v>
      </c>
      <c r="I103" s="538">
        <f>[2]แผนเงิน2562!$H$103</f>
        <v>35000</v>
      </c>
      <c r="J103" s="538">
        <f>[2]แผนเงิน2562!$I$103</f>
        <v>0</v>
      </c>
      <c r="K103" s="538">
        <f t="shared" si="32"/>
        <v>35000</v>
      </c>
      <c r="L103" s="472">
        <f t="shared" si="44"/>
        <v>35000</v>
      </c>
      <c r="M103" s="538">
        <f>[2]แผนเงิน2562!$K$103</f>
        <v>0</v>
      </c>
      <c r="N103" s="538">
        <f>[2]แผนเงิน2562!$L$103</f>
        <v>0</v>
      </c>
      <c r="O103" s="538">
        <f>[2]แผนเงิน2562!$M$103</f>
        <v>0</v>
      </c>
      <c r="P103" s="433">
        <f t="shared" si="41"/>
        <v>0</v>
      </c>
      <c r="Q103" s="472">
        <f t="shared" si="45"/>
        <v>35000</v>
      </c>
      <c r="R103" s="538">
        <f>[2]แผนเงิน2562!$P$103</f>
        <v>0</v>
      </c>
      <c r="S103" s="538">
        <f>[2]แผนเงิน2562!$Q$103</f>
        <v>35000</v>
      </c>
      <c r="T103" s="538">
        <f>[2]แผนเงิน2562!$R$103</f>
        <v>35000</v>
      </c>
      <c r="U103" s="433">
        <f t="shared" si="33"/>
        <v>70000</v>
      </c>
      <c r="V103" s="472">
        <f t="shared" si="51"/>
        <v>105000</v>
      </c>
      <c r="W103" s="538">
        <f>[2]แผนเงิน2562!$U$103</f>
        <v>0</v>
      </c>
      <c r="X103" s="538">
        <f>[2]แผนเงิน2562!$V$103</f>
        <v>0</v>
      </c>
      <c r="Y103" s="538">
        <f>[2]แผนเงิน2562!$W$103</f>
        <v>0</v>
      </c>
      <c r="Z103" s="433">
        <f t="shared" si="34"/>
        <v>0</v>
      </c>
      <c r="AA103" s="472">
        <f t="shared" si="46"/>
        <v>105000</v>
      </c>
      <c r="AB103" s="616"/>
    </row>
    <row r="104" spans="1:28" s="590" customFormat="1">
      <c r="B104" s="600"/>
      <c r="C104" s="601" t="s">
        <v>333</v>
      </c>
      <c r="D104" s="617" t="s">
        <v>0</v>
      </c>
      <c r="E104" s="618"/>
      <c r="F104" s="603" t="s">
        <v>0</v>
      </c>
      <c r="G104" s="422">
        <f t="shared" si="31"/>
        <v>12</v>
      </c>
      <c r="H104" s="588">
        <f>[2]แผนงาน2562!$I$104</f>
        <v>0</v>
      </c>
      <c r="I104" s="588">
        <f>[2]แผนงาน2562!$J$104</f>
        <v>0</v>
      </c>
      <c r="J104" s="588">
        <f>[2]แผนงาน2562!$K$104</f>
        <v>0</v>
      </c>
      <c r="K104" s="588">
        <f t="shared" si="32"/>
        <v>0</v>
      </c>
      <c r="L104" s="472">
        <f t="shared" si="44"/>
        <v>0</v>
      </c>
      <c r="M104" s="588">
        <f>[2]แผนงาน2562!$N$104</f>
        <v>12</v>
      </c>
      <c r="N104" s="588">
        <f>[2]แผนงาน2562!$O$104</f>
        <v>0</v>
      </c>
      <c r="O104" s="588">
        <f>[2]แผนงาน2562!$P$104</f>
        <v>0</v>
      </c>
      <c r="P104" s="433">
        <f t="shared" si="41"/>
        <v>12</v>
      </c>
      <c r="Q104" s="472">
        <f t="shared" si="45"/>
        <v>12</v>
      </c>
      <c r="R104" s="588">
        <f>[2]แผนงาน2562!$T$104</f>
        <v>0</v>
      </c>
      <c r="S104" s="588">
        <f>[2]แผนงาน2562!$U$104</f>
        <v>0</v>
      </c>
      <c r="T104" s="588">
        <f>[2]แผนงาน2562!$V$104</f>
        <v>0</v>
      </c>
      <c r="U104" s="433">
        <f t="shared" si="33"/>
        <v>0</v>
      </c>
      <c r="V104" s="472">
        <f t="shared" si="51"/>
        <v>12</v>
      </c>
      <c r="W104" s="588">
        <f>[2]แผนงาน2562!$Z$104</f>
        <v>0</v>
      </c>
      <c r="X104" s="588">
        <f>[2]แผนงาน2562!$AA$104</f>
        <v>0</v>
      </c>
      <c r="Y104" s="588">
        <f>[2]แผนงาน2562!$AB$105</f>
        <v>0</v>
      </c>
      <c r="Z104" s="433">
        <f t="shared" si="34"/>
        <v>0</v>
      </c>
      <c r="AA104" s="472">
        <f t="shared" si="46"/>
        <v>12</v>
      </c>
      <c r="AB104" s="619"/>
    </row>
    <row r="105" spans="1:28" s="532" customFormat="1">
      <c r="B105" s="533"/>
      <c r="C105" s="611"/>
      <c r="D105" s="535"/>
      <c r="E105" s="536"/>
      <c r="F105" s="537" t="s">
        <v>182</v>
      </c>
      <c r="G105" s="422">
        <f t="shared" si="31"/>
        <v>15000</v>
      </c>
      <c r="H105" s="538">
        <f>[2]แผนเงิน2562!$G$105</f>
        <v>0</v>
      </c>
      <c r="I105" s="538">
        <f>[2]แผนเงิน2562!$I$105</f>
        <v>0</v>
      </c>
      <c r="J105" s="538">
        <f>[2]แผนเงิน2562!$H$105</f>
        <v>0</v>
      </c>
      <c r="K105" s="538">
        <f t="shared" si="32"/>
        <v>0</v>
      </c>
      <c r="L105" s="472">
        <f t="shared" si="44"/>
        <v>0</v>
      </c>
      <c r="M105" s="538">
        <f>[2]แผนเงิน2562!$K$105</f>
        <v>15000</v>
      </c>
      <c r="N105" s="538">
        <f>[2]แผนเงิน2562!$L$105</f>
        <v>0</v>
      </c>
      <c r="O105" s="538">
        <f>[2]แผนเงิน2562!$M$105</f>
        <v>0</v>
      </c>
      <c r="P105" s="433">
        <f t="shared" si="41"/>
        <v>15000</v>
      </c>
      <c r="Q105" s="472">
        <f t="shared" si="45"/>
        <v>15000</v>
      </c>
      <c r="R105" s="538">
        <f>[2]แผนเงิน2562!$P$105</f>
        <v>0</v>
      </c>
      <c r="S105" s="538">
        <f>[2]แผนเงิน2562!$Q$105</f>
        <v>0</v>
      </c>
      <c r="T105" s="538">
        <f>[2]แผนเงิน2562!$R$105</f>
        <v>0</v>
      </c>
      <c r="U105" s="433">
        <f t="shared" si="33"/>
        <v>0</v>
      </c>
      <c r="V105" s="472">
        <f t="shared" si="51"/>
        <v>15000</v>
      </c>
      <c r="W105" s="538">
        <f>[2]แผนเงิน2562!$U$105</f>
        <v>0</v>
      </c>
      <c r="X105" s="538">
        <f>[2]แผนเงิน2562!$V$105</f>
        <v>0</v>
      </c>
      <c r="Y105" s="538">
        <f>[2]แผนเงิน2562!$W$105</f>
        <v>0</v>
      </c>
      <c r="Z105" s="433">
        <f t="shared" si="34"/>
        <v>0</v>
      </c>
      <c r="AA105" s="472">
        <f t="shared" si="46"/>
        <v>15000</v>
      </c>
      <c r="AB105" s="616"/>
    </row>
    <row r="106" spans="1:28" s="582" customFormat="1" ht="56.25">
      <c r="B106" s="575"/>
      <c r="C106" s="612" t="s">
        <v>294</v>
      </c>
      <c r="D106" s="577" t="s">
        <v>0</v>
      </c>
      <c r="E106" s="578"/>
      <c r="F106" s="579" t="s">
        <v>0</v>
      </c>
      <c r="G106" s="422">
        <f t="shared" si="31"/>
        <v>0</v>
      </c>
      <c r="H106" s="580">
        <v>0</v>
      </c>
      <c r="I106" s="580">
        <v>0</v>
      </c>
      <c r="J106" s="580">
        <v>0</v>
      </c>
      <c r="K106" s="580">
        <f t="shared" si="32"/>
        <v>0</v>
      </c>
      <c r="L106" s="472">
        <f t="shared" si="44"/>
        <v>0</v>
      </c>
      <c r="M106" s="580">
        <v>0</v>
      </c>
      <c r="N106" s="580">
        <v>0</v>
      </c>
      <c r="O106" s="580">
        <v>0</v>
      </c>
      <c r="P106" s="433">
        <f t="shared" si="41"/>
        <v>0</v>
      </c>
      <c r="Q106" s="472">
        <f t="shared" si="45"/>
        <v>0</v>
      </c>
      <c r="R106" s="580">
        <v>0</v>
      </c>
      <c r="S106" s="580">
        <v>0</v>
      </c>
      <c r="T106" s="580">
        <v>0</v>
      </c>
      <c r="U106" s="433">
        <f t="shared" si="33"/>
        <v>0</v>
      </c>
      <c r="V106" s="472">
        <f t="shared" si="51"/>
        <v>0</v>
      </c>
      <c r="W106" s="580">
        <v>0</v>
      </c>
      <c r="X106" s="580">
        <v>0</v>
      </c>
      <c r="Y106" s="580">
        <v>0</v>
      </c>
      <c r="Z106" s="433">
        <f t="shared" si="34"/>
        <v>0</v>
      </c>
      <c r="AA106" s="472">
        <f t="shared" si="46"/>
        <v>0</v>
      </c>
      <c r="AB106" s="620"/>
    </row>
    <row r="107" spans="1:28" s="466" customFormat="1">
      <c r="B107" s="467"/>
      <c r="C107" s="621"/>
      <c r="D107" s="476"/>
      <c r="E107" s="477"/>
      <c r="F107" s="622" t="s">
        <v>182</v>
      </c>
      <c r="G107" s="422">
        <f t="shared" si="31"/>
        <v>0</v>
      </c>
      <c r="H107" s="433">
        <v>0</v>
      </c>
      <c r="I107" s="433">
        <v>0</v>
      </c>
      <c r="J107" s="433">
        <v>0</v>
      </c>
      <c r="K107" s="433">
        <f t="shared" si="32"/>
        <v>0</v>
      </c>
      <c r="L107" s="472">
        <f t="shared" si="44"/>
        <v>0</v>
      </c>
      <c r="M107" s="433">
        <v>0</v>
      </c>
      <c r="N107" s="433">
        <v>0</v>
      </c>
      <c r="O107" s="433">
        <v>0</v>
      </c>
      <c r="P107" s="433">
        <f t="shared" si="41"/>
        <v>0</v>
      </c>
      <c r="Q107" s="472">
        <f t="shared" si="45"/>
        <v>0</v>
      </c>
      <c r="R107" s="433">
        <v>0</v>
      </c>
      <c r="S107" s="433">
        <v>0</v>
      </c>
      <c r="T107" s="433">
        <v>0</v>
      </c>
      <c r="U107" s="433">
        <f t="shared" si="33"/>
        <v>0</v>
      </c>
      <c r="V107" s="472">
        <f t="shared" si="51"/>
        <v>0</v>
      </c>
      <c r="W107" s="433">
        <v>0</v>
      </c>
      <c r="X107" s="433">
        <v>0</v>
      </c>
      <c r="Y107" s="433">
        <v>0</v>
      </c>
      <c r="Z107" s="433">
        <f t="shared" si="34"/>
        <v>0</v>
      </c>
      <c r="AA107" s="472">
        <f t="shared" si="46"/>
        <v>0</v>
      </c>
      <c r="AB107" s="623"/>
    </row>
    <row r="108" spans="1:28" ht="37.5">
      <c r="B108" s="481">
        <v>1</v>
      </c>
      <c r="C108" s="565" t="s">
        <v>295</v>
      </c>
      <c r="D108" s="488"/>
      <c r="E108" s="489"/>
      <c r="F108" s="624" t="s">
        <v>0</v>
      </c>
      <c r="G108" s="422">
        <f t="shared" si="31"/>
        <v>0</v>
      </c>
      <c r="H108" s="432">
        <f>[2]แผนงาน2562!$I$108</f>
        <v>0</v>
      </c>
      <c r="I108" s="432">
        <f>[2]แผนงาน2562!$J$108</f>
        <v>0</v>
      </c>
      <c r="J108" s="432">
        <f>[2]แผนงาน2562!$K$108</f>
        <v>0</v>
      </c>
      <c r="K108" s="433">
        <f t="shared" si="32"/>
        <v>0</v>
      </c>
      <c r="L108" s="472">
        <f t="shared" si="44"/>
        <v>0</v>
      </c>
      <c r="M108" s="432">
        <f>[2]แผนงาน2562!$N$108</f>
        <v>0</v>
      </c>
      <c r="N108" s="432">
        <f>[2]แผนงาน2562!$O$108</f>
        <v>0</v>
      </c>
      <c r="O108" s="432">
        <f>[2]แผนงาน2562!$P$108</f>
        <v>0</v>
      </c>
      <c r="P108" s="433">
        <f t="shared" si="41"/>
        <v>0</v>
      </c>
      <c r="Q108" s="472">
        <f t="shared" si="45"/>
        <v>0</v>
      </c>
      <c r="R108" s="432">
        <f>[2]แผนงาน2562!$T$108</f>
        <v>0</v>
      </c>
      <c r="S108" s="432">
        <f>[2]แผนงาน2562!$U$108</f>
        <v>0</v>
      </c>
      <c r="T108" s="432">
        <f>[2]แผนงาน2562!$V$108</f>
        <v>0</v>
      </c>
      <c r="U108" s="433">
        <f t="shared" si="33"/>
        <v>0</v>
      </c>
      <c r="V108" s="472">
        <f t="shared" si="51"/>
        <v>0</v>
      </c>
      <c r="W108" s="432">
        <f>[2]แผนงาน2562!$Z$108</f>
        <v>0</v>
      </c>
      <c r="X108" s="432">
        <f>[2]แผนงาน2562!$AA$108</f>
        <v>0</v>
      </c>
      <c r="Y108" s="432">
        <f>[2]แผนงาน2562!$AB$108</f>
        <v>0</v>
      </c>
      <c r="Z108" s="433">
        <f t="shared" si="34"/>
        <v>0</v>
      </c>
      <c r="AA108" s="472">
        <f t="shared" si="46"/>
        <v>0</v>
      </c>
      <c r="AB108" s="625"/>
    </row>
    <row r="109" spans="1:28" ht="18" customHeight="1">
      <c r="B109" s="481"/>
      <c r="C109" s="436"/>
      <c r="D109" s="488"/>
      <c r="E109" s="489"/>
      <c r="F109" s="624" t="s">
        <v>182</v>
      </c>
      <c r="G109" s="422">
        <f t="shared" si="31"/>
        <v>0</v>
      </c>
      <c r="H109" s="432">
        <f>[2]แผนงาน2562!$I$109</f>
        <v>0</v>
      </c>
      <c r="I109" s="432">
        <f>[2]แผนงาน2562!$J$109</f>
        <v>0</v>
      </c>
      <c r="J109" s="432">
        <f>[2]แผนงาน2562!$K$109</f>
        <v>0</v>
      </c>
      <c r="K109" s="433">
        <f t="shared" si="32"/>
        <v>0</v>
      </c>
      <c r="L109" s="472">
        <f t="shared" si="44"/>
        <v>0</v>
      </c>
      <c r="M109" s="432">
        <f>[2]แผนงาน2562!$N$109</f>
        <v>0</v>
      </c>
      <c r="N109" s="432">
        <f>[2]แผนงาน2562!$O$109</f>
        <v>0</v>
      </c>
      <c r="O109" s="432">
        <f>[2]แผนงาน2562!$P$109</f>
        <v>0</v>
      </c>
      <c r="P109" s="433">
        <f t="shared" si="41"/>
        <v>0</v>
      </c>
      <c r="Q109" s="472">
        <f t="shared" si="45"/>
        <v>0</v>
      </c>
      <c r="R109" s="432">
        <f>[2]แผนงาน2562!$T$109</f>
        <v>0</v>
      </c>
      <c r="S109" s="432">
        <f>[2]แผนงาน2562!$U$109</f>
        <v>0</v>
      </c>
      <c r="T109" s="432">
        <f>[2]แผนงาน2562!$V$109</f>
        <v>0</v>
      </c>
      <c r="U109" s="433">
        <f t="shared" si="33"/>
        <v>0</v>
      </c>
      <c r="V109" s="472">
        <f t="shared" si="51"/>
        <v>0</v>
      </c>
      <c r="W109" s="432">
        <f>[2]แผนงาน2562!$Z$109</f>
        <v>0</v>
      </c>
      <c r="X109" s="432">
        <f>[2]แผนงาน2562!$AA$109</f>
        <v>0</v>
      </c>
      <c r="Y109" s="432">
        <f>[2]แผนงาน2562!$AB$109</f>
        <v>0</v>
      </c>
      <c r="Z109" s="433">
        <f t="shared" si="34"/>
        <v>0</v>
      </c>
      <c r="AA109" s="472">
        <f t="shared" si="46"/>
        <v>0</v>
      </c>
      <c r="AB109" s="625"/>
    </row>
    <row r="110" spans="1:28" s="446" customFormat="1" ht="56.25">
      <c r="A110" s="437"/>
      <c r="B110" s="566"/>
      <c r="C110" s="626" t="s">
        <v>296</v>
      </c>
      <c r="D110" s="567"/>
      <c r="E110" s="441"/>
      <c r="F110" s="442" t="s">
        <v>0</v>
      </c>
      <c r="G110" s="422">
        <f t="shared" si="31"/>
        <v>3000</v>
      </c>
      <c r="H110" s="443">
        <f t="shared" ref="H110:J111" si="59">H120</f>
        <v>250</v>
      </c>
      <c r="I110" s="443">
        <f t="shared" si="59"/>
        <v>250</v>
      </c>
      <c r="J110" s="443">
        <f t="shared" si="59"/>
        <v>250</v>
      </c>
      <c r="K110" s="443">
        <f t="shared" si="32"/>
        <v>750</v>
      </c>
      <c r="L110" s="472">
        <f t="shared" si="44"/>
        <v>750</v>
      </c>
      <c r="M110" s="443">
        <f t="shared" ref="M110:O111" si="60">M120</f>
        <v>250</v>
      </c>
      <c r="N110" s="443">
        <f t="shared" si="60"/>
        <v>250</v>
      </c>
      <c r="O110" s="443">
        <f t="shared" si="60"/>
        <v>250</v>
      </c>
      <c r="P110" s="433">
        <f t="shared" si="41"/>
        <v>750</v>
      </c>
      <c r="Q110" s="472">
        <f t="shared" si="45"/>
        <v>1500</v>
      </c>
      <c r="R110" s="443">
        <f t="shared" ref="R110:T111" si="61">R120</f>
        <v>250</v>
      </c>
      <c r="S110" s="443">
        <f t="shared" si="61"/>
        <v>250</v>
      </c>
      <c r="T110" s="443">
        <f t="shared" si="61"/>
        <v>250</v>
      </c>
      <c r="U110" s="433">
        <f t="shared" si="33"/>
        <v>750</v>
      </c>
      <c r="V110" s="472">
        <f t="shared" si="51"/>
        <v>2250</v>
      </c>
      <c r="W110" s="443">
        <f t="shared" ref="W110:Y111" si="62">W120</f>
        <v>250</v>
      </c>
      <c r="X110" s="443">
        <f t="shared" si="62"/>
        <v>250</v>
      </c>
      <c r="Y110" s="443">
        <f t="shared" si="62"/>
        <v>250</v>
      </c>
      <c r="Z110" s="433">
        <f t="shared" si="34"/>
        <v>750</v>
      </c>
      <c r="AA110" s="472">
        <f t="shared" si="46"/>
        <v>3000</v>
      </c>
      <c r="AB110" s="568"/>
    </row>
    <row r="111" spans="1:28" s="455" customFormat="1">
      <c r="A111" s="447"/>
      <c r="B111" s="569"/>
      <c r="C111" s="627"/>
      <c r="D111" s="570"/>
      <c r="E111" s="450"/>
      <c r="F111" s="451" t="s">
        <v>182</v>
      </c>
      <c r="G111" s="422">
        <f t="shared" si="31"/>
        <v>38600</v>
      </c>
      <c r="H111" s="452">
        <f t="shared" si="59"/>
        <v>0</v>
      </c>
      <c r="I111" s="452">
        <f t="shared" si="59"/>
        <v>0</v>
      </c>
      <c r="J111" s="452">
        <f t="shared" si="59"/>
        <v>12120</v>
      </c>
      <c r="K111" s="452">
        <f t="shared" si="32"/>
        <v>12120</v>
      </c>
      <c r="L111" s="472">
        <f t="shared" si="44"/>
        <v>12120</v>
      </c>
      <c r="M111" s="452">
        <f t="shared" si="60"/>
        <v>0</v>
      </c>
      <c r="N111" s="452">
        <f t="shared" si="60"/>
        <v>0</v>
      </c>
      <c r="O111" s="452">
        <f t="shared" si="60"/>
        <v>16880</v>
      </c>
      <c r="P111" s="433">
        <f t="shared" si="41"/>
        <v>16880</v>
      </c>
      <c r="Q111" s="472">
        <f t="shared" si="45"/>
        <v>29000</v>
      </c>
      <c r="R111" s="452">
        <f t="shared" si="61"/>
        <v>0</v>
      </c>
      <c r="S111" s="452">
        <f t="shared" si="61"/>
        <v>0</v>
      </c>
      <c r="T111" s="452">
        <f t="shared" si="61"/>
        <v>9600</v>
      </c>
      <c r="U111" s="433">
        <f t="shared" si="33"/>
        <v>9600</v>
      </c>
      <c r="V111" s="472">
        <f t="shared" si="51"/>
        <v>38600</v>
      </c>
      <c r="W111" s="452">
        <f t="shared" si="62"/>
        <v>0</v>
      </c>
      <c r="X111" s="452">
        <f t="shared" si="62"/>
        <v>0</v>
      </c>
      <c r="Y111" s="452">
        <f t="shared" si="62"/>
        <v>0</v>
      </c>
      <c r="Z111" s="433">
        <f t="shared" si="34"/>
        <v>0</v>
      </c>
      <c r="AA111" s="472">
        <f t="shared" si="46"/>
        <v>38600</v>
      </c>
      <c r="AB111" s="571"/>
    </row>
    <row r="112" spans="1:28" s="474" customFormat="1" ht="37.5">
      <c r="A112" s="466"/>
      <c r="B112" s="467"/>
      <c r="C112" s="628" t="s">
        <v>297</v>
      </c>
      <c r="D112" s="469" t="s">
        <v>0</v>
      </c>
      <c r="E112" s="470"/>
      <c r="F112" s="471" t="s">
        <v>0</v>
      </c>
      <c r="G112" s="422">
        <f t="shared" si="31"/>
        <v>0</v>
      </c>
      <c r="H112" s="433">
        <v>0</v>
      </c>
      <c r="I112" s="433">
        <v>0</v>
      </c>
      <c r="J112" s="433">
        <v>0</v>
      </c>
      <c r="K112" s="433">
        <f t="shared" si="32"/>
        <v>0</v>
      </c>
      <c r="L112" s="472">
        <f t="shared" si="44"/>
        <v>0</v>
      </c>
      <c r="M112" s="433">
        <v>0</v>
      </c>
      <c r="N112" s="433">
        <v>0</v>
      </c>
      <c r="O112" s="433">
        <v>0</v>
      </c>
      <c r="P112" s="433">
        <f t="shared" si="41"/>
        <v>0</v>
      </c>
      <c r="Q112" s="472">
        <f t="shared" si="45"/>
        <v>0</v>
      </c>
      <c r="R112" s="433">
        <v>0</v>
      </c>
      <c r="S112" s="433">
        <v>0</v>
      </c>
      <c r="T112" s="433">
        <v>0</v>
      </c>
      <c r="U112" s="433">
        <f t="shared" si="33"/>
        <v>0</v>
      </c>
      <c r="V112" s="472">
        <f t="shared" si="51"/>
        <v>0</v>
      </c>
      <c r="W112" s="433">
        <v>0</v>
      </c>
      <c r="X112" s="433">
        <v>0</v>
      </c>
      <c r="Y112" s="433">
        <v>0</v>
      </c>
      <c r="Z112" s="433">
        <f t="shared" si="34"/>
        <v>0</v>
      </c>
      <c r="AA112" s="472">
        <f t="shared" si="46"/>
        <v>0</v>
      </c>
      <c r="AB112" s="473"/>
    </row>
    <row r="113" spans="1:28" s="474" customFormat="1">
      <c r="A113" s="466"/>
      <c r="B113" s="467"/>
      <c r="C113" s="628"/>
      <c r="D113" s="469"/>
      <c r="E113" s="470"/>
      <c r="F113" s="471" t="s">
        <v>182</v>
      </c>
      <c r="G113" s="422">
        <f t="shared" si="31"/>
        <v>0</v>
      </c>
      <c r="H113" s="433">
        <v>0</v>
      </c>
      <c r="I113" s="433">
        <v>0</v>
      </c>
      <c r="J113" s="433">
        <v>0</v>
      </c>
      <c r="K113" s="433">
        <f t="shared" si="32"/>
        <v>0</v>
      </c>
      <c r="L113" s="472">
        <f t="shared" si="44"/>
        <v>0</v>
      </c>
      <c r="M113" s="433">
        <v>0</v>
      </c>
      <c r="N113" s="433">
        <v>0</v>
      </c>
      <c r="O113" s="433">
        <v>0</v>
      </c>
      <c r="P113" s="433">
        <f t="shared" si="41"/>
        <v>0</v>
      </c>
      <c r="Q113" s="472">
        <f t="shared" si="45"/>
        <v>0</v>
      </c>
      <c r="R113" s="433">
        <v>0</v>
      </c>
      <c r="S113" s="433">
        <v>0</v>
      </c>
      <c r="T113" s="433">
        <v>0</v>
      </c>
      <c r="U113" s="433">
        <f t="shared" si="33"/>
        <v>0</v>
      </c>
      <c r="V113" s="472">
        <f t="shared" si="51"/>
        <v>0</v>
      </c>
      <c r="W113" s="433">
        <v>0</v>
      </c>
      <c r="X113" s="433">
        <v>0</v>
      </c>
      <c r="Y113" s="433">
        <v>0</v>
      </c>
      <c r="Z113" s="433">
        <f t="shared" si="34"/>
        <v>0</v>
      </c>
      <c r="AA113" s="472">
        <f t="shared" si="46"/>
        <v>0</v>
      </c>
      <c r="AB113" s="473"/>
    </row>
    <row r="114" spans="1:28" ht="37.5">
      <c r="B114" s="481">
        <v>1</v>
      </c>
      <c r="C114" s="565" t="s">
        <v>298</v>
      </c>
      <c r="D114" s="488" t="s">
        <v>0</v>
      </c>
      <c r="E114" s="489">
        <f>SUM(E116:E120)</f>
        <v>3925</v>
      </c>
      <c r="F114" s="490" t="s">
        <v>0</v>
      </c>
      <c r="G114" s="422">
        <f t="shared" si="31"/>
        <v>0</v>
      </c>
      <c r="H114" s="432">
        <f>[2]แผนงาน2562!$I$114</f>
        <v>0</v>
      </c>
      <c r="I114" s="432">
        <f>[1]แผนงาน2562!$J$114</f>
        <v>0</v>
      </c>
      <c r="J114" s="432">
        <f>[2]แผนงาน2562!$K$114</f>
        <v>0</v>
      </c>
      <c r="K114" s="433">
        <f t="shared" si="32"/>
        <v>0</v>
      </c>
      <c r="L114" s="472">
        <f t="shared" si="44"/>
        <v>0</v>
      </c>
      <c r="M114" s="432">
        <f>[2]แผนงาน2562!$N$114</f>
        <v>0</v>
      </c>
      <c r="N114" s="432">
        <f>[2]แผนงาน2562!$O$114</f>
        <v>0</v>
      </c>
      <c r="O114" s="432">
        <f>[2]แผนงาน2562!$P$114</f>
        <v>0</v>
      </c>
      <c r="P114" s="433">
        <f t="shared" si="41"/>
        <v>0</v>
      </c>
      <c r="Q114" s="472">
        <f t="shared" si="45"/>
        <v>0</v>
      </c>
      <c r="R114" s="432">
        <f>[2]แผนงาน2562!$T$114</f>
        <v>0</v>
      </c>
      <c r="S114" s="432">
        <f>[2]แผนงาน2562!$U$114</f>
        <v>0</v>
      </c>
      <c r="T114" s="432">
        <f>[2]แผนงาน2562!$V$114</f>
        <v>0</v>
      </c>
      <c r="U114" s="433">
        <f t="shared" si="33"/>
        <v>0</v>
      </c>
      <c r="V114" s="472">
        <f t="shared" si="51"/>
        <v>0</v>
      </c>
      <c r="W114" s="432">
        <f>[2]แผนงาน2562!$Z$114</f>
        <v>0</v>
      </c>
      <c r="X114" s="432">
        <f>[2]แผนงาน2562!$AA$114</f>
        <v>0</v>
      </c>
      <c r="Y114" s="432">
        <f>[2]แผนงาน2562!$AB$114</f>
        <v>0</v>
      </c>
      <c r="Z114" s="433">
        <f t="shared" si="34"/>
        <v>0</v>
      </c>
      <c r="AA114" s="472">
        <f t="shared" si="46"/>
        <v>0</v>
      </c>
      <c r="AB114" s="491"/>
    </row>
    <row r="115" spans="1:28">
      <c r="B115" s="481"/>
      <c r="C115" s="565"/>
      <c r="D115" s="488"/>
      <c r="E115" s="489"/>
      <c r="F115" s="490" t="s">
        <v>182</v>
      </c>
      <c r="G115" s="422">
        <f t="shared" si="31"/>
        <v>0</v>
      </c>
      <c r="H115" s="432">
        <f>[2]แผนงาน2562!$I$115</f>
        <v>0</v>
      </c>
      <c r="I115" s="432">
        <f>[2]แผนงาน2562!$J$115</f>
        <v>0</v>
      </c>
      <c r="J115" s="432">
        <f>[2]แผนงาน2562!$K$115</f>
        <v>0</v>
      </c>
      <c r="K115" s="433">
        <f t="shared" si="32"/>
        <v>0</v>
      </c>
      <c r="L115" s="472">
        <f t="shared" si="44"/>
        <v>0</v>
      </c>
      <c r="M115" s="432">
        <f>[2]แผนงาน2562!$N$115</f>
        <v>0</v>
      </c>
      <c r="N115" s="432">
        <f>[2]แผนงาน2562!$O$115</f>
        <v>0</v>
      </c>
      <c r="O115" s="432">
        <f>[2]แผนงาน2562!$P$115</f>
        <v>0</v>
      </c>
      <c r="P115" s="433">
        <f t="shared" si="41"/>
        <v>0</v>
      </c>
      <c r="Q115" s="472">
        <f t="shared" si="45"/>
        <v>0</v>
      </c>
      <c r="R115" s="432">
        <f>[2]แผนงาน2562!$T$115</f>
        <v>0</v>
      </c>
      <c r="S115" s="432">
        <f>[2]แผนงาน2562!$U$115</f>
        <v>0</v>
      </c>
      <c r="T115" s="432">
        <f>[2]แผนงาน2562!$V$115</f>
        <v>0</v>
      </c>
      <c r="U115" s="433">
        <f t="shared" si="33"/>
        <v>0</v>
      </c>
      <c r="V115" s="472">
        <f t="shared" si="51"/>
        <v>0</v>
      </c>
      <c r="W115" s="432">
        <f>[2]แผนงาน2562!$Z$114</f>
        <v>0</v>
      </c>
      <c r="X115" s="432">
        <f>[2]แผนงาน2562!$AA$114</f>
        <v>0</v>
      </c>
      <c r="Y115" s="432">
        <f>[2]แผนงาน2562!$AB$114</f>
        <v>0</v>
      </c>
      <c r="Z115" s="433">
        <f t="shared" si="34"/>
        <v>0</v>
      </c>
      <c r="AA115" s="472">
        <f t="shared" si="46"/>
        <v>0</v>
      </c>
      <c r="AB115" s="491"/>
    </row>
    <row r="116" spans="1:28" s="474" customFormat="1" ht="56.25">
      <c r="A116" s="466"/>
      <c r="B116" s="467"/>
      <c r="C116" s="628" t="s">
        <v>299</v>
      </c>
      <c r="D116" s="469" t="s">
        <v>0</v>
      </c>
      <c r="E116" s="470">
        <v>3600</v>
      </c>
      <c r="F116" s="471" t="s">
        <v>0</v>
      </c>
      <c r="G116" s="422">
        <f t="shared" si="31"/>
        <v>0</v>
      </c>
      <c r="H116" s="433">
        <v>0</v>
      </c>
      <c r="I116" s="433">
        <v>0</v>
      </c>
      <c r="J116" s="433">
        <v>0</v>
      </c>
      <c r="K116" s="433">
        <f t="shared" si="32"/>
        <v>0</v>
      </c>
      <c r="L116" s="472">
        <f t="shared" si="44"/>
        <v>0</v>
      </c>
      <c r="M116" s="433">
        <v>0</v>
      </c>
      <c r="N116" s="433">
        <v>0</v>
      </c>
      <c r="O116" s="433">
        <v>0</v>
      </c>
      <c r="P116" s="433">
        <f t="shared" si="41"/>
        <v>0</v>
      </c>
      <c r="Q116" s="472">
        <f t="shared" si="45"/>
        <v>0</v>
      </c>
      <c r="R116" s="433">
        <v>0</v>
      </c>
      <c r="S116" s="433">
        <v>0</v>
      </c>
      <c r="T116" s="433">
        <v>0</v>
      </c>
      <c r="U116" s="433">
        <f t="shared" si="33"/>
        <v>0</v>
      </c>
      <c r="V116" s="472">
        <f t="shared" si="51"/>
        <v>0</v>
      </c>
      <c r="W116" s="433">
        <v>0</v>
      </c>
      <c r="X116" s="433">
        <v>0</v>
      </c>
      <c r="Y116" s="433">
        <v>0</v>
      </c>
      <c r="Z116" s="433">
        <f t="shared" si="34"/>
        <v>0</v>
      </c>
      <c r="AA116" s="472">
        <f t="shared" si="46"/>
        <v>0</v>
      </c>
      <c r="AB116" s="473"/>
    </row>
    <row r="117" spans="1:28" s="474" customFormat="1">
      <c r="A117" s="466"/>
      <c r="B117" s="467"/>
      <c r="C117" s="628"/>
      <c r="D117" s="469"/>
      <c r="E117" s="470"/>
      <c r="F117" s="471" t="s">
        <v>182</v>
      </c>
      <c r="G117" s="422">
        <f t="shared" si="31"/>
        <v>0</v>
      </c>
      <c r="H117" s="433">
        <v>0</v>
      </c>
      <c r="I117" s="433">
        <v>0</v>
      </c>
      <c r="J117" s="433">
        <v>0</v>
      </c>
      <c r="K117" s="433">
        <f t="shared" si="32"/>
        <v>0</v>
      </c>
      <c r="L117" s="472">
        <f t="shared" si="44"/>
        <v>0</v>
      </c>
      <c r="M117" s="433">
        <v>0</v>
      </c>
      <c r="N117" s="433">
        <v>0</v>
      </c>
      <c r="O117" s="433">
        <v>0</v>
      </c>
      <c r="P117" s="433">
        <f t="shared" si="41"/>
        <v>0</v>
      </c>
      <c r="Q117" s="472">
        <f t="shared" si="45"/>
        <v>0</v>
      </c>
      <c r="R117" s="433">
        <v>0</v>
      </c>
      <c r="S117" s="433">
        <v>0</v>
      </c>
      <c r="T117" s="433">
        <v>0</v>
      </c>
      <c r="U117" s="433">
        <f t="shared" si="33"/>
        <v>0</v>
      </c>
      <c r="V117" s="472">
        <f t="shared" si="51"/>
        <v>0</v>
      </c>
      <c r="W117" s="433">
        <v>0</v>
      </c>
      <c r="X117" s="433">
        <v>0</v>
      </c>
      <c r="Y117" s="433">
        <v>0</v>
      </c>
      <c r="Z117" s="433">
        <f t="shared" si="34"/>
        <v>0</v>
      </c>
      <c r="AA117" s="472">
        <f t="shared" si="46"/>
        <v>0</v>
      </c>
      <c r="AB117" s="473"/>
    </row>
    <row r="118" spans="1:28" ht="41.25" customHeight="1">
      <c r="B118" s="481">
        <v>1</v>
      </c>
      <c r="C118" s="565" t="s">
        <v>300</v>
      </c>
      <c r="D118" s="488" t="s">
        <v>0</v>
      </c>
      <c r="E118" s="489">
        <v>260</v>
      </c>
      <c r="F118" s="490" t="s">
        <v>0</v>
      </c>
      <c r="G118" s="422">
        <f t="shared" si="31"/>
        <v>0</v>
      </c>
      <c r="H118" s="432">
        <f>[2]แผนงาน2562!$I$118</f>
        <v>0</v>
      </c>
      <c r="I118" s="432">
        <f>[2]แผนงาน2562!$J$118</f>
        <v>0</v>
      </c>
      <c r="J118" s="432">
        <f>[2]แผนงาน2562!$K$118</f>
        <v>0</v>
      </c>
      <c r="K118" s="433">
        <f t="shared" si="32"/>
        <v>0</v>
      </c>
      <c r="L118" s="472">
        <f t="shared" si="44"/>
        <v>0</v>
      </c>
      <c r="M118" s="432">
        <f>[2]แผนงาน2562!$N$118</f>
        <v>0</v>
      </c>
      <c r="N118" s="432">
        <f>[2]แผนงาน2562!$O$118</f>
        <v>0</v>
      </c>
      <c r="O118" s="432">
        <f>[2]แผนงาน2562!$P$118</f>
        <v>0</v>
      </c>
      <c r="P118" s="433">
        <f t="shared" si="41"/>
        <v>0</v>
      </c>
      <c r="Q118" s="472">
        <f t="shared" si="45"/>
        <v>0</v>
      </c>
      <c r="R118" s="432">
        <f>[2]แผนงาน2562!$T$118</f>
        <v>0</v>
      </c>
      <c r="S118" s="432">
        <f>[2]แผนงาน2562!$U$118</f>
        <v>0</v>
      </c>
      <c r="T118" s="432">
        <f>[2]แผนงาน2562!$V$118</f>
        <v>0</v>
      </c>
      <c r="U118" s="433">
        <f t="shared" si="33"/>
        <v>0</v>
      </c>
      <c r="V118" s="472">
        <f t="shared" si="51"/>
        <v>0</v>
      </c>
      <c r="W118" s="432">
        <f>[2]แผนงาน2562!$Z$118</f>
        <v>0</v>
      </c>
      <c r="X118" s="432">
        <f>[2]แผนงาน2562!$AA$118</f>
        <v>0</v>
      </c>
      <c r="Y118" s="432">
        <f>[2]แผนงาน2562!$AB$118</f>
        <v>0</v>
      </c>
      <c r="Z118" s="433">
        <f t="shared" si="34"/>
        <v>0</v>
      </c>
      <c r="AA118" s="472">
        <f t="shared" si="46"/>
        <v>0</v>
      </c>
      <c r="AB118" s="491"/>
    </row>
    <row r="119" spans="1:28">
      <c r="B119" s="481"/>
      <c r="C119" s="565"/>
      <c r="D119" s="488"/>
      <c r="E119" s="489"/>
      <c r="F119" s="490" t="s">
        <v>182</v>
      </c>
      <c r="G119" s="422">
        <f t="shared" si="31"/>
        <v>0</v>
      </c>
      <c r="H119" s="432">
        <f>[2]แผนงาน2562!$I$119</f>
        <v>0</v>
      </c>
      <c r="I119" s="432">
        <f>[2]แผนงาน2562!$J$119</f>
        <v>0</v>
      </c>
      <c r="J119" s="432">
        <f>[2]แผนงาน2562!$K$119</f>
        <v>0</v>
      </c>
      <c r="K119" s="433">
        <f t="shared" si="32"/>
        <v>0</v>
      </c>
      <c r="L119" s="472">
        <f t="shared" si="44"/>
        <v>0</v>
      </c>
      <c r="M119" s="432">
        <f>[2]แผนงาน2562!$N$119</f>
        <v>0</v>
      </c>
      <c r="N119" s="432">
        <f>[2]แผนงาน2562!$O$119</f>
        <v>0</v>
      </c>
      <c r="O119" s="432">
        <f>[2]แผนงาน2562!$P$119</f>
        <v>0</v>
      </c>
      <c r="P119" s="433">
        <f t="shared" si="41"/>
        <v>0</v>
      </c>
      <c r="Q119" s="472">
        <f t="shared" si="45"/>
        <v>0</v>
      </c>
      <c r="R119" s="432">
        <f>[2]แผนงาน2562!$T$119</f>
        <v>0</v>
      </c>
      <c r="S119" s="432">
        <f>[2]แผนงาน2562!$U$119</f>
        <v>0</v>
      </c>
      <c r="T119" s="432">
        <f>[2]แผนงาน2562!$V$119</f>
        <v>0</v>
      </c>
      <c r="U119" s="433">
        <f t="shared" si="33"/>
        <v>0</v>
      </c>
      <c r="V119" s="472">
        <f t="shared" si="51"/>
        <v>0</v>
      </c>
      <c r="W119" s="432">
        <f>[2]แผนงาน2562!$Z$119</f>
        <v>0</v>
      </c>
      <c r="X119" s="432">
        <f>[2]แผนงาน2562!$AA$119</f>
        <v>0</v>
      </c>
      <c r="Y119" s="432">
        <f>[2]แผนงาน2562!$AB$119</f>
        <v>0</v>
      </c>
      <c r="Z119" s="433">
        <f t="shared" si="34"/>
        <v>0</v>
      </c>
      <c r="AA119" s="472">
        <f t="shared" si="46"/>
        <v>0</v>
      </c>
      <c r="AB119" s="491"/>
    </row>
    <row r="120" spans="1:28" s="506" customFormat="1" ht="42" customHeight="1">
      <c r="A120" s="498"/>
      <c r="B120" s="499"/>
      <c r="C120" s="629" t="s">
        <v>301</v>
      </c>
      <c r="D120" s="501" t="s">
        <v>0</v>
      </c>
      <c r="E120" s="502">
        <v>65</v>
      </c>
      <c r="F120" s="503" t="s">
        <v>0</v>
      </c>
      <c r="G120" s="422">
        <f t="shared" si="31"/>
        <v>3000</v>
      </c>
      <c r="H120" s="504">
        <f>H122</f>
        <v>250</v>
      </c>
      <c r="I120" s="504">
        <f>I122</f>
        <v>250</v>
      </c>
      <c r="J120" s="504">
        <f>J122</f>
        <v>250</v>
      </c>
      <c r="K120" s="504">
        <f t="shared" si="32"/>
        <v>750</v>
      </c>
      <c r="L120" s="472">
        <f t="shared" si="44"/>
        <v>750</v>
      </c>
      <c r="M120" s="504">
        <f>M122</f>
        <v>250</v>
      </c>
      <c r="N120" s="504">
        <f>N122</f>
        <v>250</v>
      </c>
      <c r="O120" s="504">
        <f>O122</f>
        <v>250</v>
      </c>
      <c r="P120" s="433">
        <f t="shared" si="41"/>
        <v>750</v>
      </c>
      <c r="Q120" s="472">
        <f t="shared" si="45"/>
        <v>1500</v>
      </c>
      <c r="R120" s="504">
        <f>R122</f>
        <v>250</v>
      </c>
      <c r="S120" s="504">
        <f>S122</f>
        <v>250</v>
      </c>
      <c r="T120" s="504">
        <f>T122</f>
        <v>250</v>
      </c>
      <c r="U120" s="433">
        <f t="shared" si="33"/>
        <v>750</v>
      </c>
      <c r="V120" s="472">
        <f t="shared" si="51"/>
        <v>2250</v>
      </c>
      <c r="W120" s="504">
        <f>W122</f>
        <v>250</v>
      </c>
      <c r="X120" s="504">
        <f>X122</f>
        <v>250</v>
      </c>
      <c r="Y120" s="504">
        <f>Y122</f>
        <v>250</v>
      </c>
      <c r="Z120" s="433">
        <f t="shared" si="34"/>
        <v>750</v>
      </c>
      <c r="AA120" s="472">
        <f t="shared" si="46"/>
        <v>3000</v>
      </c>
      <c r="AB120" s="505"/>
    </row>
    <row r="121" spans="1:28" s="474" customFormat="1">
      <c r="A121" s="466"/>
      <c r="B121" s="467"/>
      <c r="C121" s="628"/>
      <c r="D121" s="469"/>
      <c r="E121" s="470"/>
      <c r="F121" s="471" t="s">
        <v>182</v>
      </c>
      <c r="G121" s="422">
        <f t="shared" si="31"/>
        <v>38600</v>
      </c>
      <c r="H121" s="433">
        <f>[1]แผนเงิน2562!$G$122</f>
        <v>0</v>
      </c>
      <c r="I121" s="433">
        <f>[1]แผนเงิน2562!$H$122</f>
        <v>0</v>
      </c>
      <c r="J121" s="433">
        <f>[1]แผนเงิน2562!$I$122</f>
        <v>12120</v>
      </c>
      <c r="K121" s="433">
        <f t="shared" si="32"/>
        <v>12120</v>
      </c>
      <c r="L121" s="472">
        <f t="shared" si="44"/>
        <v>12120</v>
      </c>
      <c r="M121" s="433">
        <f>[1]แผนเงิน2562!$K$122</f>
        <v>0</v>
      </c>
      <c r="N121" s="433">
        <f>[1]แผนเงิน2562!$L$122</f>
        <v>0</v>
      </c>
      <c r="O121" s="433">
        <f>[1]แผนเงิน2562!$M$122</f>
        <v>16880</v>
      </c>
      <c r="P121" s="433">
        <f t="shared" si="41"/>
        <v>16880</v>
      </c>
      <c r="Q121" s="472">
        <f t="shared" si="45"/>
        <v>29000</v>
      </c>
      <c r="R121" s="433">
        <f>[1]แผนเงิน2562!$P$122</f>
        <v>0</v>
      </c>
      <c r="S121" s="433">
        <f>[1]แผนเงิน2562!$Q$122</f>
        <v>0</v>
      </c>
      <c r="T121" s="433">
        <f>[1]แผนเงิน2562!$R$122</f>
        <v>9600</v>
      </c>
      <c r="U121" s="433">
        <f t="shared" si="33"/>
        <v>9600</v>
      </c>
      <c r="V121" s="472">
        <f t="shared" si="51"/>
        <v>38600</v>
      </c>
      <c r="W121" s="433">
        <f>[1]แผนเงิน2562!$U$122</f>
        <v>0</v>
      </c>
      <c r="X121" s="433">
        <f>[1]แผนเงิน2562!$V$122</f>
        <v>0</v>
      </c>
      <c r="Y121" s="433">
        <f>[1]แผนเงิน2562!$W$122</f>
        <v>0</v>
      </c>
      <c r="Z121" s="433">
        <f t="shared" si="34"/>
        <v>0</v>
      </c>
      <c r="AA121" s="472">
        <f t="shared" si="46"/>
        <v>38600</v>
      </c>
      <c r="AB121" s="473"/>
    </row>
    <row r="122" spans="1:28" s="582" customFormat="1" ht="32.25" customHeight="1">
      <c r="B122" s="575">
        <v>1</v>
      </c>
      <c r="C122" s="612" t="s">
        <v>302</v>
      </c>
      <c r="D122" s="577" t="s">
        <v>0</v>
      </c>
      <c r="E122" s="578"/>
      <c r="F122" s="579" t="s">
        <v>0</v>
      </c>
      <c r="G122" s="422">
        <f t="shared" si="31"/>
        <v>3000</v>
      </c>
      <c r="H122" s="580">
        <f t="shared" ref="H122:J123" si="63">H124+H126</f>
        <v>250</v>
      </c>
      <c r="I122" s="580">
        <f t="shared" si="63"/>
        <v>250</v>
      </c>
      <c r="J122" s="580">
        <f t="shared" si="63"/>
        <v>250</v>
      </c>
      <c r="K122" s="580">
        <f t="shared" si="32"/>
        <v>750</v>
      </c>
      <c r="L122" s="472">
        <f t="shared" si="44"/>
        <v>750</v>
      </c>
      <c r="M122" s="580">
        <f t="shared" ref="M122:O123" si="64">M124+M126</f>
        <v>250</v>
      </c>
      <c r="N122" s="580">
        <f t="shared" si="64"/>
        <v>250</v>
      </c>
      <c r="O122" s="580">
        <f t="shared" si="64"/>
        <v>250</v>
      </c>
      <c r="P122" s="433">
        <f t="shared" si="41"/>
        <v>750</v>
      </c>
      <c r="Q122" s="472">
        <f t="shared" si="45"/>
        <v>1500</v>
      </c>
      <c r="R122" s="580">
        <f t="shared" ref="R122:T123" si="65">R124+R126</f>
        <v>250</v>
      </c>
      <c r="S122" s="580">
        <f t="shared" si="65"/>
        <v>250</v>
      </c>
      <c r="T122" s="580">
        <f t="shared" si="65"/>
        <v>250</v>
      </c>
      <c r="U122" s="433">
        <f t="shared" si="33"/>
        <v>750</v>
      </c>
      <c r="V122" s="472">
        <f t="shared" si="51"/>
        <v>2250</v>
      </c>
      <c r="W122" s="580">
        <f t="shared" ref="W122:Y123" si="66">W124+W126</f>
        <v>250</v>
      </c>
      <c r="X122" s="580">
        <f t="shared" si="66"/>
        <v>250</v>
      </c>
      <c r="Y122" s="580">
        <f t="shared" si="66"/>
        <v>250</v>
      </c>
      <c r="Z122" s="433">
        <f t="shared" si="34"/>
        <v>750</v>
      </c>
      <c r="AA122" s="472">
        <f t="shared" si="46"/>
        <v>3000</v>
      </c>
      <c r="AB122" s="581"/>
    </row>
    <row r="123" spans="1:28" s="466" customFormat="1">
      <c r="B123" s="467"/>
      <c r="C123" s="621"/>
      <c r="D123" s="476"/>
      <c r="E123" s="477"/>
      <c r="F123" s="478" t="s">
        <v>182</v>
      </c>
      <c r="G123" s="422">
        <f t="shared" si="31"/>
        <v>0</v>
      </c>
      <c r="H123" s="433">
        <f t="shared" si="63"/>
        <v>0</v>
      </c>
      <c r="I123" s="433">
        <f t="shared" si="63"/>
        <v>0</v>
      </c>
      <c r="J123" s="433">
        <f t="shared" si="63"/>
        <v>0</v>
      </c>
      <c r="K123" s="433">
        <f t="shared" si="32"/>
        <v>0</v>
      </c>
      <c r="L123" s="472">
        <f t="shared" si="44"/>
        <v>0</v>
      </c>
      <c r="M123" s="433">
        <f t="shared" si="64"/>
        <v>0</v>
      </c>
      <c r="N123" s="433">
        <f t="shared" si="64"/>
        <v>0</v>
      </c>
      <c r="O123" s="433">
        <f t="shared" si="64"/>
        <v>0</v>
      </c>
      <c r="P123" s="433">
        <f t="shared" si="41"/>
        <v>0</v>
      </c>
      <c r="Q123" s="472">
        <f t="shared" si="45"/>
        <v>0</v>
      </c>
      <c r="R123" s="433">
        <f t="shared" si="65"/>
        <v>0</v>
      </c>
      <c r="S123" s="433">
        <f t="shared" si="65"/>
        <v>0</v>
      </c>
      <c r="T123" s="433">
        <f t="shared" si="65"/>
        <v>0</v>
      </c>
      <c r="U123" s="433">
        <f t="shared" si="33"/>
        <v>0</v>
      </c>
      <c r="V123" s="472">
        <f t="shared" si="51"/>
        <v>0</v>
      </c>
      <c r="W123" s="433">
        <f t="shared" si="66"/>
        <v>0</v>
      </c>
      <c r="X123" s="433">
        <f t="shared" si="66"/>
        <v>0</v>
      </c>
      <c r="Y123" s="433">
        <f t="shared" si="66"/>
        <v>0</v>
      </c>
      <c r="Z123" s="433">
        <f t="shared" si="34"/>
        <v>0</v>
      </c>
      <c r="AA123" s="472">
        <f t="shared" si="46"/>
        <v>0</v>
      </c>
      <c r="AB123" s="479"/>
    </row>
    <row r="124" spans="1:28" s="546" customFormat="1">
      <c r="A124" s="540"/>
      <c r="B124" s="526"/>
      <c r="C124" s="630" t="s">
        <v>303</v>
      </c>
      <c r="D124" s="542" t="s">
        <v>0</v>
      </c>
      <c r="E124" s="543">
        <f>SUM(E126:E130)</f>
        <v>1660</v>
      </c>
      <c r="F124" s="544" t="s">
        <v>0</v>
      </c>
      <c r="G124" s="422">
        <f t="shared" si="31"/>
        <v>2400</v>
      </c>
      <c r="H124" s="530">
        <f>[1]แผนงาน2562!$I$124</f>
        <v>200</v>
      </c>
      <c r="I124" s="530">
        <f>[1]แผนงาน2562!$J$124</f>
        <v>200</v>
      </c>
      <c r="J124" s="530">
        <f>[1]แผนงาน2562!$K$124</f>
        <v>200</v>
      </c>
      <c r="K124" s="530">
        <f t="shared" si="32"/>
        <v>600</v>
      </c>
      <c r="L124" s="472">
        <f t="shared" si="44"/>
        <v>600</v>
      </c>
      <c r="M124" s="530">
        <f>[1]แผนงาน2562!$M$124</f>
        <v>200</v>
      </c>
      <c r="N124" s="530">
        <f>[1]แผนงาน2562!$N$124</f>
        <v>200</v>
      </c>
      <c r="O124" s="530">
        <f>[1]แผนงาน2562!$O$124</f>
        <v>200</v>
      </c>
      <c r="P124" s="433">
        <f t="shared" si="41"/>
        <v>600</v>
      </c>
      <c r="Q124" s="472">
        <f t="shared" si="45"/>
        <v>1200</v>
      </c>
      <c r="R124" s="530">
        <f>[1]แผนงาน2562!$W$124</f>
        <v>200</v>
      </c>
      <c r="S124" s="530">
        <f>[1]แผนงาน2562!$W$124</f>
        <v>200</v>
      </c>
      <c r="T124" s="530">
        <f>[1]แผนงาน2562!$W$124</f>
        <v>200</v>
      </c>
      <c r="U124" s="433">
        <f t="shared" si="33"/>
        <v>600</v>
      </c>
      <c r="V124" s="472">
        <f t="shared" si="51"/>
        <v>1800</v>
      </c>
      <c r="W124" s="530">
        <f>[1]แผนงาน2562!$W$124</f>
        <v>200</v>
      </c>
      <c r="X124" s="530">
        <f>[1]แผนงาน2562!$X$124</f>
        <v>200</v>
      </c>
      <c r="Y124" s="530">
        <f>[1]แผนงาน2562!$Y$124</f>
        <v>200</v>
      </c>
      <c r="Z124" s="433">
        <f t="shared" si="34"/>
        <v>600</v>
      </c>
      <c r="AA124" s="472">
        <f t="shared" si="46"/>
        <v>2400</v>
      </c>
      <c r="AB124" s="545"/>
    </row>
    <row r="125" spans="1:28" s="552" customFormat="1">
      <c r="A125" s="532"/>
      <c r="B125" s="533"/>
      <c r="C125" s="631"/>
      <c r="D125" s="548"/>
      <c r="E125" s="549"/>
      <c r="F125" s="550" t="s">
        <v>182</v>
      </c>
      <c r="G125" s="422">
        <f t="shared" si="31"/>
        <v>0</v>
      </c>
      <c r="H125" s="538">
        <f>[1]แผนเงิน2562!$G$124</f>
        <v>0</v>
      </c>
      <c r="I125" s="538">
        <f>[1]แผนเงิน2562!$H$124</f>
        <v>0</v>
      </c>
      <c r="J125" s="538">
        <f>[1]แผนเงิน2562!$I$124</f>
        <v>0</v>
      </c>
      <c r="K125" s="538">
        <f t="shared" si="32"/>
        <v>0</v>
      </c>
      <c r="L125" s="472">
        <f t="shared" si="44"/>
        <v>0</v>
      </c>
      <c r="M125" s="538">
        <f>[1]แผนเงิน2562!$K$124</f>
        <v>0</v>
      </c>
      <c r="N125" s="538">
        <f>[1]แผนเงิน2562!$L$124</f>
        <v>0</v>
      </c>
      <c r="O125" s="538">
        <f>[1]แผนเงิน2562!$M$124</f>
        <v>0</v>
      </c>
      <c r="P125" s="433">
        <f t="shared" si="41"/>
        <v>0</v>
      </c>
      <c r="Q125" s="472">
        <f t="shared" si="45"/>
        <v>0</v>
      </c>
      <c r="R125" s="538">
        <f>[1]แผนเงิน2562!$P$124</f>
        <v>0</v>
      </c>
      <c r="S125" s="538">
        <f>[1]แผนเงิน2562!$Q$124</f>
        <v>0</v>
      </c>
      <c r="T125" s="538">
        <f>[1]แผนเงิน2562!$R$124</f>
        <v>0</v>
      </c>
      <c r="U125" s="433">
        <f t="shared" si="33"/>
        <v>0</v>
      </c>
      <c r="V125" s="472">
        <f t="shared" si="51"/>
        <v>0</v>
      </c>
      <c r="W125" s="538">
        <f>[1]แผนเงิน2562!$U$124</f>
        <v>0</v>
      </c>
      <c r="X125" s="538">
        <f>[1]แผนเงิน2562!$V$124</f>
        <v>0</v>
      </c>
      <c r="Y125" s="538">
        <f>[1]แผนเงิน2562!$W$124</f>
        <v>0</v>
      </c>
      <c r="Z125" s="433">
        <f t="shared" si="34"/>
        <v>0</v>
      </c>
      <c r="AA125" s="472">
        <f t="shared" si="46"/>
        <v>0</v>
      </c>
      <c r="AB125" s="551"/>
    </row>
    <row r="126" spans="1:28" s="546" customFormat="1" ht="18" customHeight="1">
      <c r="A126" s="540"/>
      <c r="B126" s="526"/>
      <c r="C126" s="630" t="s">
        <v>304</v>
      </c>
      <c r="D126" s="542" t="s">
        <v>0</v>
      </c>
      <c r="E126" s="543">
        <v>1400</v>
      </c>
      <c r="F126" s="544" t="s">
        <v>0</v>
      </c>
      <c r="G126" s="422">
        <f t="shared" si="31"/>
        <v>600</v>
      </c>
      <c r="H126" s="530">
        <f>[1]แผนงาน2562!$I$126</f>
        <v>50</v>
      </c>
      <c r="I126" s="530">
        <f>[1]แผนงาน2562!$J$126</f>
        <v>50</v>
      </c>
      <c r="J126" s="530">
        <f>[1]แผนงาน2562!$K$126</f>
        <v>50</v>
      </c>
      <c r="K126" s="530">
        <f t="shared" si="32"/>
        <v>150</v>
      </c>
      <c r="L126" s="472">
        <f t="shared" si="44"/>
        <v>150</v>
      </c>
      <c r="M126" s="530">
        <f>[1]แผนงาน2562!$M$126</f>
        <v>50</v>
      </c>
      <c r="N126" s="530">
        <f>[1]แผนงาน2562!$N$126</f>
        <v>50</v>
      </c>
      <c r="O126" s="530">
        <f>[1]แผนงาน2562!$O$126</f>
        <v>50</v>
      </c>
      <c r="P126" s="433">
        <f t="shared" si="41"/>
        <v>150</v>
      </c>
      <c r="Q126" s="472">
        <f t="shared" si="45"/>
        <v>300</v>
      </c>
      <c r="R126" s="530">
        <f>[1]แผนงาน2562!$R$126</f>
        <v>50</v>
      </c>
      <c r="S126" s="530">
        <f>[1]แผนงาน2562!$S$126</f>
        <v>50</v>
      </c>
      <c r="T126" s="530">
        <f>[1]แผนงาน2562!$T$126</f>
        <v>50</v>
      </c>
      <c r="U126" s="433">
        <f t="shared" si="33"/>
        <v>150</v>
      </c>
      <c r="V126" s="472">
        <f t="shared" si="51"/>
        <v>450</v>
      </c>
      <c r="W126" s="530">
        <f>[1]แผนงาน2562!$W$126</f>
        <v>50</v>
      </c>
      <c r="X126" s="530">
        <f>[1]แผนงาน2562!$X$126</f>
        <v>50</v>
      </c>
      <c r="Y126" s="530">
        <f>[1]แผนงาน2562!$Y$126</f>
        <v>50</v>
      </c>
      <c r="Z126" s="433">
        <f t="shared" si="34"/>
        <v>150</v>
      </c>
      <c r="AA126" s="472">
        <f t="shared" si="46"/>
        <v>600</v>
      </c>
      <c r="AB126" s="545"/>
    </row>
    <row r="127" spans="1:28" s="552" customFormat="1">
      <c r="A127" s="532"/>
      <c r="B127" s="533"/>
      <c r="C127" s="631"/>
      <c r="D127" s="548"/>
      <c r="E127" s="549"/>
      <c r="F127" s="550" t="s">
        <v>182</v>
      </c>
      <c r="G127" s="422">
        <f t="shared" si="31"/>
        <v>0</v>
      </c>
      <c r="H127" s="538">
        <f>[1]แผนเงิน2562!$G$126</f>
        <v>0</v>
      </c>
      <c r="I127" s="538">
        <f>[1]แผนเงิน2562!$H$126</f>
        <v>0</v>
      </c>
      <c r="J127" s="538">
        <f>[1]แผนเงิน2562!$I$126</f>
        <v>0</v>
      </c>
      <c r="K127" s="538">
        <f t="shared" si="32"/>
        <v>0</v>
      </c>
      <c r="L127" s="472">
        <f t="shared" si="44"/>
        <v>0</v>
      </c>
      <c r="M127" s="538">
        <f>[1]แผนเงิน2562!$K$126</f>
        <v>0</v>
      </c>
      <c r="N127" s="538">
        <f>[1]แผนเงิน2562!$L$126</f>
        <v>0</v>
      </c>
      <c r="O127" s="538">
        <f>[1]แผนเงิน2562!$M$126</f>
        <v>0</v>
      </c>
      <c r="P127" s="433">
        <f t="shared" si="41"/>
        <v>0</v>
      </c>
      <c r="Q127" s="472">
        <f t="shared" si="45"/>
        <v>0</v>
      </c>
      <c r="R127" s="538">
        <f>[1]แผนเงิน2562!$P$126</f>
        <v>0</v>
      </c>
      <c r="S127" s="538">
        <f>[1]แผนเงิน2562!$Q$126</f>
        <v>0</v>
      </c>
      <c r="T127" s="538">
        <f>[1]แผนเงิน2562!$R$126</f>
        <v>0</v>
      </c>
      <c r="U127" s="433">
        <f t="shared" si="33"/>
        <v>0</v>
      </c>
      <c r="V127" s="472">
        <f t="shared" si="51"/>
        <v>0</v>
      </c>
      <c r="W127" s="538">
        <f>[1]แผนเงิน2562!$U$126</f>
        <v>0</v>
      </c>
      <c r="X127" s="538">
        <f>[1]แผนเงิน2562!$V$126</f>
        <v>0</v>
      </c>
      <c r="Y127" s="538">
        <f>[1]แผนเงิน2562!$W$126</f>
        <v>0</v>
      </c>
      <c r="Z127" s="433">
        <f t="shared" si="34"/>
        <v>0</v>
      </c>
      <c r="AA127" s="472">
        <f t="shared" si="46"/>
        <v>0</v>
      </c>
      <c r="AB127" s="551"/>
    </row>
    <row r="128" spans="1:28" ht="56.25">
      <c r="B128" s="564"/>
      <c r="C128" s="428" t="s">
        <v>334</v>
      </c>
      <c r="D128" s="632" t="s">
        <v>0</v>
      </c>
      <c r="E128" s="633">
        <v>160</v>
      </c>
      <c r="F128" s="624" t="s">
        <v>0</v>
      </c>
      <c r="G128" s="422">
        <f t="shared" si="31"/>
        <v>14670</v>
      </c>
      <c r="H128" s="432">
        <f t="shared" ref="H128:J129" si="67">H130+H143+H183</f>
        <v>1145</v>
      </c>
      <c r="I128" s="432">
        <f t="shared" si="67"/>
        <v>1145</v>
      </c>
      <c r="J128" s="432">
        <f t="shared" si="67"/>
        <v>1700</v>
      </c>
      <c r="K128" s="433">
        <f t="shared" si="32"/>
        <v>3990</v>
      </c>
      <c r="L128" s="472">
        <f t="shared" si="44"/>
        <v>3990</v>
      </c>
      <c r="M128" s="432">
        <f t="shared" ref="M128:O129" si="68">M130+M143+M183</f>
        <v>1350</v>
      </c>
      <c r="N128" s="432">
        <f t="shared" si="68"/>
        <v>1275</v>
      </c>
      <c r="O128" s="432">
        <f t="shared" si="68"/>
        <v>1150</v>
      </c>
      <c r="P128" s="433">
        <f t="shared" si="41"/>
        <v>3775</v>
      </c>
      <c r="Q128" s="472">
        <f t="shared" si="45"/>
        <v>7765</v>
      </c>
      <c r="R128" s="432">
        <f t="shared" ref="R128:T129" si="69">R130+R143+R183</f>
        <v>1145</v>
      </c>
      <c r="S128" s="432">
        <f t="shared" si="69"/>
        <v>1145</v>
      </c>
      <c r="T128" s="432">
        <f t="shared" si="69"/>
        <v>1145</v>
      </c>
      <c r="U128" s="433">
        <f t="shared" si="33"/>
        <v>3435</v>
      </c>
      <c r="V128" s="472">
        <f t="shared" si="51"/>
        <v>11200</v>
      </c>
      <c r="W128" s="432">
        <f t="shared" ref="W128:Y129" si="70">W130+W183+W143</f>
        <v>1145</v>
      </c>
      <c r="X128" s="432">
        <f t="shared" si="70"/>
        <v>1145</v>
      </c>
      <c r="Y128" s="432">
        <f t="shared" si="70"/>
        <v>1180</v>
      </c>
      <c r="Z128" s="433">
        <f t="shared" si="34"/>
        <v>3470</v>
      </c>
      <c r="AA128" s="472">
        <f t="shared" si="46"/>
        <v>14670</v>
      </c>
      <c r="AB128" s="634"/>
    </row>
    <row r="129" spans="1:28">
      <c r="B129" s="481"/>
      <c r="C129" s="565"/>
      <c r="D129" s="488"/>
      <c r="E129" s="489"/>
      <c r="F129" s="490" t="s">
        <v>182</v>
      </c>
      <c r="G129" s="422">
        <f t="shared" si="31"/>
        <v>1579200</v>
      </c>
      <c r="H129" s="432">
        <f t="shared" si="67"/>
        <v>139216</v>
      </c>
      <c r="I129" s="432">
        <f t="shared" si="67"/>
        <v>139216</v>
      </c>
      <c r="J129" s="432">
        <f t="shared" si="67"/>
        <v>139216</v>
      </c>
      <c r="K129" s="433">
        <f t="shared" si="32"/>
        <v>417648</v>
      </c>
      <c r="L129" s="472">
        <f t="shared" si="44"/>
        <v>417648</v>
      </c>
      <c r="M129" s="432">
        <f t="shared" si="68"/>
        <v>139216</v>
      </c>
      <c r="N129" s="432">
        <f t="shared" si="68"/>
        <v>139216</v>
      </c>
      <c r="O129" s="432">
        <f t="shared" si="68"/>
        <v>209816</v>
      </c>
      <c r="P129" s="433">
        <f t="shared" si="41"/>
        <v>488248</v>
      </c>
      <c r="Q129" s="472">
        <f t="shared" si="45"/>
        <v>905896</v>
      </c>
      <c r="R129" s="432">
        <f t="shared" si="69"/>
        <v>121216</v>
      </c>
      <c r="S129" s="432">
        <f t="shared" si="69"/>
        <v>121216</v>
      </c>
      <c r="T129" s="432">
        <f t="shared" si="69"/>
        <v>121220</v>
      </c>
      <c r="U129" s="433">
        <f t="shared" si="33"/>
        <v>363652</v>
      </c>
      <c r="V129" s="472">
        <f t="shared" si="51"/>
        <v>1269548</v>
      </c>
      <c r="W129" s="432">
        <f t="shared" si="70"/>
        <v>103220</v>
      </c>
      <c r="X129" s="432">
        <f t="shared" si="70"/>
        <v>103216</v>
      </c>
      <c r="Y129" s="432">
        <f t="shared" si="70"/>
        <v>103216</v>
      </c>
      <c r="Z129" s="433">
        <f t="shared" si="34"/>
        <v>309652</v>
      </c>
      <c r="AA129" s="472">
        <f t="shared" si="46"/>
        <v>1579200</v>
      </c>
      <c r="AB129" s="491"/>
    </row>
    <row r="130" spans="1:28" s="506" customFormat="1" ht="56.25">
      <c r="A130" s="498"/>
      <c r="B130" s="499"/>
      <c r="C130" s="629" t="s">
        <v>278</v>
      </c>
      <c r="D130" s="501" t="s">
        <v>0</v>
      </c>
      <c r="E130" s="502">
        <v>100</v>
      </c>
      <c r="F130" s="503" t="s">
        <v>0</v>
      </c>
      <c r="G130" s="422">
        <f t="shared" si="31"/>
        <v>4500</v>
      </c>
      <c r="H130" s="504">
        <f t="shared" ref="H130:J133" si="71">H132</f>
        <v>375</v>
      </c>
      <c r="I130" s="504">
        <f t="shared" si="71"/>
        <v>375</v>
      </c>
      <c r="J130" s="504">
        <f t="shared" si="71"/>
        <v>375</v>
      </c>
      <c r="K130" s="504">
        <f t="shared" si="32"/>
        <v>1125</v>
      </c>
      <c r="L130" s="472">
        <f t="shared" si="44"/>
        <v>1125</v>
      </c>
      <c r="M130" s="504">
        <f t="shared" ref="M130:O133" si="72">M132</f>
        <v>375</v>
      </c>
      <c r="N130" s="504">
        <f t="shared" si="72"/>
        <v>375</v>
      </c>
      <c r="O130" s="504">
        <f t="shared" si="72"/>
        <v>375</v>
      </c>
      <c r="P130" s="433">
        <f t="shared" si="41"/>
        <v>1125</v>
      </c>
      <c r="Q130" s="472">
        <f t="shared" si="45"/>
        <v>2250</v>
      </c>
      <c r="R130" s="504">
        <f t="shared" ref="R130:T133" si="73">R132</f>
        <v>375</v>
      </c>
      <c r="S130" s="504">
        <f t="shared" si="73"/>
        <v>375</v>
      </c>
      <c r="T130" s="504">
        <f t="shared" si="73"/>
        <v>375</v>
      </c>
      <c r="U130" s="433">
        <f t="shared" si="33"/>
        <v>1125</v>
      </c>
      <c r="V130" s="472">
        <f t="shared" si="51"/>
        <v>3375</v>
      </c>
      <c r="W130" s="504">
        <f t="shared" ref="W130:Y133" si="74">W132</f>
        <v>375</v>
      </c>
      <c r="X130" s="504">
        <f t="shared" si="74"/>
        <v>375</v>
      </c>
      <c r="Y130" s="504">
        <f t="shared" si="74"/>
        <v>375</v>
      </c>
      <c r="Z130" s="433">
        <f t="shared" si="34"/>
        <v>1125</v>
      </c>
      <c r="AA130" s="472">
        <f t="shared" si="46"/>
        <v>4500</v>
      </c>
      <c r="AB130" s="505"/>
    </row>
    <row r="131" spans="1:28" s="640" customFormat="1">
      <c r="A131" s="582"/>
      <c r="B131" s="575"/>
      <c r="C131" s="635"/>
      <c r="D131" s="636"/>
      <c r="E131" s="637"/>
      <c r="F131" s="638" t="s">
        <v>182</v>
      </c>
      <c r="G131" s="422">
        <f t="shared" si="31"/>
        <v>23500</v>
      </c>
      <c r="H131" s="580">
        <f t="shared" si="71"/>
        <v>1958</v>
      </c>
      <c r="I131" s="580">
        <f t="shared" si="71"/>
        <v>1958</v>
      </c>
      <c r="J131" s="580">
        <f t="shared" si="71"/>
        <v>1958</v>
      </c>
      <c r="K131" s="580">
        <f t="shared" si="32"/>
        <v>5874</v>
      </c>
      <c r="L131" s="472">
        <f t="shared" si="44"/>
        <v>5874</v>
      </c>
      <c r="M131" s="580">
        <f t="shared" si="72"/>
        <v>1958</v>
      </c>
      <c r="N131" s="580">
        <f t="shared" si="72"/>
        <v>1958</v>
      </c>
      <c r="O131" s="580">
        <f t="shared" si="72"/>
        <v>1958</v>
      </c>
      <c r="P131" s="433">
        <f t="shared" si="41"/>
        <v>5874</v>
      </c>
      <c r="Q131" s="472">
        <f t="shared" si="45"/>
        <v>11748</v>
      </c>
      <c r="R131" s="580">
        <f t="shared" si="73"/>
        <v>1958</v>
      </c>
      <c r="S131" s="580">
        <f t="shared" si="73"/>
        <v>1958</v>
      </c>
      <c r="T131" s="580">
        <f t="shared" si="73"/>
        <v>1962</v>
      </c>
      <c r="U131" s="433">
        <f t="shared" si="33"/>
        <v>5878</v>
      </c>
      <c r="V131" s="472">
        <f t="shared" si="51"/>
        <v>17626</v>
      </c>
      <c r="W131" s="580">
        <f t="shared" si="74"/>
        <v>1958</v>
      </c>
      <c r="X131" s="580">
        <f t="shared" si="74"/>
        <v>1958</v>
      </c>
      <c r="Y131" s="580">
        <f t="shared" si="74"/>
        <v>1958</v>
      </c>
      <c r="Z131" s="433">
        <f t="shared" si="34"/>
        <v>5874</v>
      </c>
      <c r="AA131" s="472">
        <f t="shared" si="46"/>
        <v>23500</v>
      </c>
      <c r="AB131" s="639"/>
    </row>
    <row r="132" spans="1:28" s="474" customFormat="1" ht="56.25">
      <c r="A132" s="466"/>
      <c r="B132" s="467"/>
      <c r="C132" s="628" t="s">
        <v>279</v>
      </c>
      <c r="D132" s="469" t="s">
        <v>0</v>
      </c>
      <c r="E132" s="470">
        <f>SUM(E136:E136)</f>
        <v>12</v>
      </c>
      <c r="F132" s="471" t="s">
        <v>0</v>
      </c>
      <c r="G132" s="422">
        <f t="shared" ref="G132:G196" si="75">AA132</f>
        <v>4500</v>
      </c>
      <c r="H132" s="433">
        <f t="shared" si="71"/>
        <v>375</v>
      </c>
      <c r="I132" s="433">
        <f t="shared" si="71"/>
        <v>375</v>
      </c>
      <c r="J132" s="433">
        <f t="shared" si="71"/>
        <v>375</v>
      </c>
      <c r="K132" s="433">
        <f t="shared" si="32"/>
        <v>1125</v>
      </c>
      <c r="L132" s="472">
        <f t="shared" si="44"/>
        <v>1125</v>
      </c>
      <c r="M132" s="433">
        <f t="shared" si="72"/>
        <v>375</v>
      </c>
      <c r="N132" s="433">
        <f t="shared" si="72"/>
        <v>375</v>
      </c>
      <c r="O132" s="433">
        <f t="shared" si="72"/>
        <v>375</v>
      </c>
      <c r="P132" s="433">
        <f t="shared" si="41"/>
        <v>1125</v>
      </c>
      <c r="Q132" s="472">
        <f t="shared" si="45"/>
        <v>2250</v>
      </c>
      <c r="R132" s="433">
        <f t="shared" si="73"/>
        <v>375</v>
      </c>
      <c r="S132" s="433">
        <f t="shared" si="73"/>
        <v>375</v>
      </c>
      <c r="T132" s="433">
        <f t="shared" si="73"/>
        <v>375</v>
      </c>
      <c r="U132" s="433">
        <f t="shared" si="33"/>
        <v>1125</v>
      </c>
      <c r="V132" s="472">
        <f t="shared" si="51"/>
        <v>3375</v>
      </c>
      <c r="W132" s="433">
        <f t="shared" si="74"/>
        <v>375</v>
      </c>
      <c r="X132" s="433">
        <f t="shared" si="74"/>
        <v>375</v>
      </c>
      <c r="Y132" s="433">
        <f t="shared" si="74"/>
        <v>375</v>
      </c>
      <c r="Z132" s="433">
        <f t="shared" si="34"/>
        <v>1125</v>
      </c>
      <c r="AA132" s="472">
        <f t="shared" si="46"/>
        <v>4500</v>
      </c>
      <c r="AB132" s="473"/>
    </row>
    <row r="133" spans="1:28" s="474" customFormat="1">
      <c r="A133" s="466"/>
      <c r="B133" s="467"/>
      <c r="C133" s="468"/>
      <c r="D133" s="469"/>
      <c r="E133" s="470"/>
      <c r="F133" s="471" t="s">
        <v>182</v>
      </c>
      <c r="G133" s="422">
        <f t="shared" si="75"/>
        <v>23500</v>
      </c>
      <c r="H133" s="433">
        <f t="shared" si="71"/>
        <v>1958</v>
      </c>
      <c r="I133" s="433">
        <f t="shared" si="71"/>
        <v>1958</v>
      </c>
      <c r="J133" s="433">
        <f t="shared" si="71"/>
        <v>1958</v>
      </c>
      <c r="K133" s="433">
        <f t="shared" si="32"/>
        <v>5874</v>
      </c>
      <c r="L133" s="472">
        <f t="shared" si="44"/>
        <v>5874</v>
      </c>
      <c r="M133" s="433">
        <f t="shared" si="72"/>
        <v>1958</v>
      </c>
      <c r="N133" s="433">
        <f t="shared" si="72"/>
        <v>1958</v>
      </c>
      <c r="O133" s="433">
        <f t="shared" si="72"/>
        <v>1958</v>
      </c>
      <c r="P133" s="433">
        <f t="shared" si="41"/>
        <v>5874</v>
      </c>
      <c r="Q133" s="472">
        <f t="shared" si="45"/>
        <v>11748</v>
      </c>
      <c r="R133" s="433">
        <f t="shared" si="73"/>
        <v>1958</v>
      </c>
      <c r="S133" s="433">
        <f t="shared" si="73"/>
        <v>1958</v>
      </c>
      <c r="T133" s="433">
        <f t="shared" si="73"/>
        <v>1962</v>
      </c>
      <c r="U133" s="433">
        <f t="shared" si="33"/>
        <v>5878</v>
      </c>
      <c r="V133" s="472">
        <f t="shared" si="51"/>
        <v>17626</v>
      </c>
      <c r="W133" s="433">
        <f t="shared" si="74"/>
        <v>1958</v>
      </c>
      <c r="X133" s="433">
        <f t="shared" si="74"/>
        <v>1958</v>
      </c>
      <c r="Y133" s="433">
        <f t="shared" si="74"/>
        <v>1958</v>
      </c>
      <c r="Z133" s="433">
        <f t="shared" si="34"/>
        <v>5874</v>
      </c>
      <c r="AA133" s="472">
        <f t="shared" si="46"/>
        <v>23500</v>
      </c>
      <c r="AB133" s="473"/>
    </row>
    <row r="134" spans="1:28" ht="32.25" customHeight="1">
      <c r="B134" s="481">
        <v>1</v>
      </c>
      <c r="C134" s="429" t="s">
        <v>59</v>
      </c>
      <c r="D134" s="488" t="s">
        <v>180</v>
      </c>
      <c r="E134" s="489">
        <v>1</v>
      </c>
      <c r="F134" s="490" t="s">
        <v>0</v>
      </c>
      <c r="G134" s="422">
        <f t="shared" si="75"/>
        <v>4500</v>
      </c>
      <c r="H134" s="432">
        <f>[3]แผนงาน2562!$I$134</f>
        <v>375</v>
      </c>
      <c r="I134" s="432">
        <f>[3]แผนงาน2562!$J$134</f>
        <v>375</v>
      </c>
      <c r="J134" s="432">
        <f>[3]แผนงาน2562!$K$134</f>
        <v>375</v>
      </c>
      <c r="K134" s="433">
        <f t="shared" si="32"/>
        <v>1125</v>
      </c>
      <c r="L134" s="472">
        <f t="shared" si="44"/>
        <v>1125</v>
      </c>
      <c r="M134" s="432">
        <f>[3]แผนงาน2562!$M$134</f>
        <v>375</v>
      </c>
      <c r="N134" s="432">
        <f>[3]แผนงาน2562!$N$134</f>
        <v>375</v>
      </c>
      <c r="O134" s="432">
        <f>[3]แผนงาน2562!$O$134</f>
        <v>375</v>
      </c>
      <c r="P134" s="433">
        <f t="shared" si="41"/>
        <v>1125</v>
      </c>
      <c r="Q134" s="472">
        <f t="shared" si="45"/>
        <v>2250</v>
      </c>
      <c r="R134" s="432">
        <f>[3]แผนงาน2562!$R$134</f>
        <v>375</v>
      </c>
      <c r="S134" s="432">
        <f>[3]แผนงาน2562!$S$134</f>
        <v>375</v>
      </c>
      <c r="T134" s="432">
        <f>[3]แผนงาน2562!$T$134</f>
        <v>375</v>
      </c>
      <c r="U134" s="433">
        <f t="shared" si="33"/>
        <v>1125</v>
      </c>
      <c r="V134" s="472">
        <f t="shared" si="51"/>
        <v>3375</v>
      </c>
      <c r="W134" s="432">
        <f>[3]แผนงาน2562!$W$134</f>
        <v>375</v>
      </c>
      <c r="X134" s="432">
        <f>[3]แผนงาน2562!$X$134</f>
        <v>375</v>
      </c>
      <c r="Y134" s="432">
        <f>[3]แผนงาน2562!$Y$134</f>
        <v>375</v>
      </c>
      <c r="Z134" s="433">
        <f t="shared" si="34"/>
        <v>1125</v>
      </c>
      <c r="AA134" s="472">
        <f t="shared" si="46"/>
        <v>4500</v>
      </c>
      <c r="AB134" s="491"/>
    </row>
    <row r="135" spans="1:28">
      <c r="B135" s="481"/>
      <c r="C135" s="429" t="s">
        <v>311</v>
      </c>
      <c r="D135" s="488"/>
      <c r="E135" s="489"/>
      <c r="F135" s="624" t="s">
        <v>182</v>
      </c>
      <c r="G135" s="422">
        <f t="shared" si="75"/>
        <v>23500</v>
      </c>
      <c r="H135" s="432">
        <f>[3]แผนเงิน2562!$G$134</f>
        <v>1958</v>
      </c>
      <c r="I135" s="432">
        <f>[3]แผนเงิน2562!$H$134</f>
        <v>1958</v>
      </c>
      <c r="J135" s="432">
        <f>[3]แผนเงิน2562!$I$134</f>
        <v>1958</v>
      </c>
      <c r="K135" s="433">
        <f t="shared" si="32"/>
        <v>5874</v>
      </c>
      <c r="L135" s="472">
        <f t="shared" si="44"/>
        <v>5874</v>
      </c>
      <c r="M135" s="432">
        <f>[3]แผนเงิน2562!$K$134</f>
        <v>1958</v>
      </c>
      <c r="N135" s="432">
        <f>[3]แผนเงิน2562!$L$134</f>
        <v>1958</v>
      </c>
      <c r="O135" s="432">
        <f>[3]แผนเงิน2562!$M$134</f>
        <v>1958</v>
      </c>
      <c r="P135" s="433">
        <f t="shared" si="41"/>
        <v>5874</v>
      </c>
      <c r="Q135" s="472">
        <f t="shared" si="45"/>
        <v>11748</v>
      </c>
      <c r="R135" s="432">
        <f>[3]แผนเงิน2562!$P$134</f>
        <v>1958</v>
      </c>
      <c r="S135" s="432">
        <f>[3]แผนเงิน2562!$Q$134</f>
        <v>1958</v>
      </c>
      <c r="T135" s="432">
        <f>[3]แผนเงิน2562!$R$134</f>
        <v>1962</v>
      </c>
      <c r="U135" s="433">
        <f t="shared" ref="U135:U199" si="76">T135+S135+R135</f>
        <v>5878</v>
      </c>
      <c r="V135" s="472">
        <f t="shared" si="51"/>
        <v>17626</v>
      </c>
      <c r="W135" s="432">
        <f>[3]แผนเงิน2562!$U$134</f>
        <v>1958</v>
      </c>
      <c r="X135" s="432">
        <f>[3]แผนเงิน2562!$V$134</f>
        <v>1958</v>
      </c>
      <c r="Y135" s="432">
        <f>[3]แผนเงิน2562!$W$134</f>
        <v>1958</v>
      </c>
      <c r="Z135" s="433">
        <f t="shared" ref="Z135:Z199" si="77">Y135+X135+W135</f>
        <v>5874</v>
      </c>
      <c r="AA135" s="472">
        <f t="shared" si="46"/>
        <v>23500</v>
      </c>
      <c r="AB135" s="634"/>
    </row>
    <row r="136" spans="1:28" s="474" customFormat="1" ht="56.25">
      <c r="A136" s="466"/>
      <c r="B136" s="467"/>
      <c r="C136" s="628" t="s">
        <v>280</v>
      </c>
      <c r="D136" s="469" t="s">
        <v>0</v>
      </c>
      <c r="E136" s="470">
        <v>12</v>
      </c>
      <c r="F136" s="471" t="s">
        <v>5</v>
      </c>
      <c r="G136" s="422">
        <f t="shared" si="75"/>
        <v>620</v>
      </c>
      <c r="H136" s="433">
        <f t="shared" ref="H136:J138" si="78">H139</f>
        <v>0</v>
      </c>
      <c r="I136" s="433">
        <f t="shared" si="78"/>
        <v>50</v>
      </c>
      <c r="J136" s="433">
        <f t="shared" si="78"/>
        <v>50</v>
      </c>
      <c r="K136" s="433">
        <f t="shared" si="32"/>
        <v>100</v>
      </c>
      <c r="L136" s="472">
        <f t="shared" si="44"/>
        <v>100</v>
      </c>
      <c r="M136" s="433">
        <f t="shared" ref="M136:O138" si="79">M139</f>
        <v>65</v>
      </c>
      <c r="N136" s="433">
        <f t="shared" si="79"/>
        <v>65</v>
      </c>
      <c r="O136" s="433">
        <f t="shared" si="79"/>
        <v>75</v>
      </c>
      <c r="P136" s="433">
        <f t="shared" si="41"/>
        <v>205</v>
      </c>
      <c r="Q136" s="472">
        <f t="shared" si="45"/>
        <v>305</v>
      </c>
      <c r="R136" s="433">
        <f t="shared" ref="R136:T138" si="80">R139</f>
        <v>65</v>
      </c>
      <c r="S136" s="433">
        <f t="shared" si="80"/>
        <v>65</v>
      </c>
      <c r="T136" s="433">
        <f t="shared" si="80"/>
        <v>65</v>
      </c>
      <c r="U136" s="433">
        <f t="shared" si="76"/>
        <v>195</v>
      </c>
      <c r="V136" s="472">
        <f t="shared" si="51"/>
        <v>500</v>
      </c>
      <c r="W136" s="433">
        <f t="shared" ref="W136:Y138" si="81">W139</f>
        <v>60</v>
      </c>
      <c r="X136" s="433">
        <f t="shared" si="81"/>
        <v>60</v>
      </c>
      <c r="Y136" s="433">
        <f t="shared" si="81"/>
        <v>0</v>
      </c>
      <c r="Z136" s="433">
        <f t="shared" si="77"/>
        <v>120</v>
      </c>
      <c r="AA136" s="472">
        <f t="shared" si="46"/>
        <v>620</v>
      </c>
      <c r="AB136" s="473"/>
    </row>
    <row r="137" spans="1:28" s="474" customFormat="1">
      <c r="A137" s="466"/>
      <c r="B137" s="467"/>
      <c r="C137" s="628"/>
      <c r="D137" s="469"/>
      <c r="E137" s="470"/>
      <c r="F137" s="471" t="s">
        <v>182</v>
      </c>
      <c r="G137" s="422">
        <f t="shared" si="75"/>
        <v>16200</v>
      </c>
      <c r="H137" s="433">
        <f t="shared" si="78"/>
        <v>0</v>
      </c>
      <c r="I137" s="433">
        <f t="shared" si="78"/>
        <v>2300</v>
      </c>
      <c r="J137" s="433">
        <f t="shared" si="78"/>
        <v>2100</v>
      </c>
      <c r="K137" s="433">
        <f t="shared" ref="K137:K203" si="82">J137+I137+H137</f>
        <v>4400</v>
      </c>
      <c r="L137" s="472">
        <f t="shared" si="44"/>
        <v>4400</v>
      </c>
      <c r="M137" s="433">
        <f t="shared" si="79"/>
        <v>2300</v>
      </c>
      <c r="N137" s="433">
        <f t="shared" si="79"/>
        <v>1600</v>
      </c>
      <c r="O137" s="433">
        <f t="shared" si="79"/>
        <v>1500</v>
      </c>
      <c r="P137" s="433">
        <f t="shared" si="41"/>
        <v>5400</v>
      </c>
      <c r="Q137" s="472">
        <f t="shared" si="45"/>
        <v>9800</v>
      </c>
      <c r="R137" s="433">
        <f t="shared" si="80"/>
        <v>1300</v>
      </c>
      <c r="S137" s="433">
        <f t="shared" si="80"/>
        <v>1300</v>
      </c>
      <c r="T137" s="433">
        <f t="shared" si="80"/>
        <v>1200</v>
      </c>
      <c r="U137" s="433">
        <f t="shared" si="76"/>
        <v>3800</v>
      </c>
      <c r="V137" s="472">
        <f t="shared" si="51"/>
        <v>13600</v>
      </c>
      <c r="W137" s="433">
        <f t="shared" si="81"/>
        <v>1300</v>
      </c>
      <c r="X137" s="433">
        <f t="shared" si="81"/>
        <v>1300</v>
      </c>
      <c r="Y137" s="433">
        <f t="shared" si="81"/>
        <v>0</v>
      </c>
      <c r="Z137" s="433">
        <f t="shared" si="77"/>
        <v>2600</v>
      </c>
      <c r="AA137" s="472">
        <f t="shared" si="46"/>
        <v>16200</v>
      </c>
      <c r="AB137" s="473"/>
    </row>
    <row r="138" spans="1:28" s="474" customFormat="1">
      <c r="A138" s="466"/>
      <c r="B138" s="467"/>
      <c r="C138" s="628"/>
      <c r="D138" s="469"/>
      <c r="E138" s="470"/>
      <c r="F138" s="471" t="s">
        <v>0</v>
      </c>
      <c r="G138" s="422">
        <f t="shared" si="75"/>
        <v>2900</v>
      </c>
      <c r="H138" s="433">
        <f t="shared" si="78"/>
        <v>0</v>
      </c>
      <c r="I138" s="433">
        <f t="shared" si="78"/>
        <v>145</v>
      </c>
      <c r="J138" s="433">
        <f t="shared" si="78"/>
        <v>145</v>
      </c>
      <c r="K138" s="433">
        <f>J138+I138+H138</f>
        <v>290</v>
      </c>
      <c r="L138" s="472">
        <f t="shared" si="44"/>
        <v>290</v>
      </c>
      <c r="M138" s="433">
        <f t="shared" si="79"/>
        <v>250</v>
      </c>
      <c r="N138" s="433">
        <f t="shared" si="79"/>
        <v>210</v>
      </c>
      <c r="O138" s="433">
        <f t="shared" si="79"/>
        <v>250</v>
      </c>
      <c r="P138" s="433">
        <f>O138+N138+M138</f>
        <v>710</v>
      </c>
      <c r="Q138" s="472">
        <f t="shared" si="45"/>
        <v>1000</v>
      </c>
      <c r="R138" s="433">
        <f t="shared" si="80"/>
        <v>380</v>
      </c>
      <c r="S138" s="433">
        <f t="shared" si="80"/>
        <v>380</v>
      </c>
      <c r="T138" s="433">
        <f t="shared" si="80"/>
        <v>380</v>
      </c>
      <c r="U138" s="433">
        <f>T138+S138+R138</f>
        <v>1140</v>
      </c>
      <c r="V138" s="472">
        <f t="shared" si="51"/>
        <v>2140</v>
      </c>
      <c r="W138" s="433">
        <f t="shared" si="81"/>
        <v>380</v>
      </c>
      <c r="X138" s="433">
        <f t="shared" si="81"/>
        <v>380</v>
      </c>
      <c r="Y138" s="433">
        <f t="shared" si="81"/>
        <v>0</v>
      </c>
      <c r="Z138" s="433">
        <f>Y138+X138+W138</f>
        <v>760</v>
      </c>
      <c r="AA138" s="472">
        <f t="shared" si="46"/>
        <v>2900</v>
      </c>
      <c r="AB138" s="473"/>
    </row>
    <row r="139" spans="1:28" s="510" customFormat="1" ht="37.5">
      <c r="B139" s="481">
        <v>1</v>
      </c>
      <c r="C139" s="641" t="s">
        <v>49</v>
      </c>
      <c r="D139" s="481" t="s">
        <v>4</v>
      </c>
      <c r="E139" s="508"/>
      <c r="F139" s="485" t="s">
        <v>5</v>
      </c>
      <c r="G139" s="422">
        <f t="shared" si="75"/>
        <v>620</v>
      </c>
      <c r="H139" s="432">
        <f>แผนงาน2562!I144</f>
        <v>0</v>
      </c>
      <c r="I139" s="432">
        <f>แผนงาน2562!J144</f>
        <v>50</v>
      </c>
      <c r="J139" s="432">
        <f>แผนงาน2562!K144</f>
        <v>50</v>
      </c>
      <c r="K139" s="433">
        <f t="shared" si="82"/>
        <v>100</v>
      </c>
      <c r="L139" s="472">
        <f t="shared" si="44"/>
        <v>100</v>
      </c>
      <c r="M139" s="432">
        <f>แผนงาน2562!O144</f>
        <v>65</v>
      </c>
      <c r="N139" s="432">
        <f>แผนงาน2562!P144</f>
        <v>65</v>
      </c>
      <c r="O139" s="432">
        <f>แผนงาน2562!Q144</f>
        <v>75</v>
      </c>
      <c r="P139" s="433">
        <f t="shared" si="41"/>
        <v>205</v>
      </c>
      <c r="Q139" s="472">
        <f t="shared" si="45"/>
        <v>305</v>
      </c>
      <c r="R139" s="432">
        <f>แผนงาน2562!V144</f>
        <v>65</v>
      </c>
      <c r="S139" s="432">
        <f>แผนงาน2562!W144</f>
        <v>65</v>
      </c>
      <c r="T139" s="432">
        <f>แผนงาน2562!X144</f>
        <v>65</v>
      </c>
      <c r="U139" s="433">
        <f t="shared" si="76"/>
        <v>195</v>
      </c>
      <c r="V139" s="472">
        <f t="shared" si="51"/>
        <v>500</v>
      </c>
      <c r="W139" s="432">
        <f>แผนงาน2562!AC144</f>
        <v>60</v>
      </c>
      <c r="X139" s="432">
        <f>แผนงาน2562!AD144</f>
        <v>60</v>
      </c>
      <c r="Y139" s="432">
        <f>แผนงาน2562!AE144</f>
        <v>0</v>
      </c>
      <c r="Z139" s="433">
        <f t="shared" si="77"/>
        <v>120</v>
      </c>
      <c r="AA139" s="472">
        <f t="shared" si="46"/>
        <v>620</v>
      </c>
      <c r="AB139" s="509"/>
    </row>
    <row r="140" spans="1:28" s="414" customFormat="1">
      <c r="B140" s="481"/>
      <c r="C140" s="642"/>
      <c r="D140" s="483" t="s">
        <v>7</v>
      </c>
      <c r="E140" s="484"/>
      <c r="F140" s="485" t="s">
        <v>182</v>
      </c>
      <c r="G140" s="422">
        <f t="shared" si="75"/>
        <v>16200</v>
      </c>
      <c r="H140" s="432">
        <f>'[2]งาน-เงิน งานตรวจ'!$E$6</f>
        <v>0</v>
      </c>
      <c r="I140" s="432">
        <f>'[2]งาน-เงิน งานตรวจ'!$F$6</f>
        <v>2300</v>
      </c>
      <c r="J140" s="432">
        <f>'[2]งาน-เงิน งานตรวจ'!$G$6</f>
        <v>2100</v>
      </c>
      <c r="K140" s="433">
        <f t="shared" si="82"/>
        <v>4400</v>
      </c>
      <c r="L140" s="472">
        <f t="shared" si="44"/>
        <v>4400</v>
      </c>
      <c r="M140" s="432">
        <f>'[2]งาน-เงิน งานตรวจ'!$J$6</f>
        <v>2300</v>
      </c>
      <c r="N140" s="432">
        <f>'[2]งาน-เงิน งานตรวจ'!$K$6</f>
        <v>1600</v>
      </c>
      <c r="O140" s="432">
        <f>'[2]งาน-เงิน งานตรวจ'!$L$6</f>
        <v>1500</v>
      </c>
      <c r="P140" s="433">
        <f t="shared" si="41"/>
        <v>5400</v>
      </c>
      <c r="Q140" s="472">
        <f t="shared" si="45"/>
        <v>9800</v>
      </c>
      <c r="R140" s="432">
        <f>'[2]งาน-เงิน งานตรวจ'!$P$6</f>
        <v>1300</v>
      </c>
      <c r="S140" s="432">
        <f>'[2]งาน-เงิน งานตรวจ'!$Q$6</f>
        <v>1300</v>
      </c>
      <c r="T140" s="432">
        <f>'[2]งาน-เงิน งานตรวจ'!$R$6</f>
        <v>1200</v>
      </c>
      <c r="U140" s="433">
        <f t="shared" si="76"/>
        <v>3800</v>
      </c>
      <c r="V140" s="472">
        <f t="shared" si="51"/>
        <v>13600</v>
      </c>
      <c r="W140" s="432">
        <f>'[2]งาน-เงิน งานตรวจ'!$V$6</f>
        <v>1300</v>
      </c>
      <c r="X140" s="432">
        <f>'[2]งาน-เงิน งานตรวจ'!$W$6</f>
        <v>1300</v>
      </c>
      <c r="Y140" s="432">
        <f>'[2]งาน-เงิน งานตรวจ'!$X$6</f>
        <v>0</v>
      </c>
      <c r="Z140" s="433">
        <f t="shared" si="77"/>
        <v>2600</v>
      </c>
      <c r="AA140" s="472">
        <f t="shared" si="46"/>
        <v>16200</v>
      </c>
      <c r="AB140" s="643"/>
    </row>
    <row r="141" spans="1:28" s="414" customFormat="1">
      <c r="B141" s="553"/>
      <c r="C141" s="642"/>
      <c r="D141" s="483"/>
      <c r="E141" s="484"/>
      <c r="F141" s="485" t="s">
        <v>0</v>
      </c>
      <c r="G141" s="422">
        <f t="shared" si="75"/>
        <v>2900</v>
      </c>
      <c r="H141" s="432">
        <f>แผนงาน2562!I146</f>
        <v>0</v>
      </c>
      <c r="I141" s="432">
        <f>แผนงาน2562!J146</f>
        <v>145</v>
      </c>
      <c r="J141" s="432">
        <f>แผนงาน2562!K146</f>
        <v>145</v>
      </c>
      <c r="K141" s="433">
        <f t="shared" si="82"/>
        <v>290</v>
      </c>
      <c r="L141" s="472">
        <f t="shared" si="44"/>
        <v>290</v>
      </c>
      <c r="M141" s="432">
        <f>แผนงาน2562!O146</f>
        <v>250</v>
      </c>
      <c r="N141" s="432">
        <f>แผนงาน2562!P146</f>
        <v>210</v>
      </c>
      <c r="O141" s="432">
        <f>แผนงาน2562!Q146</f>
        <v>250</v>
      </c>
      <c r="P141" s="433">
        <f t="shared" ref="P141:P204" si="83">O141+N141+M141</f>
        <v>710</v>
      </c>
      <c r="Q141" s="472">
        <f t="shared" si="45"/>
        <v>1000</v>
      </c>
      <c r="R141" s="432">
        <f>แผนงาน2562!V146</f>
        <v>380</v>
      </c>
      <c r="S141" s="432">
        <f>แผนงาน2562!W146</f>
        <v>380</v>
      </c>
      <c r="T141" s="432">
        <f>แผนงาน2562!X146</f>
        <v>380</v>
      </c>
      <c r="U141" s="433">
        <f t="shared" si="76"/>
        <v>1140</v>
      </c>
      <c r="V141" s="472">
        <f t="shared" si="51"/>
        <v>2140</v>
      </c>
      <c r="W141" s="432">
        <f>แผนงาน2562!AC146</f>
        <v>380</v>
      </c>
      <c r="X141" s="432">
        <f>แผนงาน2562!AD146</f>
        <v>380</v>
      </c>
      <c r="Y141" s="432">
        <f>แผนงาน2562!AE146</f>
        <v>0</v>
      </c>
      <c r="Z141" s="433">
        <f t="shared" si="77"/>
        <v>760</v>
      </c>
      <c r="AA141" s="472">
        <f t="shared" si="46"/>
        <v>2900</v>
      </c>
      <c r="AB141" s="643"/>
    </row>
    <row r="142" spans="1:28" s="414" customFormat="1" hidden="1">
      <c r="B142" s="553"/>
      <c r="C142" s="642"/>
      <c r="D142" s="483"/>
      <c r="E142" s="484"/>
      <c r="F142" s="485" t="s">
        <v>182</v>
      </c>
      <c r="G142" s="422">
        <f t="shared" si="75"/>
        <v>0</v>
      </c>
      <c r="H142" s="432">
        <f>[2]แผนงาน2562!$I$141</f>
        <v>0</v>
      </c>
      <c r="I142" s="432">
        <f>[2]แผนงาน2562!$J$141</f>
        <v>0</v>
      </c>
      <c r="J142" s="432">
        <f>[2]แผนงาน2562!$K$141</f>
        <v>0</v>
      </c>
      <c r="K142" s="433">
        <f t="shared" si="82"/>
        <v>0</v>
      </c>
      <c r="L142" s="472">
        <f t="shared" si="44"/>
        <v>0</v>
      </c>
      <c r="M142" s="432">
        <f>[2]แผนงาน2562!$N$141</f>
        <v>0</v>
      </c>
      <c r="N142" s="432">
        <f>[2]แผนงาน2562!$N$141</f>
        <v>0</v>
      </c>
      <c r="O142" s="432">
        <f>[2]แผนงาน2562!$N$141</f>
        <v>0</v>
      </c>
      <c r="P142" s="433">
        <f t="shared" si="83"/>
        <v>0</v>
      </c>
      <c r="Q142" s="472">
        <f t="shared" si="45"/>
        <v>0</v>
      </c>
      <c r="R142" s="432">
        <f>[2]แผนงาน2562!$T$141</f>
        <v>0</v>
      </c>
      <c r="S142" s="432">
        <f>[2]แผนงาน2562!$U$141</f>
        <v>0</v>
      </c>
      <c r="T142" s="432">
        <f>[2]แผนงาน2562!$V$141</f>
        <v>0</v>
      </c>
      <c r="U142" s="433">
        <f t="shared" si="76"/>
        <v>0</v>
      </c>
      <c r="V142" s="472">
        <f t="shared" si="51"/>
        <v>0</v>
      </c>
      <c r="W142" s="432">
        <f>[2]แผนงาน2562!$Z$141</f>
        <v>0</v>
      </c>
      <c r="X142" s="432">
        <f>[2]แผนงาน2562!$AA$141</f>
        <v>0</v>
      </c>
      <c r="Y142" s="432">
        <f>[2]แผนงาน2562!$AB$141</f>
        <v>0</v>
      </c>
      <c r="Z142" s="433">
        <f t="shared" si="77"/>
        <v>0</v>
      </c>
      <c r="AA142" s="472">
        <f t="shared" si="46"/>
        <v>0</v>
      </c>
      <c r="AB142" s="643"/>
    </row>
    <row r="143" spans="1:28" s="520" customFormat="1" ht="37.5">
      <c r="B143" s="644"/>
      <c r="C143" s="521" t="s">
        <v>281</v>
      </c>
      <c r="D143" s="499" t="s">
        <v>4</v>
      </c>
      <c r="E143" s="522"/>
      <c r="F143" s="523" t="s">
        <v>0</v>
      </c>
      <c r="G143" s="422">
        <f t="shared" si="75"/>
        <v>4670</v>
      </c>
      <c r="H143" s="504">
        <f t="shared" ref="H143:J144" si="84">H145+H163+H179</f>
        <v>350</v>
      </c>
      <c r="I143" s="504">
        <f t="shared" si="84"/>
        <v>350</v>
      </c>
      <c r="J143" s="504">
        <f t="shared" si="84"/>
        <v>690</v>
      </c>
      <c r="K143" s="504">
        <f t="shared" si="82"/>
        <v>1390</v>
      </c>
      <c r="L143" s="472">
        <f t="shared" ref="L143:L206" si="85">K143</f>
        <v>1390</v>
      </c>
      <c r="M143" s="504">
        <f t="shared" ref="M143:O144" si="86">M145+M163+M179</f>
        <v>350</v>
      </c>
      <c r="N143" s="504">
        <f t="shared" si="86"/>
        <v>480</v>
      </c>
      <c r="O143" s="504">
        <f t="shared" si="86"/>
        <v>350</v>
      </c>
      <c r="P143" s="433">
        <f t="shared" si="83"/>
        <v>1180</v>
      </c>
      <c r="Q143" s="472">
        <f t="shared" ref="Q143:Q206" si="87">P143+L143</f>
        <v>2570</v>
      </c>
      <c r="R143" s="504">
        <f t="shared" ref="R143:T144" si="88">R145+R163+R179</f>
        <v>350</v>
      </c>
      <c r="S143" s="504">
        <f t="shared" si="88"/>
        <v>350</v>
      </c>
      <c r="T143" s="504">
        <f t="shared" si="88"/>
        <v>350</v>
      </c>
      <c r="U143" s="433">
        <f t="shared" si="76"/>
        <v>1050</v>
      </c>
      <c r="V143" s="472">
        <f t="shared" si="51"/>
        <v>3620</v>
      </c>
      <c r="W143" s="504">
        <f t="shared" ref="W143:Y144" si="89">W145+W163+W179</f>
        <v>350</v>
      </c>
      <c r="X143" s="504">
        <f t="shared" si="89"/>
        <v>350</v>
      </c>
      <c r="Y143" s="504">
        <f t="shared" si="89"/>
        <v>350</v>
      </c>
      <c r="Z143" s="433">
        <f t="shared" si="77"/>
        <v>1050</v>
      </c>
      <c r="AA143" s="472">
        <f t="shared" ref="AA143:AA206" si="90">Z143+V143</f>
        <v>4670</v>
      </c>
      <c r="AB143" s="524"/>
    </row>
    <row r="144" spans="1:28" s="466" customFormat="1" ht="21" customHeight="1">
      <c r="B144" s="645"/>
      <c r="C144" s="621"/>
      <c r="D144" s="476"/>
      <c r="E144" s="477"/>
      <c r="F144" s="478" t="s">
        <v>182</v>
      </c>
      <c r="G144" s="422">
        <f t="shared" si="75"/>
        <v>178600</v>
      </c>
      <c r="H144" s="433">
        <f t="shared" si="84"/>
        <v>18000</v>
      </c>
      <c r="I144" s="433">
        <f t="shared" si="84"/>
        <v>18000</v>
      </c>
      <c r="J144" s="433">
        <f t="shared" si="84"/>
        <v>18000</v>
      </c>
      <c r="K144" s="433">
        <f t="shared" si="82"/>
        <v>54000</v>
      </c>
      <c r="L144" s="472">
        <f t="shared" si="85"/>
        <v>54000</v>
      </c>
      <c r="M144" s="433">
        <f t="shared" si="86"/>
        <v>18000</v>
      </c>
      <c r="N144" s="433">
        <f t="shared" si="86"/>
        <v>18000</v>
      </c>
      <c r="O144" s="433">
        <f t="shared" si="86"/>
        <v>88600</v>
      </c>
      <c r="P144" s="433">
        <f t="shared" si="83"/>
        <v>124600</v>
      </c>
      <c r="Q144" s="472">
        <f t="shared" si="87"/>
        <v>178600</v>
      </c>
      <c r="R144" s="433">
        <f t="shared" si="88"/>
        <v>0</v>
      </c>
      <c r="S144" s="433">
        <f t="shared" si="88"/>
        <v>0</v>
      </c>
      <c r="T144" s="433">
        <f t="shared" si="88"/>
        <v>0</v>
      </c>
      <c r="U144" s="433">
        <f t="shared" si="76"/>
        <v>0</v>
      </c>
      <c r="V144" s="472">
        <f t="shared" si="51"/>
        <v>178600</v>
      </c>
      <c r="W144" s="433">
        <f t="shared" si="89"/>
        <v>0</v>
      </c>
      <c r="X144" s="433">
        <f t="shared" si="89"/>
        <v>0</v>
      </c>
      <c r="Y144" s="433">
        <f t="shared" si="89"/>
        <v>0</v>
      </c>
      <c r="Z144" s="433">
        <f t="shared" si="77"/>
        <v>0</v>
      </c>
      <c r="AA144" s="472">
        <f t="shared" si="90"/>
        <v>178600</v>
      </c>
      <c r="AB144" s="479"/>
    </row>
    <row r="145" spans="1:28" s="654" customFormat="1" ht="75">
      <c r="A145" s="646"/>
      <c r="B145" s="647"/>
      <c r="C145" s="648" t="s">
        <v>277</v>
      </c>
      <c r="D145" s="649"/>
      <c r="E145" s="650"/>
      <c r="F145" s="651" t="s">
        <v>0</v>
      </c>
      <c r="G145" s="422">
        <f t="shared" si="75"/>
        <v>4500</v>
      </c>
      <c r="H145" s="652">
        <f>H147+H149+H151+H153</f>
        <v>350</v>
      </c>
      <c r="I145" s="652">
        <f>I147+I149+I151+I153</f>
        <v>350</v>
      </c>
      <c r="J145" s="652">
        <f>J147+J149+J151+J153</f>
        <v>520</v>
      </c>
      <c r="K145" s="652">
        <f t="shared" si="82"/>
        <v>1220</v>
      </c>
      <c r="L145" s="472">
        <f t="shared" si="85"/>
        <v>1220</v>
      </c>
      <c r="M145" s="652">
        <f>M147+M149+M151+M153</f>
        <v>350</v>
      </c>
      <c r="N145" s="652">
        <f>N147+N149+N151+N153</f>
        <v>480</v>
      </c>
      <c r="O145" s="652">
        <f>O147+O149+O151+O153</f>
        <v>350</v>
      </c>
      <c r="P145" s="433">
        <f t="shared" si="83"/>
        <v>1180</v>
      </c>
      <c r="Q145" s="472">
        <f t="shared" si="87"/>
        <v>2400</v>
      </c>
      <c r="R145" s="652">
        <f>R147+R149+R151+R153</f>
        <v>350</v>
      </c>
      <c r="S145" s="652">
        <f>S147+S149+S151+S153</f>
        <v>350</v>
      </c>
      <c r="T145" s="652">
        <f>T147+T149+T151+T153</f>
        <v>350</v>
      </c>
      <c r="U145" s="433">
        <f t="shared" si="76"/>
        <v>1050</v>
      </c>
      <c r="V145" s="472">
        <f t="shared" si="51"/>
        <v>3450</v>
      </c>
      <c r="W145" s="652">
        <f>W147+W149+W151+W153</f>
        <v>350</v>
      </c>
      <c r="X145" s="652">
        <f>X147+X149+X151+X153</f>
        <v>350</v>
      </c>
      <c r="Y145" s="652">
        <f>Y147+Y149+Y151+Y153</f>
        <v>350</v>
      </c>
      <c r="Z145" s="433">
        <f t="shared" si="77"/>
        <v>1050</v>
      </c>
      <c r="AA145" s="472">
        <f t="shared" si="90"/>
        <v>4500</v>
      </c>
      <c r="AB145" s="653"/>
    </row>
    <row r="146" spans="1:28" s="663" customFormat="1">
      <c r="A146" s="655"/>
      <c r="B146" s="656"/>
      <c r="C146" s="657"/>
      <c r="D146" s="658"/>
      <c r="E146" s="659"/>
      <c r="F146" s="660" t="s">
        <v>182</v>
      </c>
      <c r="G146" s="422">
        <f t="shared" si="75"/>
        <v>0</v>
      </c>
      <c r="H146" s="661">
        <v>0</v>
      </c>
      <c r="I146" s="661">
        <v>0</v>
      </c>
      <c r="J146" s="661">
        <v>0</v>
      </c>
      <c r="K146" s="661">
        <f t="shared" si="82"/>
        <v>0</v>
      </c>
      <c r="L146" s="472">
        <f t="shared" si="85"/>
        <v>0</v>
      </c>
      <c r="M146" s="661">
        <v>0</v>
      </c>
      <c r="N146" s="661">
        <v>0</v>
      </c>
      <c r="O146" s="661">
        <v>0</v>
      </c>
      <c r="P146" s="433">
        <f t="shared" si="83"/>
        <v>0</v>
      </c>
      <c r="Q146" s="472">
        <f t="shared" si="87"/>
        <v>0</v>
      </c>
      <c r="R146" s="661">
        <v>0</v>
      </c>
      <c r="S146" s="661">
        <v>0</v>
      </c>
      <c r="T146" s="661">
        <v>0</v>
      </c>
      <c r="U146" s="433">
        <f t="shared" si="76"/>
        <v>0</v>
      </c>
      <c r="V146" s="472">
        <f t="shared" ref="V146:V209" si="91">U146+Q146</f>
        <v>0</v>
      </c>
      <c r="W146" s="661">
        <v>0</v>
      </c>
      <c r="X146" s="661">
        <v>0</v>
      </c>
      <c r="Y146" s="661">
        <v>0</v>
      </c>
      <c r="Z146" s="433">
        <f t="shared" si="77"/>
        <v>0</v>
      </c>
      <c r="AA146" s="472">
        <f t="shared" si="90"/>
        <v>0</v>
      </c>
      <c r="AB146" s="662"/>
    </row>
    <row r="147" spans="1:28" s="664" customFormat="1" ht="37.5">
      <c r="B147" s="665">
        <v>1</v>
      </c>
      <c r="C147" s="666" t="s">
        <v>143</v>
      </c>
      <c r="D147" s="665" t="s">
        <v>1</v>
      </c>
      <c r="E147" s="667"/>
      <c r="F147" s="668" t="s">
        <v>0</v>
      </c>
      <c r="G147" s="422">
        <f t="shared" si="75"/>
        <v>4200</v>
      </c>
      <c r="H147" s="669">
        <f>[2]แผนงาน2562!$I$148</f>
        <v>350</v>
      </c>
      <c r="I147" s="669">
        <f>[2]แผนงาน2562!$J$148</f>
        <v>350</v>
      </c>
      <c r="J147" s="669">
        <f>[2]แผนงาน2562!$K$148</f>
        <v>350</v>
      </c>
      <c r="K147" s="669">
        <f t="shared" si="82"/>
        <v>1050</v>
      </c>
      <c r="L147" s="472">
        <f t="shared" si="85"/>
        <v>1050</v>
      </c>
      <c r="M147" s="669">
        <f>[2]แผนงาน2562!$N$148</f>
        <v>350</v>
      </c>
      <c r="N147" s="669">
        <f>[2]แผนงาน2562!$O$148</f>
        <v>350</v>
      </c>
      <c r="O147" s="669">
        <f>[2]แผนงาน2562!$P$148</f>
        <v>350</v>
      </c>
      <c r="P147" s="433">
        <f t="shared" si="83"/>
        <v>1050</v>
      </c>
      <c r="Q147" s="472">
        <f t="shared" si="87"/>
        <v>2100</v>
      </c>
      <c r="R147" s="669">
        <f>[2]แผนงาน2562!$T$148</f>
        <v>350</v>
      </c>
      <c r="S147" s="669">
        <f>[2]แผนงาน2562!$U$148</f>
        <v>350</v>
      </c>
      <c r="T147" s="669">
        <f>[2]แผนงาน2562!$V$148</f>
        <v>350</v>
      </c>
      <c r="U147" s="433">
        <f t="shared" si="76"/>
        <v>1050</v>
      </c>
      <c r="V147" s="472">
        <f t="shared" si="91"/>
        <v>3150</v>
      </c>
      <c r="W147" s="669">
        <f>[2]แผนงาน2562!$Z$148</f>
        <v>350</v>
      </c>
      <c r="X147" s="669">
        <f>[2]แผนงาน2562!$Z$148</f>
        <v>350</v>
      </c>
      <c r="Y147" s="669">
        <f>[2]แผนงาน2562!$Z$148</f>
        <v>350</v>
      </c>
      <c r="Z147" s="433">
        <f t="shared" si="77"/>
        <v>1050</v>
      </c>
      <c r="AA147" s="472">
        <f t="shared" si="90"/>
        <v>4200</v>
      </c>
      <c r="AB147" s="670"/>
    </row>
    <row r="148" spans="1:28" s="414" customFormat="1">
      <c r="B148" s="481"/>
      <c r="C148" s="642"/>
      <c r="D148" s="483"/>
      <c r="E148" s="484"/>
      <c r="F148" s="485" t="s">
        <v>182</v>
      </c>
      <c r="G148" s="422">
        <f t="shared" si="75"/>
        <v>12500</v>
      </c>
      <c r="H148" s="432">
        <f>'[2]งาน-เงิน งานตรวจ'!$E$11</f>
        <v>1000</v>
      </c>
      <c r="I148" s="432">
        <f>'[2]งาน-เงิน งานตรวจ'!$F$11</f>
        <v>1200</v>
      </c>
      <c r="J148" s="432">
        <f>'[2]งาน-เงิน งานตรวจ'!$G$11</f>
        <v>1100</v>
      </c>
      <c r="K148" s="433">
        <f t="shared" si="82"/>
        <v>3300</v>
      </c>
      <c r="L148" s="472">
        <f t="shared" si="85"/>
        <v>3300</v>
      </c>
      <c r="M148" s="432">
        <f>'[2]งาน-เงิน งานตรวจ'!$J$11</f>
        <v>1200</v>
      </c>
      <c r="N148" s="432">
        <f>'[2]งาน-เงิน งานตรวจ'!$K$11</f>
        <v>1100</v>
      </c>
      <c r="O148" s="432">
        <f>'[2]งาน-เงิน งานตรวจ'!$L$11</f>
        <v>1200</v>
      </c>
      <c r="P148" s="433">
        <f t="shared" si="83"/>
        <v>3500</v>
      </c>
      <c r="Q148" s="472">
        <f t="shared" si="87"/>
        <v>6800</v>
      </c>
      <c r="R148" s="432">
        <f>'[2]งาน-เงิน งานตรวจ'!$P$11</f>
        <v>1300</v>
      </c>
      <c r="S148" s="432">
        <f>'[2]งาน-เงิน งานตรวจ'!$Q$11</f>
        <v>1400</v>
      </c>
      <c r="T148" s="432">
        <f>'[2]งาน-เงิน งานตรวจ'!$R$11</f>
        <v>1000</v>
      </c>
      <c r="U148" s="433">
        <f t="shared" si="76"/>
        <v>3700</v>
      </c>
      <c r="V148" s="472">
        <f t="shared" si="91"/>
        <v>10500</v>
      </c>
      <c r="W148" s="432">
        <f>'[2]งาน-เงิน งานตรวจ'!$V$11</f>
        <v>1000</v>
      </c>
      <c r="X148" s="432">
        <f>'[2]งาน-เงิน งานตรวจ'!$W$11</f>
        <v>1000</v>
      </c>
      <c r="Y148" s="432">
        <f>'[2]งาน-เงิน งานตรวจ'!$X$11</f>
        <v>0</v>
      </c>
      <c r="Z148" s="433">
        <f t="shared" si="77"/>
        <v>2000</v>
      </c>
      <c r="AA148" s="472">
        <f t="shared" si="90"/>
        <v>12500</v>
      </c>
      <c r="AB148" s="486"/>
    </row>
    <row r="149" spans="1:28" s="510" customFormat="1" ht="33" customHeight="1">
      <c r="B149" s="481">
        <v>2</v>
      </c>
      <c r="C149" s="671" t="s">
        <v>50</v>
      </c>
      <c r="D149" s="481" t="s">
        <v>1</v>
      </c>
      <c r="E149" s="508"/>
      <c r="F149" s="485" t="s">
        <v>0</v>
      </c>
      <c r="G149" s="422">
        <f t="shared" si="75"/>
        <v>0</v>
      </c>
      <c r="H149" s="432">
        <f>[2]แผนงาน2562!$I$150</f>
        <v>0</v>
      </c>
      <c r="I149" s="432">
        <f>[2]แผนงาน2562!$J$150</f>
        <v>0</v>
      </c>
      <c r="J149" s="432">
        <f>[2]แผนงาน2562!$K$150</f>
        <v>0</v>
      </c>
      <c r="K149" s="432">
        <f t="shared" si="82"/>
        <v>0</v>
      </c>
      <c r="L149" s="472">
        <f t="shared" si="85"/>
        <v>0</v>
      </c>
      <c r="M149" s="432">
        <f>[2]แผนงาน2562!$N$150</f>
        <v>0</v>
      </c>
      <c r="N149" s="432">
        <f>[2]แผนงาน2562!$O$150</f>
        <v>0</v>
      </c>
      <c r="O149" s="432">
        <f>[2]แผนงาน2562!$P$150</f>
        <v>0</v>
      </c>
      <c r="P149" s="433">
        <f t="shared" si="83"/>
        <v>0</v>
      </c>
      <c r="Q149" s="472">
        <f t="shared" si="87"/>
        <v>0</v>
      </c>
      <c r="R149" s="432">
        <f>[2]แผนงาน2562!$T$150</f>
        <v>0</v>
      </c>
      <c r="S149" s="432">
        <f>[2]แผนงาน2562!$U$150</f>
        <v>0</v>
      </c>
      <c r="T149" s="432">
        <f>[2]แผนงาน2562!$V$150</f>
        <v>0</v>
      </c>
      <c r="U149" s="433">
        <f t="shared" si="76"/>
        <v>0</v>
      </c>
      <c r="V149" s="472">
        <f t="shared" si="91"/>
        <v>0</v>
      </c>
      <c r="W149" s="432">
        <f>[2]แผนงาน2562!$Z$150</f>
        <v>0</v>
      </c>
      <c r="X149" s="432">
        <f>[2]แผนงาน2562!$AA$150</f>
        <v>0</v>
      </c>
      <c r="Y149" s="432">
        <f>[2]แผนงาน2562!$AB$150</f>
        <v>0</v>
      </c>
      <c r="Z149" s="433">
        <f t="shared" si="77"/>
        <v>0</v>
      </c>
      <c r="AA149" s="472">
        <f t="shared" si="90"/>
        <v>0</v>
      </c>
      <c r="AB149" s="509"/>
    </row>
    <row r="150" spans="1:28" s="414" customFormat="1">
      <c r="B150" s="481"/>
      <c r="C150" s="642"/>
      <c r="D150" s="483"/>
      <c r="E150" s="484"/>
      <c r="F150" s="485" t="s">
        <v>182</v>
      </c>
      <c r="G150" s="422">
        <f t="shared" si="75"/>
        <v>0</v>
      </c>
      <c r="H150" s="432">
        <f>[2]แผนงาน2562!$I$151</f>
        <v>0</v>
      </c>
      <c r="I150" s="432">
        <f>[2]แผนงาน2562!$J$151</f>
        <v>0</v>
      </c>
      <c r="J150" s="432">
        <f>[2]แผนงาน2562!$K$151</f>
        <v>0</v>
      </c>
      <c r="K150" s="433">
        <f t="shared" si="82"/>
        <v>0</v>
      </c>
      <c r="L150" s="472">
        <f t="shared" si="85"/>
        <v>0</v>
      </c>
      <c r="M150" s="432">
        <f>[2]แผนงาน2562!$N$151</f>
        <v>0</v>
      </c>
      <c r="N150" s="432">
        <f>[2]แผนงาน2562!$O$151</f>
        <v>0</v>
      </c>
      <c r="O150" s="432">
        <f>[2]แผนงาน2562!$P$151</f>
        <v>0</v>
      </c>
      <c r="P150" s="433">
        <f t="shared" si="83"/>
        <v>0</v>
      </c>
      <c r="Q150" s="472">
        <f t="shared" si="87"/>
        <v>0</v>
      </c>
      <c r="R150" s="432">
        <f>[2]แผนงาน2562!$T$151</f>
        <v>0</v>
      </c>
      <c r="S150" s="432">
        <f>[2]แผนงาน2562!$U$151</f>
        <v>0</v>
      </c>
      <c r="T150" s="432">
        <f>[2]แผนงาน2562!$V$151</f>
        <v>0</v>
      </c>
      <c r="U150" s="433">
        <f t="shared" si="76"/>
        <v>0</v>
      </c>
      <c r="V150" s="472">
        <f t="shared" si="91"/>
        <v>0</v>
      </c>
      <c r="W150" s="432">
        <f>[2]แผนงาน2562!$Z$151</f>
        <v>0</v>
      </c>
      <c r="X150" s="432">
        <f>[2]แผนงาน2562!$AA$151</f>
        <v>0</v>
      </c>
      <c r="Y150" s="432">
        <f>[2]แผนงาน2562!$AB$151</f>
        <v>0</v>
      </c>
      <c r="Z150" s="433">
        <f t="shared" si="77"/>
        <v>0</v>
      </c>
      <c r="AA150" s="472">
        <f t="shared" si="90"/>
        <v>0</v>
      </c>
      <c r="AB150" s="486"/>
    </row>
    <row r="151" spans="1:28" s="664" customFormat="1" ht="45.75" customHeight="1">
      <c r="B151" s="665">
        <v>3</v>
      </c>
      <c r="C151" s="666" t="s">
        <v>51</v>
      </c>
      <c r="D151" s="665" t="s">
        <v>1</v>
      </c>
      <c r="E151" s="667"/>
      <c r="F151" s="668" t="s">
        <v>0</v>
      </c>
      <c r="G151" s="422">
        <f t="shared" si="75"/>
        <v>300</v>
      </c>
      <c r="H151" s="669">
        <f>'[2]งาน-เงิน งานตรวจ'!$E$15</f>
        <v>0</v>
      </c>
      <c r="I151" s="669">
        <f>'[2]งาน-เงิน งานตรวจ'!$F$15</f>
        <v>0</v>
      </c>
      <c r="J151" s="669">
        <f>'[2]งาน-เงิน งานตรวจ'!$G$15</f>
        <v>170</v>
      </c>
      <c r="K151" s="669">
        <f t="shared" si="82"/>
        <v>170</v>
      </c>
      <c r="L151" s="472">
        <f t="shared" si="85"/>
        <v>170</v>
      </c>
      <c r="M151" s="669">
        <f>'[2]งาน-เงิน งานตรวจ'!$J$15</f>
        <v>0</v>
      </c>
      <c r="N151" s="669">
        <f>'[2]งาน-เงิน งานตรวจ'!$K$15</f>
        <v>130</v>
      </c>
      <c r="O151" s="669">
        <f>'[2]งาน-เงิน งานตรวจ'!$L$15</f>
        <v>0</v>
      </c>
      <c r="P151" s="433">
        <f t="shared" si="83"/>
        <v>130</v>
      </c>
      <c r="Q151" s="472">
        <f t="shared" si="87"/>
        <v>300</v>
      </c>
      <c r="R151" s="669">
        <f>'[2]งาน-เงิน งานตรวจ'!$P$15</f>
        <v>0</v>
      </c>
      <c r="S151" s="669">
        <f>'[2]งาน-เงิน งานตรวจ'!$Q$15</f>
        <v>0</v>
      </c>
      <c r="T151" s="669">
        <f>'[2]งาน-เงิน งานตรวจ'!$R$15</f>
        <v>0</v>
      </c>
      <c r="U151" s="433">
        <f t="shared" si="76"/>
        <v>0</v>
      </c>
      <c r="V151" s="472">
        <f t="shared" si="91"/>
        <v>300</v>
      </c>
      <c r="W151" s="669">
        <f>'[2]งาน-เงิน งานตรวจ'!$V$15</f>
        <v>0</v>
      </c>
      <c r="X151" s="669">
        <f>'[2]งาน-เงิน งานตรวจ'!$W$15</f>
        <v>0</v>
      </c>
      <c r="Y151" s="669">
        <f>'[2]งาน-เงิน งานตรวจ'!$Y$15</f>
        <v>0</v>
      </c>
      <c r="Z151" s="433">
        <f t="shared" si="77"/>
        <v>0</v>
      </c>
      <c r="AA151" s="472">
        <f t="shared" si="90"/>
        <v>300</v>
      </c>
      <c r="AB151" s="670"/>
    </row>
    <row r="152" spans="1:28" s="414" customFormat="1">
      <c r="B152" s="481"/>
      <c r="C152" s="642"/>
      <c r="D152" s="483"/>
      <c r="E152" s="484"/>
      <c r="F152" s="485" t="s">
        <v>182</v>
      </c>
      <c r="G152" s="422">
        <f t="shared" si="75"/>
        <v>17100</v>
      </c>
      <c r="H152" s="432">
        <f>'[2]งาน-เงิน งานตรวจ'!$E$14</f>
        <v>0</v>
      </c>
      <c r="I152" s="432">
        <f>'[2]งาน-เงิน งานตรวจ'!$F$14</f>
        <v>0</v>
      </c>
      <c r="J152" s="432">
        <f>'[2]งาน-เงิน งานตรวจ'!$G$14</f>
        <v>9700</v>
      </c>
      <c r="K152" s="433">
        <f t="shared" si="82"/>
        <v>9700</v>
      </c>
      <c r="L152" s="472">
        <f t="shared" si="85"/>
        <v>9700</v>
      </c>
      <c r="M152" s="432">
        <f>'[2]งาน-เงิน งานตรวจ'!$J$14</f>
        <v>0</v>
      </c>
      <c r="N152" s="432">
        <f>'[2]งาน-เงิน งานตรวจ'!$K$14</f>
        <v>7400</v>
      </c>
      <c r="O152" s="432">
        <f>'[2]งาน-เงิน งานตรวจ'!$L$14</f>
        <v>0</v>
      </c>
      <c r="P152" s="433">
        <f t="shared" si="83"/>
        <v>7400</v>
      </c>
      <c r="Q152" s="472">
        <f t="shared" si="87"/>
        <v>17100</v>
      </c>
      <c r="R152" s="432">
        <f>'[2]งาน-เงิน งานตรวจ'!$P$14</f>
        <v>0</v>
      </c>
      <c r="S152" s="432">
        <f>'[2]งาน-เงิน งานตรวจ'!$Q$14</f>
        <v>0</v>
      </c>
      <c r="T152" s="432">
        <f>'[2]งาน-เงิน งานตรวจ'!$R$14</f>
        <v>0</v>
      </c>
      <c r="U152" s="433">
        <f t="shared" si="76"/>
        <v>0</v>
      </c>
      <c r="V152" s="472">
        <f t="shared" si="91"/>
        <v>17100</v>
      </c>
      <c r="W152" s="432">
        <f>'[2]งาน-เงิน งานตรวจ'!$V$14</f>
        <v>0</v>
      </c>
      <c r="X152" s="432">
        <f>'[2]งาน-เงิน งานตรวจ'!$W$14</f>
        <v>0</v>
      </c>
      <c r="Y152" s="432">
        <f>'[2]งาน-เงิน งานตรวจ'!$X$14</f>
        <v>0</v>
      </c>
      <c r="Z152" s="433">
        <f t="shared" si="77"/>
        <v>0</v>
      </c>
      <c r="AA152" s="472">
        <f t="shared" si="90"/>
        <v>17100</v>
      </c>
      <c r="AB152" s="486"/>
    </row>
    <row r="153" spans="1:28" ht="37.5">
      <c r="B153" s="481">
        <v>4</v>
      </c>
      <c r="C153" s="565" t="s">
        <v>114</v>
      </c>
      <c r="D153" s="488" t="s">
        <v>0</v>
      </c>
      <c r="E153" s="489"/>
      <c r="F153" s="490" t="s">
        <v>0</v>
      </c>
      <c r="G153" s="422">
        <f t="shared" si="75"/>
        <v>0</v>
      </c>
      <c r="H153" s="432">
        <f>[2]แผนงาน2562!$I$154</f>
        <v>0</v>
      </c>
      <c r="I153" s="432">
        <f>[2]แผนงาน2562!$J$154</f>
        <v>0</v>
      </c>
      <c r="J153" s="432">
        <f>[2]แผนงาน2562!$K$154</f>
        <v>0</v>
      </c>
      <c r="K153" s="432">
        <f t="shared" si="82"/>
        <v>0</v>
      </c>
      <c r="L153" s="472">
        <f t="shared" si="85"/>
        <v>0</v>
      </c>
      <c r="M153" s="432">
        <f>[2]แผนงาน2562!$N$154</f>
        <v>0</v>
      </c>
      <c r="N153" s="432">
        <f>[2]แผนงาน2562!$O$154</f>
        <v>0</v>
      </c>
      <c r="O153" s="432">
        <f>[2]แผนงาน2562!$P$154</f>
        <v>0</v>
      </c>
      <c r="P153" s="433">
        <f t="shared" si="83"/>
        <v>0</v>
      </c>
      <c r="Q153" s="472">
        <f t="shared" si="87"/>
        <v>0</v>
      </c>
      <c r="R153" s="432">
        <f>[2]แผนงาน2562!$T$154</f>
        <v>0</v>
      </c>
      <c r="S153" s="432">
        <f>[2]แผนงาน2562!$U$154</f>
        <v>0</v>
      </c>
      <c r="T153" s="432">
        <f>[2]แผนงาน2562!$V$154</f>
        <v>0</v>
      </c>
      <c r="U153" s="433">
        <f t="shared" si="76"/>
        <v>0</v>
      </c>
      <c r="V153" s="472">
        <f t="shared" si="91"/>
        <v>0</v>
      </c>
      <c r="W153" s="432">
        <v>0</v>
      </c>
      <c r="X153" s="432">
        <f>[2]แผนงาน2562!$AA$154</f>
        <v>0</v>
      </c>
      <c r="Y153" s="432">
        <f>[2]แผนงาน2562!$AB$154</f>
        <v>0</v>
      </c>
      <c r="Z153" s="433">
        <f t="shared" si="77"/>
        <v>0</v>
      </c>
      <c r="AA153" s="472">
        <f t="shared" si="90"/>
        <v>0</v>
      </c>
      <c r="AB153" s="491"/>
    </row>
    <row r="154" spans="1:28">
      <c r="B154" s="481"/>
      <c r="C154" s="565"/>
      <c r="D154" s="488"/>
      <c r="E154" s="489"/>
      <c r="F154" s="490" t="s">
        <v>182</v>
      </c>
      <c r="G154" s="422">
        <f t="shared" si="75"/>
        <v>0</v>
      </c>
      <c r="H154" s="432">
        <f>[2]แผนงาน2562!$I$155</f>
        <v>0</v>
      </c>
      <c r="I154" s="432">
        <f>[2]แผนงาน2562!$J$155</f>
        <v>0</v>
      </c>
      <c r="J154" s="432">
        <f>[2]แผนงาน2562!$K$155</f>
        <v>0</v>
      </c>
      <c r="K154" s="433">
        <f t="shared" si="82"/>
        <v>0</v>
      </c>
      <c r="L154" s="472">
        <f t="shared" si="85"/>
        <v>0</v>
      </c>
      <c r="M154" s="432">
        <f>[2]แผนงาน2562!$N$155</f>
        <v>0</v>
      </c>
      <c r="N154" s="432">
        <f>[2]แผนงาน2562!$O$155</f>
        <v>0</v>
      </c>
      <c r="O154" s="432">
        <f>[2]แผนงาน2562!$P$155</f>
        <v>0</v>
      </c>
      <c r="P154" s="433">
        <f t="shared" si="83"/>
        <v>0</v>
      </c>
      <c r="Q154" s="472">
        <f t="shared" si="87"/>
        <v>0</v>
      </c>
      <c r="R154" s="432">
        <f>[2]แผนงาน2562!$T$155</f>
        <v>0</v>
      </c>
      <c r="S154" s="432">
        <f>[2]แผนงาน2562!$U$155</f>
        <v>0</v>
      </c>
      <c r="T154" s="432">
        <f>[2]แผนงาน2562!$V$155</f>
        <v>0</v>
      </c>
      <c r="U154" s="433">
        <f t="shared" si="76"/>
        <v>0</v>
      </c>
      <c r="V154" s="472">
        <f t="shared" si="91"/>
        <v>0</v>
      </c>
      <c r="W154" s="432">
        <f>[2]แผนงาน2562!$Z$155</f>
        <v>0</v>
      </c>
      <c r="X154" s="432">
        <f>[2]แผนงาน2562!$AA$155</f>
        <v>0</v>
      </c>
      <c r="Y154" s="432">
        <f>[2]แผนงาน2562!$AB$155</f>
        <v>0</v>
      </c>
      <c r="Z154" s="433">
        <f t="shared" si="77"/>
        <v>0</v>
      </c>
      <c r="AA154" s="472">
        <f t="shared" si="90"/>
        <v>0</v>
      </c>
      <c r="AB154" s="491"/>
    </row>
    <row r="155" spans="1:28">
      <c r="B155" s="481">
        <v>5</v>
      </c>
      <c r="C155" s="565" t="s">
        <v>115</v>
      </c>
      <c r="D155" s="488" t="s">
        <v>0</v>
      </c>
      <c r="E155" s="489">
        <v>2400</v>
      </c>
      <c r="F155" s="490" t="s">
        <v>0</v>
      </c>
      <c r="G155" s="422">
        <f t="shared" si="75"/>
        <v>0</v>
      </c>
      <c r="H155" s="432">
        <f>[2]แผนงาน2562!$I$154</f>
        <v>0</v>
      </c>
      <c r="I155" s="432">
        <f>[2]แผนงาน2562!$J$156</f>
        <v>0</v>
      </c>
      <c r="J155" s="432">
        <f>[2]แผนงาน2562!$K$156</f>
        <v>0</v>
      </c>
      <c r="K155" s="433">
        <f t="shared" si="82"/>
        <v>0</v>
      </c>
      <c r="L155" s="472">
        <f t="shared" si="85"/>
        <v>0</v>
      </c>
      <c r="M155" s="432">
        <f>[2]แผนงาน2562!$N$156</f>
        <v>0</v>
      </c>
      <c r="N155" s="432">
        <f>[2]แผนงาน2562!$O$156</f>
        <v>0</v>
      </c>
      <c r="O155" s="432">
        <f>[2]แผนงาน2562!$P$156</f>
        <v>0</v>
      </c>
      <c r="P155" s="433">
        <f t="shared" si="83"/>
        <v>0</v>
      </c>
      <c r="Q155" s="472">
        <f t="shared" si="87"/>
        <v>0</v>
      </c>
      <c r="R155" s="432">
        <f>[2]แผนงาน2562!$T$156</f>
        <v>0</v>
      </c>
      <c r="S155" s="432">
        <f>[2]แผนงาน2562!$U$156</f>
        <v>0</v>
      </c>
      <c r="T155" s="432">
        <f>[2]แผนงาน2562!$V$156</f>
        <v>0</v>
      </c>
      <c r="U155" s="433">
        <f t="shared" si="76"/>
        <v>0</v>
      </c>
      <c r="V155" s="472">
        <f t="shared" si="91"/>
        <v>0</v>
      </c>
      <c r="W155" s="432">
        <f>[2]แผนงาน2562!$Z$156</f>
        <v>0</v>
      </c>
      <c r="X155" s="432">
        <f>[2]แผนงาน2562!$AA$156</f>
        <v>0</v>
      </c>
      <c r="Y155" s="432">
        <f>[2]แผนงาน2562!$AB$156</f>
        <v>0</v>
      </c>
      <c r="Z155" s="433">
        <f t="shared" si="77"/>
        <v>0</v>
      </c>
      <c r="AA155" s="472">
        <f t="shared" si="90"/>
        <v>0</v>
      </c>
      <c r="AB155" s="491"/>
    </row>
    <row r="156" spans="1:28">
      <c r="B156" s="481"/>
      <c r="C156" s="565"/>
      <c r="D156" s="488"/>
      <c r="E156" s="489"/>
      <c r="F156" s="490" t="s">
        <v>182</v>
      </c>
      <c r="G156" s="422">
        <f t="shared" si="75"/>
        <v>0</v>
      </c>
      <c r="H156" s="432">
        <f>[2]แผนงาน2562!$I$155</f>
        <v>0</v>
      </c>
      <c r="I156" s="432">
        <f>[2]แผนงาน2562!$J$157</f>
        <v>0</v>
      </c>
      <c r="J156" s="432">
        <f>[2]แผนงาน2562!$K$157</f>
        <v>0</v>
      </c>
      <c r="K156" s="433">
        <f t="shared" si="82"/>
        <v>0</v>
      </c>
      <c r="L156" s="472">
        <f t="shared" si="85"/>
        <v>0</v>
      </c>
      <c r="M156" s="432">
        <f>[2]แผนงาน2562!$N$157</f>
        <v>0</v>
      </c>
      <c r="N156" s="432">
        <f>[2]แผนงาน2562!$O$157</f>
        <v>0</v>
      </c>
      <c r="O156" s="432">
        <f>[2]แผนงาน2562!$P$157</f>
        <v>0</v>
      </c>
      <c r="P156" s="433">
        <f t="shared" si="83"/>
        <v>0</v>
      </c>
      <c r="Q156" s="472">
        <f t="shared" si="87"/>
        <v>0</v>
      </c>
      <c r="R156" s="432">
        <f>[2]แผนงาน2562!$T$157</f>
        <v>0</v>
      </c>
      <c r="S156" s="432">
        <f>[2]แผนงาน2562!$U$157</f>
        <v>0</v>
      </c>
      <c r="T156" s="432">
        <f>[2]แผนงาน2562!$V$157</f>
        <v>0</v>
      </c>
      <c r="U156" s="433">
        <f t="shared" si="76"/>
        <v>0</v>
      </c>
      <c r="V156" s="472">
        <f t="shared" si="91"/>
        <v>0</v>
      </c>
      <c r="W156" s="432">
        <f>[2]แผนงาน2562!$Z$157</f>
        <v>0</v>
      </c>
      <c r="X156" s="432">
        <f>[2]แผนงาน2562!$AA$157</f>
        <v>0</v>
      </c>
      <c r="Y156" s="432">
        <f>[2]แผนงาน2562!$AB$157</f>
        <v>0</v>
      </c>
      <c r="Z156" s="433">
        <f t="shared" si="77"/>
        <v>0</v>
      </c>
      <c r="AA156" s="472">
        <f t="shared" si="90"/>
        <v>0</v>
      </c>
      <c r="AB156" s="491"/>
    </row>
    <row r="157" spans="1:28" s="510" customFormat="1" ht="31.5" customHeight="1">
      <c r="B157" s="481">
        <v>6</v>
      </c>
      <c r="C157" s="671" t="s">
        <v>52</v>
      </c>
      <c r="D157" s="481"/>
      <c r="E157" s="508"/>
      <c r="F157" s="485" t="s">
        <v>0</v>
      </c>
      <c r="G157" s="422">
        <f t="shared" si="75"/>
        <v>0</v>
      </c>
      <c r="H157" s="432">
        <f>[2]แผนงาน2562!$I$156</f>
        <v>0</v>
      </c>
      <c r="I157" s="432">
        <f>[2]แผนงาน2562!$J$156</f>
        <v>0</v>
      </c>
      <c r="J157" s="432">
        <f>[2]แผนงาน2562!$K$156</f>
        <v>0</v>
      </c>
      <c r="K157" s="433">
        <f t="shared" si="82"/>
        <v>0</v>
      </c>
      <c r="L157" s="472">
        <f t="shared" si="85"/>
        <v>0</v>
      </c>
      <c r="M157" s="432">
        <f>[2]แผนงาน2562!$N$156</f>
        <v>0</v>
      </c>
      <c r="N157" s="432">
        <f>[2]แผนงาน2562!$O$156</f>
        <v>0</v>
      </c>
      <c r="O157" s="432">
        <f>[2]แผนงาน2562!$P$156</f>
        <v>0</v>
      </c>
      <c r="P157" s="433">
        <f t="shared" si="83"/>
        <v>0</v>
      </c>
      <c r="Q157" s="472">
        <f t="shared" si="87"/>
        <v>0</v>
      </c>
      <c r="R157" s="432">
        <f>[2]แผนงาน2562!$T$156</f>
        <v>0</v>
      </c>
      <c r="S157" s="432">
        <f>[2]แผนงาน2562!$U$156</f>
        <v>0</v>
      </c>
      <c r="T157" s="432">
        <f>[2]แผนงาน2562!$V$156</f>
        <v>0</v>
      </c>
      <c r="U157" s="433">
        <f t="shared" si="76"/>
        <v>0</v>
      </c>
      <c r="V157" s="472">
        <f t="shared" si="91"/>
        <v>0</v>
      </c>
      <c r="W157" s="432">
        <f>[2]แผนงาน2562!$Z$156</f>
        <v>0</v>
      </c>
      <c r="X157" s="432">
        <f>[2]แผนงาน2562!$AA$156</f>
        <v>0</v>
      </c>
      <c r="Y157" s="432">
        <f>[2]แผนงาน2562!$AB$156</f>
        <v>0</v>
      </c>
      <c r="Z157" s="433">
        <f t="shared" si="77"/>
        <v>0</v>
      </c>
      <c r="AA157" s="472">
        <f t="shared" si="90"/>
        <v>0</v>
      </c>
      <c r="AB157" s="509"/>
    </row>
    <row r="158" spans="1:28" s="414" customFormat="1">
      <c r="B158" s="481"/>
      <c r="C158" s="642"/>
      <c r="D158" s="483"/>
      <c r="E158" s="484"/>
      <c r="F158" s="485" t="s">
        <v>182</v>
      </c>
      <c r="G158" s="422">
        <f t="shared" si="75"/>
        <v>0</v>
      </c>
      <c r="H158" s="432">
        <f>[2]แผนงาน2562!$I$157</f>
        <v>0</v>
      </c>
      <c r="I158" s="432">
        <f>[2]แผนงาน2562!$J$157</f>
        <v>0</v>
      </c>
      <c r="J158" s="432">
        <f>[2]แผนงาน2562!$K$157</f>
        <v>0</v>
      </c>
      <c r="K158" s="433">
        <f t="shared" si="82"/>
        <v>0</v>
      </c>
      <c r="L158" s="472">
        <f t="shared" si="85"/>
        <v>0</v>
      </c>
      <c r="M158" s="432">
        <f>[2]แผนงาน2562!$N$157</f>
        <v>0</v>
      </c>
      <c r="N158" s="432">
        <f>[2]แผนงาน2562!$O$157</f>
        <v>0</v>
      </c>
      <c r="O158" s="432">
        <f>[2]แผนงาน2562!$P$157</f>
        <v>0</v>
      </c>
      <c r="P158" s="433">
        <f t="shared" si="83"/>
        <v>0</v>
      </c>
      <c r="Q158" s="472">
        <f t="shared" si="87"/>
        <v>0</v>
      </c>
      <c r="R158" s="432">
        <f>[2]แผนงาน2562!$T$157</f>
        <v>0</v>
      </c>
      <c r="S158" s="432">
        <f>[2]แผนงาน2562!$U$157</f>
        <v>0</v>
      </c>
      <c r="T158" s="432">
        <f>[2]แผนงาน2562!$V$157</f>
        <v>0</v>
      </c>
      <c r="U158" s="433">
        <f t="shared" si="76"/>
        <v>0</v>
      </c>
      <c r="V158" s="472">
        <f t="shared" si="91"/>
        <v>0</v>
      </c>
      <c r="W158" s="432">
        <f>[2]แผนงาน2562!$Z$157</f>
        <v>0</v>
      </c>
      <c r="X158" s="432">
        <f>[2]แผนงาน2562!$AA$157</f>
        <v>0</v>
      </c>
      <c r="Y158" s="432">
        <f>[2]แผนงาน2562!$AB$157</f>
        <v>0</v>
      </c>
      <c r="Z158" s="433">
        <f t="shared" si="77"/>
        <v>0</v>
      </c>
      <c r="AA158" s="472">
        <f t="shared" si="90"/>
        <v>0</v>
      </c>
      <c r="AB158" s="486"/>
    </row>
    <row r="159" spans="1:28" s="414" customFormat="1" ht="75">
      <c r="B159" s="481">
        <v>7</v>
      </c>
      <c r="C159" s="671" t="s">
        <v>116</v>
      </c>
      <c r="D159" s="483" t="s">
        <v>92</v>
      </c>
      <c r="E159" s="484"/>
      <c r="F159" s="485" t="s">
        <v>0</v>
      </c>
      <c r="G159" s="422">
        <f t="shared" si="75"/>
        <v>0</v>
      </c>
      <c r="H159" s="432">
        <f>[2]แผนงาน2562!$I$158</f>
        <v>0</v>
      </c>
      <c r="I159" s="432">
        <f>[2]แผนงาน2562!$J$158</f>
        <v>0</v>
      </c>
      <c r="J159" s="432">
        <f>[2]แผนงาน2562!$K$158</f>
        <v>0</v>
      </c>
      <c r="K159" s="433">
        <f t="shared" si="82"/>
        <v>0</v>
      </c>
      <c r="L159" s="472">
        <f t="shared" si="85"/>
        <v>0</v>
      </c>
      <c r="M159" s="432">
        <f>[2]แผนงาน2562!$N$158</f>
        <v>0</v>
      </c>
      <c r="N159" s="432">
        <f>[2]แผนงาน2562!$O$158</f>
        <v>0</v>
      </c>
      <c r="O159" s="432">
        <f>[2]แผนงาน2562!$P$158</f>
        <v>0</v>
      </c>
      <c r="P159" s="433">
        <f t="shared" si="83"/>
        <v>0</v>
      </c>
      <c r="Q159" s="472">
        <f t="shared" si="87"/>
        <v>0</v>
      </c>
      <c r="R159" s="432">
        <f>[2]แผนงาน2562!$T$158</f>
        <v>0</v>
      </c>
      <c r="S159" s="432">
        <f>[2]แผนงาน2562!$U$158</f>
        <v>0</v>
      </c>
      <c r="T159" s="432">
        <f>[2]แผนงาน2562!$V$158</f>
        <v>0</v>
      </c>
      <c r="U159" s="433">
        <f t="shared" si="76"/>
        <v>0</v>
      </c>
      <c r="V159" s="472">
        <f t="shared" si="91"/>
        <v>0</v>
      </c>
      <c r="W159" s="432">
        <f>[2]แผนงาน2562!$Z$158</f>
        <v>0</v>
      </c>
      <c r="X159" s="432">
        <f>[2]แผนงาน2562!$AA$158</f>
        <v>0</v>
      </c>
      <c r="Y159" s="432">
        <f>[2]แผนงาน2562!$AB$158</f>
        <v>0</v>
      </c>
      <c r="Z159" s="433">
        <f t="shared" si="77"/>
        <v>0</v>
      </c>
      <c r="AA159" s="472">
        <f t="shared" si="90"/>
        <v>0</v>
      </c>
      <c r="AB159" s="486"/>
    </row>
    <row r="160" spans="1:28" s="414" customFormat="1">
      <c r="B160" s="481"/>
      <c r="C160" s="642"/>
      <c r="D160" s="483"/>
      <c r="E160" s="484"/>
      <c r="F160" s="485" t="s">
        <v>182</v>
      </c>
      <c r="G160" s="422">
        <f t="shared" si="75"/>
        <v>0</v>
      </c>
      <c r="H160" s="432">
        <f>[2]แผนงาน2562!$I$159</f>
        <v>0</v>
      </c>
      <c r="I160" s="432">
        <f>[2]แผนงาน2562!$J$159</f>
        <v>0</v>
      </c>
      <c r="J160" s="432">
        <f>[2]แผนงาน2562!$K$159</f>
        <v>0</v>
      </c>
      <c r="K160" s="433">
        <f t="shared" si="82"/>
        <v>0</v>
      </c>
      <c r="L160" s="472">
        <f t="shared" si="85"/>
        <v>0</v>
      </c>
      <c r="M160" s="432">
        <f>[2]แผนงาน2562!$N$159</f>
        <v>0</v>
      </c>
      <c r="N160" s="432">
        <f>[2]แผนงาน2562!$O$159</f>
        <v>0</v>
      </c>
      <c r="O160" s="432">
        <f>[2]แผนงาน2562!$P$159</f>
        <v>0</v>
      </c>
      <c r="P160" s="433">
        <f t="shared" si="83"/>
        <v>0</v>
      </c>
      <c r="Q160" s="472">
        <f t="shared" si="87"/>
        <v>0</v>
      </c>
      <c r="R160" s="432">
        <f>[2]แผนงาน2562!$T$159</f>
        <v>0</v>
      </c>
      <c r="S160" s="432">
        <f>[2]แผนงาน2562!$U$159</f>
        <v>0</v>
      </c>
      <c r="T160" s="432">
        <f>[2]แผนงาน2562!$V$159</f>
        <v>0</v>
      </c>
      <c r="U160" s="433">
        <f t="shared" si="76"/>
        <v>0</v>
      </c>
      <c r="V160" s="472">
        <f t="shared" si="91"/>
        <v>0</v>
      </c>
      <c r="W160" s="432">
        <f>[2]แผนงาน2562!$Z$159</f>
        <v>0</v>
      </c>
      <c r="X160" s="432">
        <f>[2]แผนงาน2562!$AA$159</f>
        <v>0</v>
      </c>
      <c r="Y160" s="432">
        <f>[2]แผนงาน2562!$AB$159</f>
        <v>0</v>
      </c>
      <c r="Z160" s="433">
        <f t="shared" si="77"/>
        <v>0</v>
      </c>
      <c r="AA160" s="472">
        <f t="shared" si="90"/>
        <v>0</v>
      </c>
      <c r="AB160" s="486"/>
    </row>
    <row r="161" spans="1:28" s="510" customFormat="1" ht="56.25">
      <c r="B161" s="481">
        <v>8</v>
      </c>
      <c r="C161" s="671" t="s">
        <v>117</v>
      </c>
      <c r="D161" s="481" t="s">
        <v>92</v>
      </c>
      <c r="E161" s="508"/>
      <c r="F161" s="485" t="s">
        <v>0</v>
      </c>
      <c r="G161" s="422">
        <f t="shared" si="75"/>
        <v>0</v>
      </c>
      <c r="H161" s="432">
        <f>[2]แผนงาน2562!$I$160</f>
        <v>0</v>
      </c>
      <c r="I161" s="432">
        <f>[2]แผนงาน2562!$J$160</f>
        <v>0</v>
      </c>
      <c r="J161" s="432">
        <f>[2]แผนงาน2562!$K$160</f>
        <v>0</v>
      </c>
      <c r="K161" s="433">
        <f t="shared" si="82"/>
        <v>0</v>
      </c>
      <c r="L161" s="472">
        <f t="shared" si="85"/>
        <v>0</v>
      </c>
      <c r="M161" s="432">
        <f>[2]แผนงาน2562!$N$160</f>
        <v>0</v>
      </c>
      <c r="N161" s="432">
        <f>[2]แผนงาน2562!$O$160</f>
        <v>0</v>
      </c>
      <c r="O161" s="432">
        <f>[2]แผนงาน2562!$P$160</f>
        <v>0</v>
      </c>
      <c r="P161" s="433">
        <f t="shared" si="83"/>
        <v>0</v>
      </c>
      <c r="Q161" s="472">
        <f t="shared" si="87"/>
        <v>0</v>
      </c>
      <c r="R161" s="432">
        <f>[2]แผนงาน2562!$T$160</f>
        <v>0</v>
      </c>
      <c r="S161" s="432">
        <f>[2]แผนงาน2562!$U$160</f>
        <v>0</v>
      </c>
      <c r="T161" s="432">
        <f>[2]แผนงาน2562!$V$160</f>
        <v>0</v>
      </c>
      <c r="U161" s="433">
        <f t="shared" si="76"/>
        <v>0</v>
      </c>
      <c r="V161" s="472">
        <f t="shared" si="91"/>
        <v>0</v>
      </c>
      <c r="W161" s="432">
        <f>[2]แผนงาน2562!$Z$160</f>
        <v>0</v>
      </c>
      <c r="X161" s="432">
        <f>[2]แผนงาน2562!$AA$160</f>
        <v>0</v>
      </c>
      <c r="Y161" s="432">
        <f>[2]แผนงาน2562!$AB$160</f>
        <v>0</v>
      </c>
      <c r="Z161" s="433">
        <f t="shared" si="77"/>
        <v>0</v>
      </c>
      <c r="AA161" s="472">
        <f t="shared" si="90"/>
        <v>0</v>
      </c>
      <c r="AB161" s="509"/>
    </row>
    <row r="162" spans="1:28" s="414" customFormat="1">
      <c r="B162" s="481"/>
      <c r="C162" s="642"/>
      <c r="D162" s="483"/>
      <c r="E162" s="484"/>
      <c r="F162" s="485" t="s">
        <v>182</v>
      </c>
      <c r="G162" s="422">
        <f t="shared" si="75"/>
        <v>0</v>
      </c>
      <c r="H162" s="432">
        <f>[2]แผนงาน2562!$I$161</f>
        <v>0</v>
      </c>
      <c r="I162" s="432">
        <f>[2]แผนงาน2562!$J$161</f>
        <v>0</v>
      </c>
      <c r="J162" s="432">
        <f>[2]แผนงาน2562!$K$161</f>
        <v>0</v>
      </c>
      <c r="K162" s="433">
        <f t="shared" si="82"/>
        <v>0</v>
      </c>
      <c r="L162" s="472">
        <f t="shared" si="85"/>
        <v>0</v>
      </c>
      <c r="M162" s="432">
        <f>[2]แผนงาน2562!$N$161</f>
        <v>0</v>
      </c>
      <c r="N162" s="432">
        <f>[2]แผนงาน2562!$O$161</f>
        <v>0</v>
      </c>
      <c r="O162" s="432">
        <f>[2]แผนงาน2562!$P$161</f>
        <v>0</v>
      </c>
      <c r="P162" s="433">
        <f t="shared" si="83"/>
        <v>0</v>
      </c>
      <c r="Q162" s="472">
        <f t="shared" si="87"/>
        <v>0</v>
      </c>
      <c r="R162" s="432">
        <f>[2]แผนงาน2562!$T$161</f>
        <v>0</v>
      </c>
      <c r="S162" s="432">
        <f>[2]แผนงาน2562!$U$161</f>
        <v>0</v>
      </c>
      <c r="T162" s="432">
        <f>[2]แผนงาน2562!$V$161</f>
        <v>0</v>
      </c>
      <c r="U162" s="433">
        <f t="shared" si="76"/>
        <v>0</v>
      </c>
      <c r="V162" s="472">
        <f t="shared" si="91"/>
        <v>0</v>
      </c>
      <c r="W162" s="432">
        <f>[2]แผนงาน2562!$Z$161</f>
        <v>0</v>
      </c>
      <c r="X162" s="432">
        <f>[2]แผนงาน2562!$AA$161</f>
        <v>0</v>
      </c>
      <c r="Y162" s="432">
        <f>[2]แผนงาน2562!$AB$161</f>
        <v>0</v>
      </c>
      <c r="Z162" s="433">
        <f t="shared" si="77"/>
        <v>0</v>
      </c>
      <c r="AA162" s="472">
        <f t="shared" si="90"/>
        <v>0</v>
      </c>
      <c r="AB162" s="486"/>
    </row>
    <row r="163" spans="1:28" s="525" customFormat="1" ht="93.75">
      <c r="B163" s="526"/>
      <c r="C163" s="672" t="s">
        <v>282</v>
      </c>
      <c r="D163" s="526"/>
      <c r="E163" s="528"/>
      <c r="F163" s="529" t="s">
        <v>0</v>
      </c>
      <c r="G163" s="422">
        <f t="shared" si="75"/>
        <v>170</v>
      </c>
      <c r="H163" s="530">
        <f t="shared" ref="H163:J165" si="92">H165</f>
        <v>0</v>
      </c>
      <c r="I163" s="530">
        <f t="shared" si="92"/>
        <v>0</v>
      </c>
      <c r="J163" s="530">
        <f t="shared" si="92"/>
        <v>170</v>
      </c>
      <c r="K163" s="530">
        <f t="shared" si="82"/>
        <v>170</v>
      </c>
      <c r="L163" s="472">
        <f>K163</f>
        <v>170</v>
      </c>
      <c r="M163" s="530">
        <f t="shared" ref="M163:O165" si="93">M165</f>
        <v>0</v>
      </c>
      <c r="N163" s="530">
        <f t="shared" si="93"/>
        <v>0</v>
      </c>
      <c r="O163" s="530">
        <f t="shared" si="93"/>
        <v>0</v>
      </c>
      <c r="P163" s="433">
        <f t="shared" si="83"/>
        <v>0</v>
      </c>
      <c r="Q163" s="472">
        <f>P163+K163</f>
        <v>170</v>
      </c>
      <c r="R163" s="530">
        <f>R164</f>
        <v>0</v>
      </c>
      <c r="S163" s="530">
        <f>S164</f>
        <v>0</v>
      </c>
      <c r="T163" s="530">
        <f>T164</f>
        <v>0</v>
      </c>
      <c r="U163" s="433">
        <f t="shared" si="76"/>
        <v>0</v>
      </c>
      <c r="V163" s="472">
        <f>U163+Q163</f>
        <v>170</v>
      </c>
      <c r="W163" s="530">
        <f>W164</f>
        <v>0</v>
      </c>
      <c r="X163" s="530">
        <f>X164</f>
        <v>0</v>
      </c>
      <c r="Y163" s="530">
        <f>Y164</f>
        <v>0</v>
      </c>
      <c r="Z163" s="433">
        <f t="shared" si="77"/>
        <v>0</v>
      </c>
      <c r="AA163" s="472">
        <f>Z163+V163</f>
        <v>170</v>
      </c>
      <c r="AB163" s="673"/>
    </row>
    <row r="164" spans="1:28" s="552" customFormat="1">
      <c r="A164" s="532"/>
      <c r="B164" s="533"/>
      <c r="C164" s="674"/>
      <c r="D164" s="548"/>
      <c r="E164" s="549"/>
      <c r="F164" s="550" t="s">
        <v>182</v>
      </c>
      <c r="G164" s="422">
        <f t="shared" si="75"/>
        <v>178600</v>
      </c>
      <c r="H164" s="538">
        <f t="shared" si="92"/>
        <v>18000</v>
      </c>
      <c r="I164" s="538">
        <f t="shared" si="92"/>
        <v>18000</v>
      </c>
      <c r="J164" s="538">
        <f t="shared" si="92"/>
        <v>18000</v>
      </c>
      <c r="K164" s="538">
        <f t="shared" si="82"/>
        <v>54000</v>
      </c>
      <c r="L164" s="472">
        <f t="shared" si="85"/>
        <v>54000</v>
      </c>
      <c r="M164" s="538">
        <f t="shared" si="93"/>
        <v>18000</v>
      </c>
      <c r="N164" s="538">
        <f t="shared" si="93"/>
        <v>18000</v>
      </c>
      <c r="O164" s="538">
        <f t="shared" si="93"/>
        <v>88600</v>
      </c>
      <c r="P164" s="433">
        <f t="shared" si="83"/>
        <v>124600</v>
      </c>
      <c r="Q164" s="472">
        <f t="shared" si="87"/>
        <v>178600</v>
      </c>
      <c r="R164" s="538">
        <f t="shared" ref="R164:T165" si="94">R166</f>
        <v>0</v>
      </c>
      <c r="S164" s="538">
        <f t="shared" si="94"/>
        <v>0</v>
      </c>
      <c r="T164" s="538">
        <f t="shared" si="94"/>
        <v>0</v>
      </c>
      <c r="U164" s="433">
        <f t="shared" si="76"/>
        <v>0</v>
      </c>
      <c r="V164" s="472">
        <f t="shared" si="91"/>
        <v>178600</v>
      </c>
      <c r="W164" s="538">
        <f t="shared" ref="W164:Y165" si="95">W166</f>
        <v>0</v>
      </c>
      <c r="X164" s="538">
        <f t="shared" si="95"/>
        <v>0</v>
      </c>
      <c r="Y164" s="538">
        <f t="shared" si="95"/>
        <v>0</v>
      </c>
      <c r="Z164" s="433">
        <f t="shared" si="77"/>
        <v>0</v>
      </c>
      <c r="AA164" s="472">
        <f t="shared" si="90"/>
        <v>178600</v>
      </c>
      <c r="AB164" s="675"/>
    </row>
    <row r="165" spans="1:28">
      <c r="B165" s="481">
        <v>1</v>
      </c>
      <c r="C165" s="429" t="s">
        <v>283</v>
      </c>
      <c r="D165" s="488"/>
      <c r="E165" s="489"/>
      <c r="F165" s="490" t="s">
        <v>0</v>
      </c>
      <c r="G165" s="422">
        <f t="shared" si="75"/>
        <v>170</v>
      </c>
      <c r="H165" s="432">
        <f t="shared" si="92"/>
        <v>0</v>
      </c>
      <c r="I165" s="432">
        <f t="shared" si="92"/>
        <v>0</v>
      </c>
      <c r="J165" s="432">
        <f t="shared" si="92"/>
        <v>170</v>
      </c>
      <c r="K165" s="433">
        <f t="shared" si="82"/>
        <v>170</v>
      </c>
      <c r="L165" s="472">
        <f t="shared" si="85"/>
        <v>170</v>
      </c>
      <c r="M165" s="432">
        <f t="shared" si="93"/>
        <v>0</v>
      </c>
      <c r="N165" s="432">
        <f t="shared" si="93"/>
        <v>0</v>
      </c>
      <c r="O165" s="432">
        <f t="shared" si="93"/>
        <v>0</v>
      </c>
      <c r="P165" s="433">
        <f t="shared" si="83"/>
        <v>0</v>
      </c>
      <c r="Q165" s="472">
        <f t="shared" si="87"/>
        <v>170</v>
      </c>
      <c r="R165" s="432">
        <f t="shared" si="94"/>
        <v>0</v>
      </c>
      <c r="S165" s="432">
        <f t="shared" si="94"/>
        <v>0</v>
      </c>
      <c r="T165" s="432">
        <f t="shared" si="94"/>
        <v>0</v>
      </c>
      <c r="U165" s="433">
        <f t="shared" si="76"/>
        <v>0</v>
      </c>
      <c r="V165" s="472">
        <f t="shared" si="91"/>
        <v>170</v>
      </c>
      <c r="W165" s="432">
        <f t="shared" si="95"/>
        <v>0</v>
      </c>
      <c r="X165" s="432">
        <f t="shared" si="95"/>
        <v>0</v>
      </c>
      <c r="Y165" s="432">
        <f t="shared" si="95"/>
        <v>0</v>
      </c>
      <c r="Z165" s="433">
        <f t="shared" si="77"/>
        <v>0</v>
      </c>
      <c r="AA165" s="472">
        <f t="shared" si="90"/>
        <v>170</v>
      </c>
      <c r="AB165" s="676"/>
    </row>
    <row r="166" spans="1:28" ht="21" customHeight="1">
      <c r="B166" s="553"/>
      <c r="C166" s="554"/>
      <c r="D166" s="488"/>
      <c r="E166" s="489"/>
      <c r="F166" s="490" t="s">
        <v>182</v>
      </c>
      <c r="G166" s="422">
        <f t="shared" si="75"/>
        <v>178600</v>
      </c>
      <c r="H166" s="432">
        <f>[3]แผนเงิน2562!$G$162</f>
        <v>18000</v>
      </c>
      <c r="I166" s="432">
        <f>[3]แผนเงิน2562!$H$162</f>
        <v>18000</v>
      </c>
      <c r="J166" s="432">
        <f>[3]แผนเงิน2562!$I$162</f>
        <v>18000</v>
      </c>
      <c r="K166" s="433">
        <f t="shared" si="82"/>
        <v>54000</v>
      </c>
      <c r="L166" s="472">
        <f t="shared" si="85"/>
        <v>54000</v>
      </c>
      <c r="M166" s="432">
        <f>[3]แผนเงิน2562!$K$162</f>
        <v>18000</v>
      </c>
      <c r="N166" s="432">
        <f>[3]แผนเงิน2562!$L$162</f>
        <v>18000</v>
      </c>
      <c r="O166" s="432">
        <f>[3]แผนเงิน2562!$M$162</f>
        <v>88600</v>
      </c>
      <c r="P166" s="433">
        <f t="shared" si="83"/>
        <v>124600</v>
      </c>
      <c r="Q166" s="472">
        <f t="shared" si="87"/>
        <v>178600</v>
      </c>
      <c r="R166" s="432">
        <f>[3]แผนเงิน2562!$P$162</f>
        <v>0</v>
      </c>
      <c r="S166" s="432">
        <f>[3]แผนเงิน2562!$Q$162</f>
        <v>0</v>
      </c>
      <c r="T166" s="432">
        <f>[3]แผนเงิน2562!$R$162</f>
        <v>0</v>
      </c>
      <c r="U166" s="433">
        <f t="shared" si="76"/>
        <v>0</v>
      </c>
      <c r="V166" s="472">
        <f t="shared" si="91"/>
        <v>178600</v>
      </c>
      <c r="W166" s="432">
        <f>[3]แผนเงิน2562!$U$162</f>
        <v>0</v>
      </c>
      <c r="X166" s="432">
        <f>[3]แผนเงิน2562!$V$162</f>
        <v>0</v>
      </c>
      <c r="Y166" s="432">
        <f>[3]แผนเงิน2562!$W$162</f>
        <v>0</v>
      </c>
      <c r="Z166" s="433">
        <f t="shared" si="77"/>
        <v>0</v>
      </c>
      <c r="AA166" s="472">
        <f t="shared" si="90"/>
        <v>178600</v>
      </c>
      <c r="AB166" s="676"/>
    </row>
    <row r="167" spans="1:28" ht="48" customHeight="1">
      <c r="B167" s="553"/>
      <c r="C167" s="1066" t="s">
        <v>284</v>
      </c>
      <c r="D167" s="488" t="s">
        <v>0</v>
      </c>
      <c r="E167" s="489"/>
      <c r="F167" s="490" t="s">
        <v>0</v>
      </c>
      <c r="G167" s="422">
        <f t="shared" si="75"/>
        <v>170</v>
      </c>
      <c r="H167" s="432">
        <f>[3]แผนงาน2562!$I$166</f>
        <v>0</v>
      </c>
      <c r="I167" s="432">
        <f>[3]แผนงาน2562!$J$166</f>
        <v>0</v>
      </c>
      <c r="J167" s="432">
        <f>[3]แผนงาน2562!$K$166</f>
        <v>170</v>
      </c>
      <c r="K167" s="433">
        <f t="shared" si="82"/>
        <v>170</v>
      </c>
      <c r="L167" s="472">
        <f t="shared" si="85"/>
        <v>170</v>
      </c>
      <c r="M167" s="432">
        <f>[3]แผนงาน2562!$M$166</f>
        <v>0</v>
      </c>
      <c r="N167" s="432">
        <f>[3]แผนงาน2562!$N$166</f>
        <v>0</v>
      </c>
      <c r="O167" s="432">
        <f>[3]แผนงาน2562!$O$166</f>
        <v>0</v>
      </c>
      <c r="P167" s="433">
        <f t="shared" si="83"/>
        <v>0</v>
      </c>
      <c r="Q167" s="472">
        <f t="shared" si="87"/>
        <v>170</v>
      </c>
      <c r="R167" s="432">
        <f>[3]แผนงาน2562!$R$166</f>
        <v>0</v>
      </c>
      <c r="S167" s="432">
        <f>[3]แผนงาน2562!$S$166</f>
        <v>0</v>
      </c>
      <c r="T167" s="432">
        <f>[3]แผนงาน2562!$T$166</f>
        <v>0</v>
      </c>
      <c r="U167" s="433">
        <f t="shared" si="76"/>
        <v>0</v>
      </c>
      <c r="V167" s="472">
        <f t="shared" si="91"/>
        <v>170</v>
      </c>
      <c r="W167" s="432">
        <f>[2]แผนงาน2562!$Z$166</f>
        <v>0</v>
      </c>
      <c r="X167" s="432">
        <f>[3]แผนงาน2562!$X$166</f>
        <v>0</v>
      </c>
      <c r="Y167" s="432">
        <f>[3]แผนงาน2562!$Y$166</f>
        <v>0</v>
      </c>
      <c r="Z167" s="433">
        <f t="shared" si="77"/>
        <v>0</v>
      </c>
      <c r="AA167" s="472">
        <f t="shared" si="90"/>
        <v>170</v>
      </c>
      <c r="AB167" s="423"/>
    </row>
    <row r="168" spans="1:28" ht="37.5" customHeight="1">
      <c r="B168" s="564"/>
      <c r="C168" s="1067"/>
      <c r="D168" s="488" t="s">
        <v>5</v>
      </c>
      <c r="E168" s="489"/>
      <c r="F168" s="624" t="s">
        <v>182</v>
      </c>
      <c r="G168" s="422">
        <f t="shared" si="75"/>
        <v>0</v>
      </c>
      <c r="H168" s="432">
        <v>0</v>
      </c>
      <c r="I168" s="432">
        <v>0</v>
      </c>
      <c r="J168" s="432">
        <v>0</v>
      </c>
      <c r="K168" s="433">
        <f t="shared" si="82"/>
        <v>0</v>
      </c>
      <c r="L168" s="472">
        <f t="shared" si="85"/>
        <v>0</v>
      </c>
      <c r="M168" s="432">
        <v>0</v>
      </c>
      <c r="N168" s="432">
        <v>0</v>
      </c>
      <c r="O168" s="432">
        <v>0</v>
      </c>
      <c r="P168" s="433">
        <f t="shared" si="83"/>
        <v>0</v>
      </c>
      <c r="Q168" s="472">
        <f t="shared" si="87"/>
        <v>0</v>
      </c>
      <c r="R168" s="432">
        <v>0</v>
      </c>
      <c r="S168" s="432">
        <v>0</v>
      </c>
      <c r="T168" s="432">
        <v>0</v>
      </c>
      <c r="U168" s="433">
        <f t="shared" si="76"/>
        <v>0</v>
      </c>
      <c r="V168" s="472">
        <f t="shared" si="91"/>
        <v>0</v>
      </c>
      <c r="W168" s="432">
        <v>0</v>
      </c>
      <c r="X168" s="432">
        <v>0</v>
      </c>
      <c r="Y168" s="432">
        <v>0</v>
      </c>
      <c r="Z168" s="433">
        <f t="shared" si="77"/>
        <v>0</v>
      </c>
      <c r="AA168" s="472">
        <f t="shared" si="90"/>
        <v>0</v>
      </c>
      <c r="AB168" s="625"/>
    </row>
    <row r="169" spans="1:28" ht="44.25" customHeight="1">
      <c r="B169" s="481"/>
      <c r="C169" s="429" t="s">
        <v>285</v>
      </c>
      <c r="D169" s="488" t="s">
        <v>0</v>
      </c>
      <c r="E169" s="489">
        <v>1500</v>
      </c>
      <c r="F169" s="490" t="s">
        <v>0</v>
      </c>
      <c r="G169" s="422">
        <f t="shared" si="75"/>
        <v>0</v>
      </c>
      <c r="H169" s="432">
        <f>[2]แผนงาน2562!$I$168</f>
        <v>0</v>
      </c>
      <c r="I169" s="432">
        <f>[2]แผนงาน2562!$J$168</f>
        <v>0</v>
      </c>
      <c r="J169" s="432">
        <f>[2]แผนงาน2562!$K$168</f>
        <v>0</v>
      </c>
      <c r="K169" s="433">
        <f t="shared" si="82"/>
        <v>0</v>
      </c>
      <c r="L169" s="472">
        <f t="shared" si="85"/>
        <v>0</v>
      </c>
      <c r="M169" s="432">
        <f>[2]แผนงาน2562!$N$168</f>
        <v>0</v>
      </c>
      <c r="N169" s="432">
        <f>[2]แผนงาน2562!$O$168</f>
        <v>0</v>
      </c>
      <c r="O169" s="432">
        <f>[2]แผนงาน2562!$P$168</f>
        <v>0</v>
      </c>
      <c r="P169" s="433">
        <f t="shared" si="83"/>
        <v>0</v>
      </c>
      <c r="Q169" s="472">
        <f t="shared" si="87"/>
        <v>0</v>
      </c>
      <c r="R169" s="432">
        <f>[2]แผนงาน2562!$T$168</f>
        <v>0</v>
      </c>
      <c r="S169" s="432">
        <f>[2]แผนงาน2562!$U$168</f>
        <v>0</v>
      </c>
      <c r="T169" s="432">
        <f>[2]แผนงาน2562!$V$168</f>
        <v>0</v>
      </c>
      <c r="U169" s="433">
        <f t="shared" si="76"/>
        <v>0</v>
      </c>
      <c r="V169" s="472">
        <f t="shared" si="91"/>
        <v>0</v>
      </c>
      <c r="W169" s="432">
        <f>[2]แผนงาน2562!$Z$168</f>
        <v>0</v>
      </c>
      <c r="X169" s="432">
        <f>[2]แผนงาน2562!$AA$168</f>
        <v>0</v>
      </c>
      <c r="Y169" s="432">
        <f>[2]แผนงาน2562!$AB$168</f>
        <v>0</v>
      </c>
      <c r="Z169" s="433">
        <f t="shared" si="77"/>
        <v>0</v>
      </c>
      <c r="AA169" s="472">
        <f t="shared" si="90"/>
        <v>0</v>
      </c>
      <c r="AB169" s="423"/>
    </row>
    <row r="170" spans="1:28">
      <c r="B170" s="481"/>
      <c r="C170" s="429"/>
      <c r="D170" s="488" t="s">
        <v>5</v>
      </c>
      <c r="E170" s="489">
        <v>500</v>
      </c>
      <c r="F170" s="624" t="s">
        <v>182</v>
      </c>
      <c r="G170" s="422">
        <f t="shared" si="75"/>
        <v>0</v>
      </c>
      <c r="H170" s="432">
        <f>[2]แผนงาน2562!$I$169</f>
        <v>0</v>
      </c>
      <c r="I170" s="432">
        <f>[2]แผนงาน2562!$J$169</f>
        <v>0</v>
      </c>
      <c r="J170" s="432">
        <f>[2]แผนงาน2562!$K$169</f>
        <v>0</v>
      </c>
      <c r="K170" s="433">
        <f t="shared" si="82"/>
        <v>0</v>
      </c>
      <c r="L170" s="472">
        <f t="shared" si="85"/>
        <v>0</v>
      </c>
      <c r="M170" s="432">
        <f>[2]แผนงาน2562!$N$169</f>
        <v>0</v>
      </c>
      <c r="N170" s="432">
        <f>[2]แผนงาน2562!$O$169</f>
        <v>0</v>
      </c>
      <c r="O170" s="432">
        <f>[2]แผนงาน2562!$P$169</f>
        <v>0</v>
      </c>
      <c r="P170" s="433">
        <f t="shared" si="83"/>
        <v>0</v>
      </c>
      <c r="Q170" s="472">
        <f t="shared" si="87"/>
        <v>0</v>
      </c>
      <c r="R170" s="432">
        <f>[2]แผนงาน2562!$T$169</f>
        <v>0</v>
      </c>
      <c r="S170" s="432">
        <f>[2]แผนงาน2562!$U$169</f>
        <v>0</v>
      </c>
      <c r="T170" s="432">
        <f>[2]แผนงาน2562!$V$169</f>
        <v>0</v>
      </c>
      <c r="U170" s="433">
        <f t="shared" si="76"/>
        <v>0</v>
      </c>
      <c r="V170" s="472">
        <f t="shared" si="91"/>
        <v>0</v>
      </c>
      <c r="W170" s="432">
        <f>[2]แผนงาน2562!$Z$169</f>
        <v>0</v>
      </c>
      <c r="X170" s="432">
        <f>[2]แผนงาน2562!$AA$169</f>
        <v>0</v>
      </c>
      <c r="Y170" s="432">
        <f>[2]แผนงาน2562!$AB$169</f>
        <v>0</v>
      </c>
      <c r="Z170" s="433">
        <f t="shared" si="77"/>
        <v>0</v>
      </c>
      <c r="AA170" s="472">
        <f t="shared" si="90"/>
        <v>0</v>
      </c>
      <c r="AB170" s="625"/>
    </row>
    <row r="171" spans="1:28" ht="56.25">
      <c r="B171" s="481">
        <v>2</v>
      </c>
      <c r="C171" s="429" t="s">
        <v>56</v>
      </c>
      <c r="D171" s="488" t="s">
        <v>0</v>
      </c>
      <c r="E171" s="489"/>
      <c r="F171" s="624" t="s">
        <v>0</v>
      </c>
      <c r="G171" s="422">
        <f t="shared" si="75"/>
        <v>0</v>
      </c>
      <c r="H171" s="432">
        <f>[2]แผนงาน2562!$I$1</f>
        <v>0</v>
      </c>
      <c r="I171" s="432">
        <v>0</v>
      </c>
      <c r="J171" s="432">
        <v>0</v>
      </c>
      <c r="K171" s="433">
        <f t="shared" si="82"/>
        <v>0</v>
      </c>
      <c r="L171" s="472">
        <f t="shared" si="85"/>
        <v>0</v>
      </c>
      <c r="M171" s="432">
        <v>0</v>
      </c>
      <c r="N171" s="432">
        <v>0</v>
      </c>
      <c r="O171" s="432">
        <v>0</v>
      </c>
      <c r="P171" s="433">
        <f t="shared" si="83"/>
        <v>0</v>
      </c>
      <c r="Q171" s="472">
        <f t="shared" si="87"/>
        <v>0</v>
      </c>
      <c r="R171" s="432">
        <v>0</v>
      </c>
      <c r="S171" s="432">
        <v>0</v>
      </c>
      <c r="T171" s="432">
        <v>0</v>
      </c>
      <c r="U171" s="433">
        <f t="shared" si="76"/>
        <v>0</v>
      </c>
      <c r="V171" s="472">
        <f t="shared" si="91"/>
        <v>0</v>
      </c>
      <c r="W171" s="432">
        <v>0</v>
      </c>
      <c r="X171" s="432">
        <v>0</v>
      </c>
      <c r="Y171" s="432">
        <v>0</v>
      </c>
      <c r="Z171" s="433">
        <f t="shared" si="77"/>
        <v>0</v>
      </c>
      <c r="AA171" s="472">
        <f t="shared" si="90"/>
        <v>0</v>
      </c>
      <c r="AB171" s="625"/>
    </row>
    <row r="172" spans="1:28">
      <c r="B172" s="481"/>
      <c r="C172" s="429"/>
      <c r="D172" s="488" t="s">
        <v>5</v>
      </c>
      <c r="E172" s="489"/>
      <c r="F172" s="624" t="s">
        <v>182</v>
      </c>
      <c r="G172" s="422">
        <f t="shared" si="75"/>
        <v>0</v>
      </c>
      <c r="H172" s="432">
        <v>0</v>
      </c>
      <c r="I172" s="432">
        <v>0</v>
      </c>
      <c r="J172" s="432">
        <v>0</v>
      </c>
      <c r="K172" s="433">
        <f t="shared" si="82"/>
        <v>0</v>
      </c>
      <c r="L172" s="472">
        <f t="shared" si="85"/>
        <v>0</v>
      </c>
      <c r="M172" s="432">
        <v>0</v>
      </c>
      <c r="N172" s="432">
        <v>0</v>
      </c>
      <c r="O172" s="432">
        <v>0</v>
      </c>
      <c r="P172" s="433">
        <f t="shared" si="83"/>
        <v>0</v>
      </c>
      <c r="Q172" s="472">
        <f t="shared" si="87"/>
        <v>0</v>
      </c>
      <c r="R172" s="432">
        <v>0</v>
      </c>
      <c r="S172" s="432">
        <v>0</v>
      </c>
      <c r="T172" s="432">
        <v>0</v>
      </c>
      <c r="U172" s="433">
        <f t="shared" si="76"/>
        <v>0</v>
      </c>
      <c r="V172" s="472">
        <f t="shared" si="91"/>
        <v>0</v>
      </c>
      <c r="W172" s="432">
        <v>0</v>
      </c>
      <c r="X172" s="432">
        <v>0</v>
      </c>
      <c r="Y172" s="432">
        <v>0</v>
      </c>
      <c r="Z172" s="433">
        <f t="shared" si="77"/>
        <v>0</v>
      </c>
      <c r="AA172" s="472">
        <f t="shared" si="90"/>
        <v>0</v>
      </c>
      <c r="AB172" s="625"/>
    </row>
    <row r="173" spans="1:28" ht="33.75" customHeight="1">
      <c r="B173" s="481">
        <v>3</v>
      </c>
      <c r="C173" s="429" t="s">
        <v>54</v>
      </c>
      <c r="D173" s="488" t="s">
        <v>0</v>
      </c>
      <c r="E173" s="489"/>
      <c r="F173" s="490" t="s">
        <v>0</v>
      </c>
      <c r="G173" s="422">
        <f t="shared" si="75"/>
        <v>0</v>
      </c>
      <c r="H173" s="432">
        <v>0</v>
      </c>
      <c r="I173" s="432">
        <v>0</v>
      </c>
      <c r="J173" s="432">
        <v>0</v>
      </c>
      <c r="K173" s="433">
        <f t="shared" si="82"/>
        <v>0</v>
      </c>
      <c r="L173" s="472">
        <f t="shared" si="85"/>
        <v>0</v>
      </c>
      <c r="M173" s="432">
        <v>0</v>
      </c>
      <c r="N173" s="432">
        <v>0</v>
      </c>
      <c r="O173" s="432">
        <v>0</v>
      </c>
      <c r="P173" s="433">
        <f t="shared" si="83"/>
        <v>0</v>
      </c>
      <c r="Q173" s="472">
        <f t="shared" si="87"/>
        <v>0</v>
      </c>
      <c r="R173" s="432">
        <v>0</v>
      </c>
      <c r="S173" s="432">
        <v>0</v>
      </c>
      <c r="T173" s="432">
        <v>0</v>
      </c>
      <c r="U173" s="433">
        <f t="shared" si="76"/>
        <v>0</v>
      </c>
      <c r="V173" s="472">
        <f t="shared" si="91"/>
        <v>0</v>
      </c>
      <c r="W173" s="432">
        <v>0</v>
      </c>
      <c r="X173" s="432">
        <v>0</v>
      </c>
      <c r="Y173" s="432">
        <v>0</v>
      </c>
      <c r="Z173" s="433">
        <f t="shared" si="77"/>
        <v>0</v>
      </c>
      <c r="AA173" s="472">
        <f t="shared" si="90"/>
        <v>0</v>
      </c>
      <c r="AB173" s="491"/>
    </row>
    <row r="174" spans="1:28">
      <c r="B174" s="481"/>
      <c r="C174" s="565"/>
      <c r="D174" s="488"/>
      <c r="E174" s="489"/>
      <c r="F174" s="490" t="s">
        <v>182</v>
      </c>
      <c r="G174" s="422">
        <f t="shared" si="75"/>
        <v>0</v>
      </c>
      <c r="H174" s="432">
        <v>0</v>
      </c>
      <c r="I174" s="432">
        <v>0</v>
      </c>
      <c r="J174" s="432">
        <v>0</v>
      </c>
      <c r="K174" s="433">
        <f t="shared" si="82"/>
        <v>0</v>
      </c>
      <c r="L174" s="472">
        <f t="shared" si="85"/>
        <v>0</v>
      </c>
      <c r="M174" s="432">
        <v>0</v>
      </c>
      <c r="N174" s="432">
        <v>0</v>
      </c>
      <c r="O174" s="432">
        <v>0</v>
      </c>
      <c r="P174" s="433">
        <f t="shared" si="83"/>
        <v>0</v>
      </c>
      <c r="Q174" s="472">
        <f t="shared" si="87"/>
        <v>0</v>
      </c>
      <c r="R174" s="432">
        <v>0</v>
      </c>
      <c r="S174" s="432">
        <v>0</v>
      </c>
      <c r="T174" s="432">
        <v>0</v>
      </c>
      <c r="U174" s="433">
        <f t="shared" si="76"/>
        <v>0</v>
      </c>
      <c r="V174" s="472">
        <f t="shared" si="91"/>
        <v>0</v>
      </c>
      <c r="W174" s="432">
        <v>0</v>
      </c>
      <c r="X174" s="432">
        <v>0</v>
      </c>
      <c r="Y174" s="432">
        <v>0</v>
      </c>
      <c r="Z174" s="433">
        <f t="shared" si="77"/>
        <v>0</v>
      </c>
      <c r="AA174" s="472">
        <f t="shared" si="90"/>
        <v>0</v>
      </c>
      <c r="AB174" s="491"/>
    </row>
    <row r="175" spans="1:28" ht="37.5">
      <c r="B175" s="481">
        <v>4</v>
      </c>
      <c r="C175" s="565" t="s">
        <v>121</v>
      </c>
      <c r="D175" s="488" t="s">
        <v>0</v>
      </c>
      <c r="E175" s="489">
        <v>4200</v>
      </c>
      <c r="F175" s="490" t="s">
        <v>0</v>
      </c>
      <c r="G175" s="422">
        <f t="shared" si="75"/>
        <v>0</v>
      </c>
      <c r="H175" s="432">
        <v>0</v>
      </c>
      <c r="I175" s="432">
        <v>0</v>
      </c>
      <c r="J175" s="432">
        <v>0</v>
      </c>
      <c r="K175" s="433">
        <f t="shared" si="82"/>
        <v>0</v>
      </c>
      <c r="L175" s="472">
        <f t="shared" si="85"/>
        <v>0</v>
      </c>
      <c r="M175" s="432">
        <v>0</v>
      </c>
      <c r="N175" s="432">
        <v>0</v>
      </c>
      <c r="O175" s="432">
        <v>0</v>
      </c>
      <c r="P175" s="433">
        <f t="shared" si="83"/>
        <v>0</v>
      </c>
      <c r="Q175" s="472">
        <f t="shared" si="87"/>
        <v>0</v>
      </c>
      <c r="R175" s="432">
        <v>0</v>
      </c>
      <c r="S175" s="432">
        <v>0</v>
      </c>
      <c r="T175" s="432">
        <v>0</v>
      </c>
      <c r="U175" s="433">
        <f t="shared" si="76"/>
        <v>0</v>
      </c>
      <c r="V175" s="472">
        <f t="shared" si="91"/>
        <v>0</v>
      </c>
      <c r="W175" s="432">
        <v>0</v>
      </c>
      <c r="X175" s="432">
        <v>0</v>
      </c>
      <c r="Y175" s="432">
        <v>0</v>
      </c>
      <c r="Z175" s="433">
        <f t="shared" si="77"/>
        <v>0</v>
      </c>
      <c r="AA175" s="472">
        <f t="shared" si="90"/>
        <v>0</v>
      </c>
      <c r="AB175" s="491"/>
    </row>
    <row r="176" spans="1:28">
      <c r="B176" s="481"/>
      <c r="C176" s="565"/>
      <c r="D176" s="488"/>
      <c r="E176" s="489"/>
      <c r="F176" s="490" t="s">
        <v>182</v>
      </c>
      <c r="G176" s="422">
        <f t="shared" si="75"/>
        <v>0</v>
      </c>
      <c r="H176" s="432">
        <v>0</v>
      </c>
      <c r="I176" s="432">
        <v>0</v>
      </c>
      <c r="J176" s="432">
        <v>0</v>
      </c>
      <c r="K176" s="433">
        <f t="shared" si="82"/>
        <v>0</v>
      </c>
      <c r="L176" s="472">
        <f t="shared" si="85"/>
        <v>0</v>
      </c>
      <c r="M176" s="432">
        <v>0</v>
      </c>
      <c r="N176" s="432">
        <v>0</v>
      </c>
      <c r="O176" s="432">
        <v>0</v>
      </c>
      <c r="P176" s="433">
        <f t="shared" si="83"/>
        <v>0</v>
      </c>
      <c r="Q176" s="472">
        <f t="shared" si="87"/>
        <v>0</v>
      </c>
      <c r="R176" s="432">
        <v>0</v>
      </c>
      <c r="S176" s="432">
        <v>0</v>
      </c>
      <c r="T176" s="432">
        <v>0</v>
      </c>
      <c r="U176" s="433">
        <f t="shared" si="76"/>
        <v>0</v>
      </c>
      <c r="V176" s="472">
        <f t="shared" si="91"/>
        <v>0</v>
      </c>
      <c r="W176" s="432">
        <v>0</v>
      </c>
      <c r="X176" s="432">
        <v>0</v>
      </c>
      <c r="Y176" s="432">
        <v>0</v>
      </c>
      <c r="Z176" s="433">
        <f t="shared" si="77"/>
        <v>0</v>
      </c>
      <c r="AA176" s="472">
        <f t="shared" si="90"/>
        <v>0</v>
      </c>
      <c r="AB176" s="491"/>
    </row>
    <row r="177" spans="1:28" s="510" customFormat="1" ht="56.25">
      <c r="B177" s="481">
        <v>5</v>
      </c>
      <c r="C177" s="427" t="s">
        <v>286</v>
      </c>
      <c r="D177" s="481" t="s">
        <v>0</v>
      </c>
      <c r="E177" s="508"/>
      <c r="F177" s="485" t="s">
        <v>0</v>
      </c>
      <c r="G177" s="422">
        <f t="shared" si="75"/>
        <v>0</v>
      </c>
      <c r="H177" s="432">
        <v>0</v>
      </c>
      <c r="I177" s="432">
        <v>0</v>
      </c>
      <c r="J177" s="432">
        <v>0</v>
      </c>
      <c r="K177" s="433">
        <f t="shared" si="82"/>
        <v>0</v>
      </c>
      <c r="L177" s="472">
        <f t="shared" si="85"/>
        <v>0</v>
      </c>
      <c r="M177" s="432">
        <v>0</v>
      </c>
      <c r="N177" s="432">
        <v>0</v>
      </c>
      <c r="O177" s="432">
        <v>0</v>
      </c>
      <c r="P177" s="433">
        <f t="shared" si="83"/>
        <v>0</v>
      </c>
      <c r="Q177" s="472">
        <f t="shared" si="87"/>
        <v>0</v>
      </c>
      <c r="R177" s="432">
        <v>0</v>
      </c>
      <c r="S177" s="432">
        <v>0</v>
      </c>
      <c r="T177" s="432">
        <v>0</v>
      </c>
      <c r="U177" s="433">
        <f t="shared" si="76"/>
        <v>0</v>
      </c>
      <c r="V177" s="472">
        <f t="shared" si="91"/>
        <v>0</v>
      </c>
      <c r="W177" s="432">
        <v>0</v>
      </c>
      <c r="X177" s="432">
        <v>0</v>
      </c>
      <c r="Y177" s="432">
        <v>0</v>
      </c>
      <c r="Z177" s="433">
        <f t="shared" si="77"/>
        <v>0</v>
      </c>
      <c r="AA177" s="472">
        <f t="shared" si="90"/>
        <v>0</v>
      </c>
      <c r="AB177" s="509"/>
    </row>
    <row r="178" spans="1:28" s="414" customFormat="1">
      <c r="B178" s="481"/>
      <c r="C178" s="496"/>
      <c r="D178" s="483"/>
      <c r="E178" s="484"/>
      <c r="F178" s="485" t="s">
        <v>182</v>
      </c>
      <c r="G178" s="422">
        <f t="shared" si="75"/>
        <v>0</v>
      </c>
      <c r="H178" s="432">
        <v>0</v>
      </c>
      <c r="I178" s="432">
        <v>0</v>
      </c>
      <c r="J178" s="432">
        <v>0</v>
      </c>
      <c r="K178" s="433">
        <f t="shared" si="82"/>
        <v>0</v>
      </c>
      <c r="L178" s="472">
        <f t="shared" si="85"/>
        <v>0</v>
      </c>
      <c r="M178" s="432">
        <v>0</v>
      </c>
      <c r="N178" s="432">
        <v>0</v>
      </c>
      <c r="O178" s="432">
        <v>0</v>
      </c>
      <c r="P178" s="433">
        <f t="shared" si="83"/>
        <v>0</v>
      </c>
      <c r="Q178" s="472">
        <f t="shared" si="87"/>
        <v>0</v>
      </c>
      <c r="R178" s="432">
        <v>0</v>
      </c>
      <c r="S178" s="432">
        <v>0</v>
      </c>
      <c r="T178" s="432">
        <v>0</v>
      </c>
      <c r="U178" s="433">
        <f t="shared" si="76"/>
        <v>0</v>
      </c>
      <c r="V178" s="472">
        <f t="shared" si="91"/>
        <v>0</v>
      </c>
      <c r="W178" s="432">
        <v>0</v>
      </c>
      <c r="X178" s="432">
        <v>0</v>
      </c>
      <c r="Y178" s="432">
        <v>0</v>
      </c>
      <c r="Z178" s="433">
        <f t="shared" si="77"/>
        <v>0</v>
      </c>
      <c r="AA178" s="472">
        <f t="shared" si="90"/>
        <v>0</v>
      </c>
      <c r="AB178" s="486"/>
    </row>
    <row r="179" spans="1:28" s="546" customFormat="1" ht="37.5">
      <c r="A179" s="540"/>
      <c r="B179" s="526"/>
      <c r="C179" s="541" t="s">
        <v>287</v>
      </c>
      <c r="D179" s="542" t="s">
        <v>0</v>
      </c>
      <c r="E179" s="543">
        <v>300</v>
      </c>
      <c r="F179" s="544" t="s">
        <v>0</v>
      </c>
      <c r="G179" s="422">
        <f t="shared" si="75"/>
        <v>0</v>
      </c>
      <c r="H179" s="530">
        <v>0</v>
      </c>
      <c r="I179" s="530">
        <v>0</v>
      </c>
      <c r="J179" s="530">
        <v>0</v>
      </c>
      <c r="K179" s="530">
        <f t="shared" si="82"/>
        <v>0</v>
      </c>
      <c r="L179" s="472">
        <f t="shared" si="85"/>
        <v>0</v>
      </c>
      <c r="M179" s="530">
        <v>0</v>
      </c>
      <c r="N179" s="530">
        <v>0</v>
      </c>
      <c r="O179" s="530">
        <v>0</v>
      </c>
      <c r="P179" s="433">
        <f t="shared" si="83"/>
        <v>0</v>
      </c>
      <c r="Q179" s="472">
        <f t="shared" si="87"/>
        <v>0</v>
      </c>
      <c r="R179" s="530">
        <v>0</v>
      </c>
      <c r="S179" s="530">
        <v>0</v>
      </c>
      <c r="T179" s="530">
        <v>0</v>
      </c>
      <c r="U179" s="433">
        <f t="shared" si="76"/>
        <v>0</v>
      </c>
      <c r="V179" s="472">
        <f t="shared" si="91"/>
        <v>0</v>
      </c>
      <c r="W179" s="530">
        <v>0</v>
      </c>
      <c r="X179" s="530">
        <v>0</v>
      </c>
      <c r="Y179" s="530">
        <v>0</v>
      </c>
      <c r="Z179" s="433">
        <f t="shared" si="77"/>
        <v>0</v>
      </c>
      <c r="AA179" s="472">
        <f t="shared" si="90"/>
        <v>0</v>
      </c>
      <c r="AB179" s="545"/>
    </row>
    <row r="180" spans="1:28" s="552" customFormat="1">
      <c r="A180" s="532"/>
      <c r="B180" s="533"/>
      <c r="C180" s="547"/>
      <c r="D180" s="548"/>
      <c r="E180" s="549"/>
      <c r="F180" s="550" t="s">
        <v>182</v>
      </c>
      <c r="G180" s="422">
        <f t="shared" si="75"/>
        <v>0</v>
      </c>
      <c r="H180" s="538">
        <v>0</v>
      </c>
      <c r="I180" s="538">
        <v>0</v>
      </c>
      <c r="J180" s="538">
        <v>0</v>
      </c>
      <c r="K180" s="538">
        <f t="shared" si="82"/>
        <v>0</v>
      </c>
      <c r="L180" s="472">
        <f t="shared" si="85"/>
        <v>0</v>
      </c>
      <c r="M180" s="538">
        <v>0</v>
      </c>
      <c r="N180" s="538">
        <v>0</v>
      </c>
      <c r="O180" s="538">
        <v>0</v>
      </c>
      <c r="P180" s="433">
        <f t="shared" si="83"/>
        <v>0</v>
      </c>
      <c r="Q180" s="472">
        <f t="shared" si="87"/>
        <v>0</v>
      </c>
      <c r="R180" s="538">
        <v>0</v>
      </c>
      <c r="S180" s="538">
        <v>0</v>
      </c>
      <c r="T180" s="538">
        <v>0</v>
      </c>
      <c r="U180" s="433">
        <f t="shared" si="76"/>
        <v>0</v>
      </c>
      <c r="V180" s="472">
        <f t="shared" si="91"/>
        <v>0</v>
      </c>
      <c r="W180" s="538">
        <v>0</v>
      </c>
      <c r="X180" s="538">
        <v>0</v>
      </c>
      <c r="Y180" s="538">
        <v>0</v>
      </c>
      <c r="Z180" s="433">
        <f t="shared" si="77"/>
        <v>0</v>
      </c>
      <c r="AA180" s="472">
        <f t="shared" si="90"/>
        <v>0</v>
      </c>
      <c r="AB180" s="551"/>
    </row>
    <row r="181" spans="1:28" s="510" customFormat="1" ht="37.5">
      <c r="B181" s="564">
        <v>1</v>
      </c>
      <c r="C181" s="671" t="s">
        <v>288</v>
      </c>
      <c r="D181" s="564" t="s">
        <v>0</v>
      </c>
      <c r="E181" s="677"/>
      <c r="F181" s="678" t="s">
        <v>0</v>
      </c>
      <c r="G181" s="422">
        <f t="shared" si="75"/>
        <v>0</v>
      </c>
      <c r="H181" s="432">
        <v>0</v>
      </c>
      <c r="I181" s="432">
        <v>0</v>
      </c>
      <c r="J181" s="432">
        <v>0</v>
      </c>
      <c r="K181" s="433">
        <f t="shared" si="82"/>
        <v>0</v>
      </c>
      <c r="L181" s="472">
        <f t="shared" si="85"/>
        <v>0</v>
      </c>
      <c r="M181" s="432">
        <v>0</v>
      </c>
      <c r="N181" s="432">
        <v>0</v>
      </c>
      <c r="O181" s="432">
        <v>0</v>
      </c>
      <c r="P181" s="433">
        <f t="shared" si="83"/>
        <v>0</v>
      </c>
      <c r="Q181" s="472">
        <f t="shared" si="87"/>
        <v>0</v>
      </c>
      <c r="R181" s="432">
        <v>0</v>
      </c>
      <c r="S181" s="432">
        <v>0</v>
      </c>
      <c r="T181" s="432">
        <v>0</v>
      </c>
      <c r="U181" s="433">
        <f t="shared" si="76"/>
        <v>0</v>
      </c>
      <c r="V181" s="472">
        <f t="shared" si="91"/>
        <v>0</v>
      </c>
      <c r="W181" s="432">
        <v>0</v>
      </c>
      <c r="X181" s="432">
        <v>0</v>
      </c>
      <c r="Y181" s="432">
        <v>0</v>
      </c>
      <c r="Z181" s="433">
        <f t="shared" si="77"/>
        <v>0</v>
      </c>
      <c r="AA181" s="472">
        <f t="shared" si="90"/>
        <v>0</v>
      </c>
      <c r="AB181" s="679"/>
    </row>
    <row r="182" spans="1:28" s="414" customFormat="1">
      <c r="B182" s="481"/>
      <c r="C182" s="496"/>
      <c r="D182" s="483"/>
      <c r="E182" s="484"/>
      <c r="F182" s="485" t="s">
        <v>182</v>
      </c>
      <c r="G182" s="422">
        <f t="shared" si="75"/>
        <v>0</v>
      </c>
      <c r="H182" s="432">
        <v>0</v>
      </c>
      <c r="I182" s="432">
        <v>0</v>
      </c>
      <c r="J182" s="432">
        <v>0</v>
      </c>
      <c r="K182" s="433">
        <f t="shared" si="82"/>
        <v>0</v>
      </c>
      <c r="L182" s="472">
        <f t="shared" si="85"/>
        <v>0</v>
      </c>
      <c r="M182" s="432">
        <v>0</v>
      </c>
      <c r="N182" s="432">
        <v>0</v>
      </c>
      <c r="O182" s="432">
        <v>0</v>
      </c>
      <c r="P182" s="433">
        <f t="shared" si="83"/>
        <v>0</v>
      </c>
      <c r="Q182" s="472">
        <f t="shared" si="87"/>
        <v>0</v>
      </c>
      <c r="R182" s="432">
        <v>0</v>
      </c>
      <c r="S182" s="432">
        <v>0</v>
      </c>
      <c r="T182" s="432">
        <v>0</v>
      </c>
      <c r="U182" s="433">
        <f t="shared" si="76"/>
        <v>0</v>
      </c>
      <c r="V182" s="472">
        <f t="shared" si="91"/>
        <v>0</v>
      </c>
      <c r="W182" s="432">
        <v>0</v>
      </c>
      <c r="X182" s="432">
        <v>0</v>
      </c>
      <c r="Y182" s="432">
        <v>0</v>
      </c>
      <c r="Z182" s="433">
        <f t="shared" si="77"/>
        <v>0</v>
      </c>
      <c r="AA182" s="472">
        <f t="shared" si="90"/>
        <v>0</v>
      </c>
      <c r="AB182" s="486"/>
    </row>
    <row r="183" spans="1:28" s="520" customFormat="1" ht="39.75" customHeight="1">
      <c r="B183" s="499"/>
      <c r="C183" s="521" t="s">
        <v>289</v>
      </c>
      <c r="D183" s="499" t="s">
        <v>6</v>
      </c>
      <c r="E183" s="522"/>
      <c r="F183" s="523" t="s">
        <v>0</v>
      </c>
      <c r="G183" s="422">
        <f t="shared" si="75"/>
        <v>5500</v>
      </c>
      <c r="H183" s="504">
        <f t="shared" ref="H183:J186" si="96">H185</f>
        <v>420</v>
      </c>
      <c r="I183" s="504">
        <f t="shared" si="96"/>
        <v>420</v>
      </c>
      <c r="J183" s="504">
        <f t="shared" si="96"/>
        <v>635</v>
      </c>
      <c r="K183" s="504">
        <f t="shared" si="82"/>
        <v>1475</v>
      </c>
      <c r="L183" s="472">
        <f t="shared" si="85"/>
        <v>1475</v>
      </c>
      <c r="M183" s="504">
        <f t="shared" ref="M183:O186" si="97">M185</f>
        <v>625</v>
      </c>
      <c r="N183" s="504">
        <f t="shared" si="97"/>
        <v>420</v>
      </c>
      <c r="O183" s="504">
        <f t="shared" si="97"/>
        <v>425</v>
      </c>
      <c r="P183" s="433">
        <f t="shared" si="83"/>
        <v>1470</v>
      </c>
      <c r="Q183" s="472">
        <f t="shared" si="87"/>
        <v>2945</v>
      </c>
      <c r="R183" s="504">
        <f t="shared" ref="R183:T186" si="98">R185</f>
        <v>420</v>
      </c>
      <c r="S183" s="504">
        <f t="shared" si="98"/>
        <v>420</v>
      </c>
      <c r="T183" s="504">
        <f t="shared" si="98"/>
        <v>420</v>
      </c>
      <c r="U183" s="433">
        <f t="shared" si="76"/>
        <v>1260</v>
      </c>
      <c r="V183" s="472">
        <f t="shared" si="91"/>
        <v>4205</v>
      </c>
      <c r="W183" s="504">
        <f t="shared" ref="W183:Y186" si="99">W185</f>
        <v>420</v>
      </c>
      <c r="X183" s="504">
        <f t="shared" si="99"/>
        <v>420</v>
      </c>
      <c r="Y183" s="504">
        <f t="shared" si="99"/>
        <v>455</v>
      </c>
      <c r="Z183" s="433">
        <f t="shared" si="77"/>
        <v>1295</v>
      </c>
      <c r="AA183" s="472">
        <f t="shared" si="90"/>
        <v>5500</v>
      </c>
      <c r="AB183" s="524"/>
    </row>
    <row r="184" spans="1:28" s="520" customFormat="1" ht="31.5" customHeight="1">
      <c r="B184" s="499"/>
      <c r="C184" s="521"/>
      <c r="D184" s="499"/>
      <c r="E184" s="522"/>
      <c r="F184" s="523" t="s">
        <v>182</v>
      </c>
      <c r="G184" s="422">
        <f t="shared" si="75"/>
        <v>1377100</v>
      </c>
      <c r="H184" s="504">
        <f t="shared" si="96"/>
        <v>119258</v>
      </c>
      <c r="I184" s="504">
        <f t="shared" si="96"/>
        <v>119258</v>
      </c>
      <c r="J184" s="504">
        <f t="shared" si="96"/>
        <v>119258</v>
      </c>
      <c r="K184" s="504">
        <f t="shared" si="82"/>
        <v>357774</v>
      </c>
      <c r="L184" s="472">
        <f t="shared" si="85"/>
        <v>357774</v>
      </c>
      <c r="M184" s="504">
        <f t="shared" si="97"/>
        <v>119258</v>
      </c>
      <c r="N184" s="504">
        <f t="shared" si="97"/>
        <v>119258</v>
      </c>
      <c r="O184" s="504">
        <f t="shared" si="97"/>
        <v>119258</v>
      </c>
      <c r="P184" s="433">
        <f t="shared" si="83"/>
        <v>357774</v>
      </c>
      <c r="Q184" s="472">
        <f t="shared" si="87"/>
        <v>715548</v>
      </c>
      <c r="R184" s="504">
        <f t="shared" si="98"/>
        <v>119258</v>
      </c>
      <c r="S184" s="504">
        <f t="shared" si="98"/>
        <v>119258</v>
      </c>
      <c r="T184" s="504">
        <f t="shared" si="98"/>
        <v>119258</v>
      </c>
      <c r="U184" s="433">
        <f t="shared" si="76"/>
        <v>357774</v>
      </c>
      <c r="V184" s="472">
        <f t="shared" si="91"/>
        <v>1073322</v>
      </c>
      <c r="W184" s="504">
        <f t="shared" si="99"/>
        <v>101262</v>
      </c>
      <c r="X184" s="504">
        <f t="shared" si="99"/>
        <v>101258</v>
      </c>
      <c r="Y184" s="504">
        <f t="shared" si="99"/>
        <v>101258</v>
      </c>
      <c r="Z184" s="433">
        <f t="shared" si="77"/>
        <v>303778</v>
      </c>
      <c r="AA184" s="472">
        <f t="shared" si="90"/>
        <v>1377100</v>
      </c>
      <c r="AB184" s="524"/>
    </row>
    <row r="185" spans="1:28" s="510" customFormat="1" ht="48" customHeight="1">
      <c r="B185" s="481"/>
      <c r="C185" s="427" t="s">
        <v>290</v>
      </c>
      <c r="D185" s="481" t="s">
        <v>0</v>
      </c>
      <c r="E185" s="508"/>
      <c r="F185" s="485" t="s">
        <v>0</v>
      </c>
      <c r="G185" s="422">
        <f t="shared" si="75"/>
        <v>5500</v>
      </c>
      <c r="H185" s="432">
        <f t="shared" si="96"/>
        <v>420</v>
      </c>
      <c r="I185" s="432">
        <f t="shared" si="96"/>
        <v>420</v>
      </c>
      <c r="J185" s="432">
        <f t="shared" si="96"/>
        <v>635</v>
      </c>
      <c r="K185" s="433">
        <f t="shared" si="82"/>
        <v>1475</v>
      </c>
      <c r="L185" s="472">
        <f t="shared" si="85"/>
        <v>1475</v>
      </c>
      <c r="M185" s="432">
        <f t="shared" si="97"/>
        <v>625</v>
      </c>
      <c r="N185" s="432">
        <f t="shared" si="97"/>
        <v>420</v>
      </c>
      <c r="O185" s="432">
        <f t="shared" si="97"/>
        <v>425</v>
      </c>
      <c r="P185" s="433">
        <f t="shared" si="83"/>
        <v>1470</v>
      </c>
      <c r="Q185" s="472">
        <f t="shared" si="87"/>
        <v>2945</v>
      </c>
      <c r="R185" s="432">
        <f t="shared" si="98"/>
        <v>420</v>
      </c>
      <c r="S185" s="432">
        <f t="shared" si="98"/>
        <v>420</v>
      </c>
      <c r="T185" s="432">
        <f t="shared" si="98"/>
        <v>420</v>
      </c>
      <c r="U185" s="433">
        <f t="shared" si="76"/>
        <v>1260</v>
      </c>
      <c r="V185" s="472">
        <f t="shared" si="91"/>
        <v>4205</v>
      </c>
      <c r="W185" s="432">
        <f t="shared" si="99"/>
        <v>420</v>
      </c>
      <c r="X185" s="432">
        <f t="shared" si="99"/>
        <v>420</v>
      </c>
      <c r="Y185" s="432">
        <f t="shared" si="99"/>
        <v>455</v>
      </c>
      <c r="Z185" s="433">
        <f t="shared" si="77"/>
        <v>1295</v>
      </c>
      <c r="AA185" s="472">
        <f t="shared" si="90"/>
        <v>5500</v>
      </c>
      <c r="AB185" s="509"/>
    </row>
    <row r="186" spans="1:28" s="510" customFormat="1" ht="16.5" customHeight="1">
      <c r="B186" s="481"/>
      <c r="C186" s="427"/>
      <c r="D186" s="481"/>
      <c r="E186" s="508"/>
      <c r="F186" s="485" t="s">
        <v>182</v>
      </c>
      <c r="G186" s="422">
        <f t="shared" si="75"/>
        <v>1377100</v>
      </c>
      <c r="H186" s="432">
        <f t="shared" si="96"/>
        <v>119258</v>
      </c>
      <c r="I186" s="432">
        <f t="shared" si="96"/>
        <v>119258</v>
      </c>
      <c r="J186" s="432">
        <f t="shared" si="96"/>
        <v>119258</v>
      </c>
      <c r="K186" s="433">
        <f t="shared" si="82"/>
        <v>357774</v>
      </c>
      <c r="L186" s="472">
        <f t="shared" si="85"/>
        <v>357774</v>
      </c>
      <c r="M186" s="432">
        <f t="shared" si="97"/>
        <v>119258</v>
      </c>
      <c r="N186" s="432">
        <f t="shared" si="97"/>
        <v>119258</v>
      </c>
      <c r="O186" s="432">
        <f t="shared" si="97"/>
        <v>119258</v>
      </c>
      <c r="P186" s="433">
        <f t="shared" si="83"/>
        <v>357774</v>
      </c>
      <c r="Q186" s="472">
        <f t="shared" si="87"/>
        <v>715548</v>
      </c>
      <c r="R186" s="432">
        <f t="shared" si="98"/>
        <v>119258</v>
      </c>
      <c r="S186" s="432">
        <f t="shared" si="98"/>
        <v>119258</v>
      </c>
      <c r="T186" s="432">
        <f t="shared" si="98"/>
        <v>119258</v>
      </c>
      <c r="U186" s="433">
        <f t="shared" si="76"/>
        <v>357774</v>
      </c>
      <c r="V186" s="472">
        <f t="shared" si="91"/>
        <v>1073322</v>
      </c>
      <c r="W186" s="432">
        <f t="shared" si="99"/>
        <v>101262</v>
      </c>
      <c r="X186" s="432">
        <f t="shared" si="99"/>
        <v>101258</v>
      </c>
      <c r="Y186" s="432">
        <f t="shared" si="99"/>
        <v>101258</v>
      </c>
      <c r="Z186" s="433">
        <f t="shared" si="77"/>
        <v>303778</v>
      </c>
      <c r="AA186" s="472">
        <f t="shared" si="90"/>
        <v>1377100</v>
      </c>
      <c r="AB186" s="509"/>
    </row>
    <row r="187" spans="1:28" s="680" customFormat="1" ht="37.5">
      <c r="B187" s="681">
        <v>1</v>
      </c>
      <c r="C187" s="682" t="s">
        <v>291</v>
      </c>
      <c r="D187" s="681" t="s">
        <v>5</v>
      </c>
      <c r="E187" s="683"/>
      <c r="F187" s="684" t="s">
        <v>0</v>
      </c>
      <c r="G187" s="422">
        <f t="shared" si="75"/>
        <v>5500</v>
      </c>
      <c r="H187" s="685">
        <f>H189+H191+H193</f>
        <v>420</v>
      </c>
      <c r="I187" s="685">
        <f>I189+I191+I193</f>
        <v>420</v>
      </c>
      <c r="J187" s="685">
        <f>J189+J191+J193</f>
        <v>635</v>
      </c>
      <c r="K187" s="685">
        <f t="shared" si="82"/>
        <v>1475</v>
      </c>
      <c r="L187" s="472">
        <f t="shared" si="85"/>
        <v>1475</v>
      </c>
      <c r="M187" s="685">
        <f>M189+M191+M193</f>
        <v>625</v>
      </c>
      <c r="N187" s="685">
        <f>N189+N191+N193</f>
        <v>420</v>
      </c>
      <c r="O187" s="685">
        <f>O189+O191+O193</f>
        <v>425</v>
      </c>
      <c r="P187" s="433">
        <f t="shared" si="83"/>
        <v>1470</v>
      </c>
      <c r="Q187" s="472">
        <f t="shared" si="87"/>
        <v>2945</v>
      </c>
      <c r="R187" s="685">
        <f>R189+R191+R193</f>
        <v>420</v>
      </c>
      <c r="S187" s="685">
        <f>S189+S191+S193</f>
        <v>420</v>
      </c>
      <c r="T187" s="685">
        <f>T189+T191+T193</f>
        <v>420</v>
      </c>
      <c r="U187" s="433">
        <f t="shared" si="76"/>
        <v>1260</v>
      </c>
      <c r="V187" s="472">
        <f t="shared" si="91"/>
        <v>4205</v>
      </c>
      <c r="W187" s="685">
        <f>W189+W191+W193</f>
        <v>420</v>
      </c>
      <c r="X187" s="685">
        <f>X189+X191+X193</f>
        <v>420</v>
      </c>
      <c r="Y187" s="685">
        <f>Y189+Y191+Y193</f>
        <v>455</v>
      </c>
      <c r="Z187" s="433">
        <f t="shared" si="77"/>
        <v>1295</v>
      </c>
      <c r="AA187" s="472">
        <f t="shared" si="90"/>
        <v>5500</v>
      </c>
      <c r="AB187" s="686"/>
    </row>
    <row r="188" spans="1:28" s="447" customFormat="1">
      <c r="B188" s="569"/>
      <c r="C188" s="687"/>
      <c r="D188" s="688"/>
      <c r="E188" s="689"/>
      <c r="F188" s="690" t="s">
        <v>182</v>
      </c>
      <c r="G188" s="422">
        <f t="shared" si="75"/>
        <v>1377100</v>
      </c>
      <c r="H188" s="452">
        <f>[3]แผนเงิน2562!$G$184</f>
        <v>119258</v>
      </c>
      <c r="I188" s="452">
        <f>[3]แผนเงิน2562!$H$184</f>
        <v>119258</v>
      </c>
      <c r="J188" s="452">
        <f>[3]แผนเงิน2562!$I$184</f>
        <v>119258</v>
      </c>
      <c r="K188" s="452">
        <f t="shared" si="82"/>
        <v>357774</v>
      </c>
      <c r="L188" s="472">
        <f t="shared" si="85"/>
        <v>357774</v>
      </c>
      <c r="M188" s="452">
        <f>[3]แผนเงิน2562!$K$184</f>
        <v>119258</v>
      </c>
      <c r="N188" s="452">
        <f>[3]แผนเงิน2562!$L$184</f>
        <v>119258</v>
      </c>
      <c r="O188" s="452">
        <f>[3]แผนเงิน2562!$M$184</f>
        <v>119258</v>
      </c>
      <c r="P188" s="433">
        <f t="shared" si="83"/>
        <v>357774</v>
      </c>
      <c r="Q188" s="472">
        <f t="shared" si="87"/>
        <v>715548</v>
      </c>
      <c r="R188" s="452">
        <f>[3]แผนเงิน2562!$P$184</f>
        <v>119258</v>
      </c>
      <c r="S188" s="452">
        <f>[3]แผนเงิน2562!$Q$184</f>
        <v>119258</v>
      </c>
      <c r="T188" s="452">
        <f>[3]แผนเงิน2562!$R$184</f>
        <v>119258</v>
      </c>
      <c r="U188" s="433">
        <f t="shared" si="76"/>
        <v>357774</v>
      </c>
      <c r="V188" s="472">
        <f t="shared" si="91"/>
        <v>1073322</v>
      </c>
      <c r="W188" s="452">
        <f>[3]แผนเงิน2562!$U$184</f>
        <v>101262</v>
      </c>
      <c r="X188" s="452">
        <f>[3]แผนเงิน2562!$V$184</f>
        <v>101258</v>
      </c>
      <c r="Y188" s="452">
        <f>[3]แผนเงิน2562!$W$184</f>
        <v>101258</v>
      </c>
      <c r="Z188" s="433">
        <f t="shared" si="77"/>
        <v>303778</v>
      </c>
      <c r="AA188" s="472">
        <f t="shared" si="90"/>
        <v>1377100</v>
      </c>
      <c r="AB188" s="691"/>
    </row>
    <row r="189" spans="1:28" s="510" customFormat="1">
      <c r="B189" s="481"/>
      <c r="C189" s="427" t="s">
        <v>335</v>
      </c>
      <c r="D189" s="481" t="s">
        <v>0</v>
      </c>
      <c r="E189" s="508"/>
      <c r="F189" s="485" t="s">
        <v>0</v>
      </c>
      <c r="G189" s="422">
        <f t="shared" si="75"/>
        <v>1090</v>
      </c>
      <c r="H189" s="432">
        <f>[3]แผนงาน2562!$I$188</f>
        <v>90</v>
      </c>
      <c r="I189" s="432">
        <f>[3]แผนงาน2562!$J$188</f>
        <v>90</v>
      </c>
      <c r="J189" s="432">
        <f>[3]แผนงาน2562!$K$188</f>
        <v>90</v>
      </c>
      <c r="K189" s="433">
        <f t="shared" si="82"/>
        <v>270</v>
      </c>
      <c r="L189" s="472">
        <f t="shared" si="85"/>
        <v>270</v>
      </c>
      <c r="M189" s="432">
        <f>[3]แผนงาน2562!$M$188</f>
        <v>90</v>
      </c>
      <c r="N189" s="432">
        <f>[3]แผนงาน2562!$N$188</f>
        <v>90</v>
      </c>
      <c r="O189" s="432">
        <f>[3]แผนงาน2562!$O$188</f>
        <v>90</v>
      </c>
      <c r="P189" s="433">
        <f t="shared" si="83"/>
        <v>270</v>
      </c>
      <c r="Q189" s="472">
        <f t="shared" si="87"/>
        <v>540</v>
      </c>
      <c r="R189" s="432">
        <f>[3]แผนงาน2562!$R$188</f>
        <v>90</v>
      </c>
      <c r="S189" s="432">
        <f>[3]แผนงาน2562!$S$188</f>
        <v>90</v>
      </c>
      <c r="T189" s="432">
        <f>[3]แผนงาน2562!$T$188</f>
        <v>90</v>
      </c>
      <c r="U189" s="433">
        <f t="shared" si="76"/>
        <v>270</v>
      </c>
      <c r="V189" s="472">
        <f t="shared" si="91"/>
        <v>810</v>
      </c>
      <c r="W189" s="432">
        <f>[3]แผนงาน2562!$W$188</f>
        <v>90</v>
      </c>
      <c r="X189" s="432">
        <f>[3]แผนงาน2562!$X$188</f>
        <v>90</v>
      </c>
      <c r="Y189" s="432">
        <f>[3]แผนงาน2562!$Y$188</f>
        <v>100</v>
      </c>
      <c r="Z189" s="433">
        <f t="shared" si="77"/>
        <v>280</v>
      </c>
      <c r="AA189" s="472">
        <f t="shared" si="90"/>
        <v>1090</v>
      </c>
      <c r="AB189" s="509"/>
    </row>
    <row r="190" spans="1:28" s="510" customFormat="1">
      <c r="B190" s="481"/>
      <c r="C190" s="427"/>
      <c r="D190" s="481"/>
      <c r="E190" s="508"/>
      <c r="F190" s="485" t="s">
        <v>182</v>
      </c>
      <c r="G190" s="422">
        <f t="shared" si="75"/>
        <v>439</v>
      </c>
      <c r="H190" s="432">
        <f>[3]แผนเงิน2562!$G$186</f>
        <v>0</v>
      </c>
      <c r="I190" s="432">
        <f>[3]แผนเงิน2562!$H$186</f>
        <v>0</v>
      </c>
      <c r="J190" s="432">
        <f>[3]แผนเงิน2562!$I$186</f>
        <v>0</v>
      </c>
      <c r="K190" s="433">
        <f t="shared" si="82"/>
        <v>0</v>
      </c>
      <c r="L190" s="472">
        <f t="shared" si="85"/>
        <v>0</v>
      </c>
      <c r="M190" s="432">
        <f>[3]แผนเงิน2562!$K$186</f>
        <v>0</v>
      </c>
      <c r="N190" s="432">
        <f>[3]แผนเงิน2562!$L$186</f>
        <v>0</v>
      </c>
      <c r="O190" s="432">
        <f>[3]แผนเงิน2562!$M$186</f>
        <v>0</v>
      </c>
      <c r="P190" s="433">
        <f t="shared" si="83"/>
        <v>0</v>
      </c>
      <c r="Q190" s="472">
        <f t="shared" si="87"/>
        <v>0</v>
      </c>
      <c r="R190" s="432">
        <f>[3]แผนเงิน2562!$P$186</f>
        <v>0</v>
      </c>
      <c r="S190" s="432">
        <f>[3]แผนงาน2562!$X$189</f>
        <v>252</v>
      </c>
      <c r="T190" s="432">
        <f>[3]แผนงาน2562!$Y$189</f>
        <v>187</v>
      </c>
      <c r="U190" s="433">
        <f t="shared" si="76"/>
        <v>439</v>
      </c>
      <c r="V190" s="472">
        <f t="shared" si="91"/>
        <v>439</v>
      </c>
      <c r="W190" s="432">
        <f>[3]แผนงาน2562!$AD$189</f>
        <v>0</v>
      </c>
      <c r="X190" s="432">
        <f>[3]แผนงาน2562!$AE$189</f>
        <v>0</v>
      </c>
      <c r="Y190" s="432">
        <f>[3]แผนงาน2562!$AF$189</f>
        <v>0</v>
      </c>
      <c r="Z190" s="433">
        <f t="shared" si="77"/>
        <v>0</v>
      </c>
      <c r="AA190" s="472">
        <f t="shared" si="90"/>
        <v>439</v>
      </c>
      <c r="AB190" s="509"/>
    </row>
    <row r="191" spans="1:28">
      <c r="B191" s="481"/>
      <c r="C191" s="429" t="s">
        <v>336</v>
      </c>
      <c r="D191" s="488" t="s">
        <v>0</v>
      </c>
      <c r="E191" s="489"/>
      <c r="F191" s="490" t="s">
        <v>0</v>
      </c>
      <c r="G191" s="422">
        <f t="shared" si="75"/>
        <v>410</v>
      </c>
      <c r="H191" s="432">
        <f>[3]แผนงาน2562!$I$190</f>
        <v>0</v>
      </c>
      <c r="I191" s="432">
        <f>[3]แผนงาน2562!$J$190</f>
        <v>0</v>
      </c>
      <c r="J191" s="432">
        <f>[3]แผนงาน2562!$K$190</f>
        <v>210</v>
      </c>
      <c r="K191" s="433">
        <f t="shared" si="82"/>
        <v>210</v>
      </c>
      <c r="L191" s="472">
        <f t="shared" si="85"/>
        <v>210</v>
      </c>
      <c r="M191" s="432">
        <f>[3]แผนงาน2562!$M$190</f>
        <v>200</v>
      </c>
      <c r="N191" s="432">
        <f>[3]แผนงาน2562!$N$190</f>
        <v>0</v>
      </c>
      <c r="O191" s="432">
        <f>[3]แผนงาน2562!$O$190</f>
        <v>0</v>
      </c>
      <c r="P191" s="433">
        <f t="shared" si="83"/>
        <v>200</v>
      </c>
      <c r="Q191" s="472">
        <f t="shared" si="87"/>
        <v>410</v>
      </c>
      <c r="R191" s="432">
        <f>[3]แผนงาน2562!$R$190</f>
        <v>0</v>
      </c>
      <c r="S191" s="432">
        <f>[3]แผนงาน2562!$S$190</f>
        <v>0</v>
      </c>
      <c r="T191" s="432">
        <f>[3]แผนงาน2562!$T$190</f>
        <v>0</v>
      </c>
      <c r="U191" s="433">
        <f t="shared" si="76"/>
        <v>0</v>
      </c>
      <c r="V191" s="472">
        <f t="shared" si="91"/>
        <v>410</v>
      </c>
      <c r="W191" s="432">
        <f>[3]แผนงาน2562!$W$190</f>
        <v>0</v>
      </c>
      <c r="X191" s="432">
        <f>[3]แผนงาน2562!$X$190</f>
        <v>0</v>
      </c>
      <c r="Y191" s="432">
        <f>[3]แผนงาน2562!$Y$190</f>
        <v>0</v>
      </c>
      <c r="Z191" s="433">
        <f t="shared" si="77"/>
        <v>0</v>
      </c>
      <c r="AA191" s="472">
        <f t="shared" si="90"/>
        <v>410</v>
      </c>
      <c r="AB191" s="435"/>
    </row>
    <row r="192" spans="1:28">
      <c r="B192" s="553"/>
      <c r="C192" s="554"/>
      <c r="D192" s="488"/>
      <c r="E192" s="489"/>
      <c r="F192" s="490" t="s">
        <v>182</v>
      </c>
      <c r="G192" s="422">
        <f t="shared" si="75"/>
        <v>1066</v>
      </c>
      <c r="H192" s="432">
        <f>[3]แผนงาน2562!$J$191</f>
        <v>0</v>
      </c>
      <c r="I192" s="432">
        <f>[3]แผนงาน2562!$K$191</f>
        <v>214</v>
      </c>
      <c r="J192" s="432">
        <f>[3]แผนงาน2562!$L$191</f>
        <v>214</v>
      </c>
      <c r="K192" s="433">
        <f t="shared" si="82"/>
        <v>428</v>
      </c>
      <c r="L192" s="472">
        <f t="shared" si="85"/>
        <v>428</v>
      </c>
      <c r="M192" s="432">
        <f>[3]แผนงาน2562!$P$191</f>
        <v>212</v>
      </c>
      <c r="N192" s="432">
        <f>[3]แผนงาน2562!$Q$191</f>
        <v>426</v>
      </c>
      <c r="O192" s="432">
        <f>[3]แผนงาน2562!$R$191</f>
        <v>0</v>
      </c>
      <c r="P192" s="433">
        <f t="shared" si="83"/>
        <v>638</v>
      </c>
      <c r="Q192" s="472">
        <f t="shared" si="87"/>
        <v>1066</v>
      </c>
      <c r="R192" s="432">
        <f>[3]แผนงาน2562!$W$191</f>
        <v>0</v>
      </c>
      <c r="S192" s="432">
        <f>[3]แผนงาน2562!$X$191</f>
        <v>0</v>
      </c>
      <c r="T192" s="432">
        <f>[3]แผนงาน2562!$Y$191</f>
        <v>0</v>
      </c>
      <c r="U192" s="433">
        <f t="shared" si="76"/>
        <v>0</v>
      </c>
      <c r="V192" s="472">
        <f t="shared" si="91"/>
        <v>1066</v>
      </c>
      <c r="W192" s="432">
        <f>[3]แผนงาน2562!$AD$191</f>
        <v>0</v>
      </c>
      <c r="X192" s="432">
        <f>[3]แผนงาน2562!$AE$191</f>
        <v>0</v>
      </c>
      <c r="Y192" s="432">
        <f>[3]แผนงาน2562!$AF$191</f>
        <v>0</v>
      </c>
      <c r="Z192" s="433">
        <f t="shared" si="77"/>
        <v>0</v>
      </c>
      <c r="AA192" s="472">
        <f t="shared" si="90"/>
        <v>1066</v>
      </c>
      <c r="AB192" s="435"/>
    </row>
    <row r="193" spans="2:28">
      <c r="B193" s="481"/>
      <c r="C193" s="429" t="s">
        <v>337</v>
      </c>
      <c r="D193" s="488" t="s">
        <v>0</v>
      </c>
      <c r="E193" s="489">
        <f>E195+E197</f>
        <v>100</v>
      </c>
      <c r="F193" s="490" t="s">
        <v>0</v>
      </c>
      <c r="G193" s="422">
        <f t="shared" si="75"/>
        <v>4000</v>
      </c>
      <c r="H193" s="432">
        <f>[3]แผนงาน2562!$I$192</f>
        <v>330</v>
      </c>
      <c r="I193" s="432">
        <f>[3]แผนงาน2562!$J$192</f>
        <v>330</v>
      </c>
      <c r="J193" s="432">
        <f>[3]แผนงาน2562!$K$192</f>
        <v>335</v>
      </c>
      <c r="K193" s="433">
        <f t="shared" si="82"/>
        <v>995</v>
      </c>
      <c r="L193" s="472">
        <f t="shared" si="85"/>
        <v>995</v>
      </c>
      <c r="M193" s="432">
        <f>[3]แผนงาน2562!$M$192</f>
        <v>335</v>
      </c>
      <c r="N193" s="432">
        <f>[3]แผนงาน2562!$N$192</f>
        <v>330</v>
      </c>
      <c r="O193" s="432">
        <f>[3]แผนงาน2562!$O$192</f>
        <v>335</v>
      </c>
      <c r="P193" s="433">
        <f t="shared" si="83"/>
        <v>1000</v>
      </c>
      <c r="Q193" s="472">
        <f t="shared" si="87"/>
        <v>1995</v>
      </c>
      <c r="R193" s="432">
        <f>[3]แผนงาน2562!$R$192</f>
        <v>330</v>
      </c>
      <c r="S193" s="432">
        <f>[3]แผนงาน2562!$S$192</f>
        <v>330</v>
      </c>
      <c r="T193" s="432">
        <f>[3]แผนงาน2562!$T$192</f>
        <v>330</v>
      </c>
      <c r="U193" s="433">
        <f t="shared" si="76"/>
        <v>990</v>
      </c>
      <c r="V193" s="472">
        <f t="shared" si="91"/>
        <v>2985</v>
      </c>
      <c r="W193" s="432">
        <f>[3]แผนงาน2562!$W$192</f>
        <v>330</v>
      </c>
      <c r="X193" s="432">
        <f>[3]แผนงาน2562!$X$192</f>
        <v>330</v>
      </c>
      <c r="Y193" s="432">
        <f>[3]แผนงาน2562!$Y$192</f>
        <v>355</v>
      </c>
      <c r="Z193" s="433">
        <f t="shared" si="77"/>
        <v>1015</v>
      </c>
      <c r="AA193" s="472">
        <f t="shared" si="90"/>
        <v>4000</v>
      </c>
      <c r="AB193" s="491"/>
    </row>
    <row r="194" spans="2:28">
      <c r="B194" s="481"/>
      <c r="C194" s="429"/>
      <c r="D194" s="488"/>
      <c r="E194" s="489"/>
      <c r="F194" s="490" t="s">
        <v>182</v>
      </c>
      <c r="G194" s="422">
        <f t="shared" si="75"/>
        <v>5679</v>
      </c>
      <c r="H194" s="432">
        <f>[3]แผนงาน2562!$J$193</f>
        <v>185</v>
      </c>
      <c r="I194" s="432">
        <f>[3]แผนงาน2562!$K$193</f>
        <v>458</v>
      </c>
      <c r="J194" s="432">
        <f>[3]แผนงาน2562!$L$193</f>
        <v>857</v>
      </c>
      <c r="K194" s="433">
        <f t="shared" si="82"/>
        <v>1500</v>
      </c>
      <c r="L194" s="472">
        <f t="shared" si="85"/>
        <v>1500</v>
      </c>
      <c r="M194" s="432">
        <f>[3]แผนงาน2562!$P$193</f>
        <v>801</v>
      </c>
      <c r="N194" s="432">
        <f>[3]แผนงาน2562!$Q$193</f>
        <v>1658</v>
      </c>
      <c r="O194" s="432">
        <f>[3]แผนงาน2562!$R$193</f>
        <v>263</v>
      </c>
      <c r="P194" s="433">
        <f t="shared" si="83"/>
        <v>2722</v>
      </c>
      <c r="Q194" s="472">
        <f t="shared" si="87"/>
        <v>4222</v>
      </c>
      <c r="R194" s="432">
        <f>[3]แผนงาน2562!$W$193</f>
        <v>437</v>
      </c>
      <c r="S194" s="432">
        <f>[3]แผนงาน2562!$X$193</f>
        <v>493</v>
      </c>
      <c r="T194" s="432">
        <f>[3]แผนงาน2562!$Y$193</f>
        <v>527</v>
      </c>
      <c r="U194" s="433">
        <f t="shared" si="76"/>
        <v>1457</v>
      </c>
      <c r="V194" s="472">
        <f t="shared" si="91"/>
        <v>5679</v>
      </c>
      <c r="W194" s="432">
        <f>[3]แผนงาน2562!$AD$193</f>
        <v>0</v>
      </c>
      <c r="X194" s="432">
        <f>[3]แผนงาน2562!$AE$193</f>
        <v>0</v>
      </c>
      <c r="Y194" s="432">
        <f>[3]แผนงาน2562!$AF$193</f>
        <v>0</v>
      </c>
      <c r="Z194" s="433">
        <f t="shared" si="77"/>
        <v>0</v>
      </c>
      <c r="AA194" s="472">
        <f t="shared" si="90"/>
        <v>5679</v>
      </c>
      <c r="AB194" s="491"/>
    </row>
    <row r="195" spans="2:28" ht="75">
      <c r="B195" s="481"/>
      <c r="C195" s="429" t="s">
        <v>338</v>
      </c>
      <c r="D195" s="488" t="s">
        <v>0</v>
      </c>
      <c r="E195" s="489">
        <v>60</v>
      </c>
      <c r="F195" s="490" t="s">
        <v>0</v>
      </c>
      <c r="G195" s="422">
        <f t="shared" si="75"/>
        <v>1500</v>
      </c>
      <c r="H195" s="432">
        <f>[3]แผนงาน2562!$I$194</f>
        <v>50</v>
      </c>
      <c r="I195" s="432">
        <f>[3]แผนงาน2562!$J$194</f>
        <v>50</v>
      </c>
      <c r="J195" s="432">
        <f>[3]แผนงาน2562!$K$194</f>
        <v>50</v>
      </c>
      <c r="K195" s="433">
        <f t="shared" si="82"/>
        <v>150</v>
      </c>
      <c r="L195" s="472">
        <f t="shared" si="85"/>
        <v>150</v>
      </c>
      <c r="M195" s="432">
        <f>[3]แผนงาน2562!$M$194</f>
        <v>50</v>
      </c>
      <c r="N195" s="432">
        <f>[3]แผนงาน2562!$N$194</f>
        <v>50</v>
      </c>
      <c r="O195" s="432">
        <f>[3]แผนงาน2562!$O$194</f>
        <v>50</v>
      </c>
      <c r="P195" s="433">
        <f>O195+N195+M195+K195</f>
        <v>300</v>
      </c>
      <c r="Q195" s="472">
        <f t="shared" si="87"/>
        <v>450</v>
      </c>
      <c r="R195" s="432">
        <f>[3]แผนงาน2562!$R$194</f>
        <v>50</v>
      </c>
      <c r="S195" s="432">
        <f>[3]แผนงาน2562!$S$194</f>
        <v>50</v>
      </c>
      <c r="T195" s="432">
        <f>[3]แผนงาน2562!$T$194</f>
        <v>50</v>
      </c>
      <c r="U195" s="433">
        <f>T195+S195+R195+P195</f>
        <v>450</v>
      </c>
      <c r="V195" s="472">
        <f t="shared" si="91"/>
        <v>900</v>
      </c>
      <c r="W195" s="432">
        <f>[3]แผนงาน2562!$W$194</f>
        <v>50</v>
      </c>
      <c r="X195" s="432">
        <f>[3]แผนงาน2562!$X$194</f>
        <v>50</v>
      </c>
      <c r="Y195" s="432">
        <f>[3]แผนงาน2562!$Y$194</f>
        <v>50</v>
      </c>
      <c r="Z195" s="433">
        <f>Y195+W195+X195+U195</f>
        <v>600</v>
      </c>
      <c r="AA195" s="472">
        <f t="shared" si="90"/>
        <v>1500</v>
      </c>
      <c r="AB195" s="491"/>
    </row>
    <row r="196" spans="2:28">
      <c r="B196" s="481"/>
      <c r="C196" s="429"/>
      <c r="D196" s="488"/>
      <c r="E196" s="489"/>
      <c r="F196" s="490" t="s">
        <v>182</v>
      </c>
      <c r="G196" s="422">
        <f t="shared" si="75"/>
        <v>2513</v>
      </c>
      <c r="H196" s="432">
        <f>[3]แผนงาน2562!$J$195</f>
        <v>132</v>
      </c>
      <c r="I196" s="432">
        <f>[3]แผนงาน2562!$K$195</f>
        <v>147</v>
      </c>
      <c r="J196" s="432">
        <f>[3]แผนงาน2562!$L$195</f>
        <v>422</v>
      </c>
      <c r="K196" s="433">
        <f t="shared" si="82"/>
        <v>701</v>
      </c>
      <c r="L196" s="472">
        <f t="shared" si="85"/>
        <v>701</v>
      </c>
      <c r="M196" s="432">
        <f>[3]แผนงาน2562!$P$195</f>
        <v>353</v>
      </c>
      <c r="N196" s="432">
        <f>[3]แผนงาน2562!$Q$195</f>
        <v>775</v>
      </c>
      <c r="O196" s="432">
        <f>[3]แผนงาน2562!$R$195</f>
        <v>182</v>
      </c>
      <c r="P196" s="433">
        <f t="shared" si="83"/>
        <v>1310</v>
      </c>
      <c r="Q196" s="472">
        <f t="shared" si="87"/>
        <v>2011</v>
      </c>
      <c r="R196" s="432">
        <f>[3]แผนงาน2562!$W$195</f>
        <v>165</v>
      </c>
      <c r="S196" s="432">
        <f>[3]แผนงาน2562!$X$195</f>
        <v>188</v>
      </c>
      <c r="T196" s="432">
        <f>[3]แผนงาน2562!$Y$195</f>
        <v>149</v>
      </c>
      <c r="U196" s="433">
        <f t="shared" si="76"/>
        <v>502</v>
      </c>
      <c r="V196" s="472">
        <f t="shared" si="91"/>
        <v>2513</v>
      </c>
      <c r="W196" s="432">
        <f>[3]แผนงาน2562!$AD$195</f>
        <v>0</v>
      </c>
      <c r="X196" s="432">
        <f>[3]แผนงาน2562!$AE$195</f>
        <v>0</v>
      </c>
      <c r="Y196" s="432">
        <f>[3]แผนงาน2562!$AF$195</f>
        <v>0</v>
      </c>
      <c r="Z196" s="433">
        <f t="shared" si="77"/>
        <v>0</v>
      </c>
      <c r="AA196" s="472">
        <f t="shared" si="90"/>
        <v>2513</v>
      </c>
      <c r="AB196" s="491"/>
    </row>
    <row r="197" spans="2:28" ht="37.5">
      <c r="B197" s="481"/>
      <c r="C197" s="692" t="s">
        <v>123</v>
      </c>
      <c r="D197" s="488" t="s">
        <v>0</v>
      </c>
      <c r="E197" s="489">
        <v>40</v>
      </c>
      <c r="F197" s="490" t="s">
        <v>0</v>
      </c>
      <c r="G197" s="422">
        <f t="shared" ref="G197:G234" si="100">AA197</f>
        <v>0</v>
      </c>
      <c r="H197" s="432">
        <v>0</v>
      </c>
      <c r="I197" s="432">
        <v>0</v>
      </c>
      <c r="J197" s="432">
        <v>0</v>
      </c>
      <c r="K197" s="433">
        <f t="shared" si="82"/>
        <v>0</v>
      </c>
      <c r="L197" s="472">
        <f t="shared" si="85"/>
        <v>0</v>
      </c>
      <c r="M197" s="432">
        <v>0</v>
      </c>
      <c r="N197" s="432">
        <v>0</v>
      </c>
      <c r="O197" s="432">
        <v>0</v>
      </c>
      <c r="P197" s="433">
        <f t="shared" si="83"/>
        <v>0</v>
      </c>
      <c r="Q197" s="472">
        <f t="shared" si="87"/>
        <v>0</v>
      </c>
      <c r="R197" s="432">
        <v>0</v>
      </c>
      <c r="S197" s="432">
        <v>0</v>
      </c>
      <c r="T197" s="432">
        <v>0</v>
      </c>
      <c r="U197" s="433">
        <f t="shared" si="76"/>
        <v>0</v>
      </c>
      <c r="V197" s="472">
        <f t="shared" si="91"/>
        <v>0</v>
      </c>
      <c r="W197" s="432">
        <v>0</v>
      </c>
      <c r="X197" s="432">
        <v>0</v>
      </c>
      <c r="Y197" s="432">
        <v>0</v>
      </c>
      <c r="Z197" s="433">
        <f t="shared" si="77"/>
        <v>0</v>
      </c>
      <c r="AA197" s="472">
        <f t="shared" si="90"/>
        <v>0</v>
      </c>
      <c r="AB197" s="491"/>
    </row>
    <row r="198" spans="2:28">
      <c r="B198" s="481"/>
      <c r="C198" s="429"/>
      <c r="D198" s="488"/>
      <c r="E198" s="489"/>
      <c r="F198" s="490" t="s">
        <v>182</v>
      </c>
      <c r="G198" s="422">
        <f t="shared" si="100"/>
        <v>0</v>
      </c>
      <c r="H198" s="432">
        <v>0</v>
      </c>
      <c r="I198" s="432">
        <v>0</v>
      </c>
      <c r="J198" s="432">
        <v>0</v>
      </c>
      <c r="K198" s="433">
        <f t="shared" si="82"/>
        <v>0</v>
      </c>
      <c r="L198" s="472">
        <f t="shared" si="85"/>
        <v>0</v>
      </c>
      <c r="M198" s="432">
        <v>0</v>
      </c>
      <c r="N198" s="432">
        <v>0</v>
      </c>
      <c r="O198" s="432">
        <v>0</v>
      </c>
      <c r="P198" s="433">
        <f t="shared" si="83"/>
        <v>0</v>
      </c>
      <c r="Q198" s="472">
        <f t="shared" si="87"/>
        <v>0</v>
      </c>
      <c r="R198" s="432">
        <v>0</v>
      </c>
      <c r="S198" s="432">
        <v>0</v>
      </c>
      <c r="T198" s="432">
        <v>0</v>
      </c>
      <c r="U198" s="433">
        <f t="shared" si="76"/>
        <v>0</v>
      </c>
      <c r="V198" s="472">
        <f t="shared" si="91"/>
        <v>0</v>
      </c>
      <c r="W198" s="432">
        <v>0</v>
      </c>
      <c r="X198" s="432">
        <v>0</v>
      </c>
      <c r="Y198" s="432">
        <v>0</v>
      </c>
      <c r="Z198" s="433">
        <f t="shared" si="77"/>
        <v>0</v>
      </c>
      <c r="AA198" s="472">
        <f t="shared" si="90"/>
        <v>0</v>
      </c>
      <c r="AB198" s="491"/>
    </row>
    <row r="199" spans="2:28" ht="56.25">
      <c r="B199" s="481"/>
      <c r="C199" s="429" t="s">
        <v>124</v>
      </c>
      <c r="D199" s="488" t="s">
        <v>0</v>
      </c>
      <c r="E199" s="489">
        <v>5000</v>
      </c>
      <c r="F199" s="490" t="s">
        <v>0</v>
      </c>
      <c r="G199" s="422">
        <f t="shared" si="100"/>
        <v>0</v>
      </c>
      <c r="H199" s="432">
        <v>0</v>
      </c>
      <c r="I199" s="432">
        <v>0</v>
      </c>
      <c r="J199" s="432">
        <v>0</v>
      </c>
      <c r="K199" s="433">
        <f t="shared" si="82"/>
        <v>0</v>
      </c>
      <c r="L199" s="472">
        <f t="shared" si="85"/>
        <v>0</v>
      </c>
      <c r="M199" s="432">
        <v>0</v>
      </c>
      <c r="N199" s="432">
        <v>0</v>
      </c>
      <c r="O199" s="432">
        <v>0</v>
      </c>
      <c r="P199" s="433">
        <f t="shared" si="83"/>
        <v>0</v>
      </c>
      <c r="Q199" s="472">
        <f t="shared" si="87"/>
        <v>0</v>
      </c>
      <c r="R199" s="432">
        <v>0</v>
      </c>
      <c r="S199" s="432">
        <v>0</v>
      </c>
      <c r="T199" s="432">
        <v>0</v>
      </c>
      <c r="U199" s="433">
        <f t="shared" si="76"/>
        <v>0</v>
      </c>
      <c r="V199" s="472">
        <f t="shared" si="91"/>
        <v>0</v>
      </c>
      <c r="W199" s="432">
        <v>0</v>
      </c>
      <c r="X199" s="432">
        <v>0</v>
      </c>
      <c r="Y199" s="432">
        <v>0</v>
      </c>
      <c r="Z199" s="433">
        <f t="shared" si="77"/>
        <v>0</v>
      </c>
      <c r="AA199" s="472">
        <f t="shared" si="90"/>
        <v>0</v>
      </c>
      <c r="AB199" s="491"/>
    </row>
    <row r="200" spans="2:28">
      <c r="B200" s="481"/>
      <c r="C200" s="429"/>
      <c r="D200" s="488"/>
      <c r="E200" s="489"/>
      <c r="F200" s="490" t="s">
        <v>182</v>
      </c>
      <c r="G200" s="422">
        <f t="shared" si="100"/>
        <v>0</v>
      </c>
      <c r="H200" s="432">
        <v>0</v>
      </c>
      <c r="I200" s="432">
        <v>0</v>
      </c>
      <c r="J200" s="432">
        <v>0</v>
      </c>
      <c r="K200" s="433">
        <f t="shared" si="82"/>
        <v>0</v>
      </c>
      <c r="L200" s="472">
        <f t="shared" si="85"/>
        <v>0</v>
      </c>
      <c r="M200" s="432">
        <v>0</v>
      </c>
      <c r="N200" s="432">
        <v>0</v>
      </c>
      <c r="O200" s="432">
        <v>0</v>
      </c>
      <c r="P200" s="433">
        <f t="shared" si="83"/>
        <v>0</v>
      </c>
      <c r="Q200" s="472">
        <f t="shared" si="87"/>
        <v>0</v>
      </c>
      <c r="R200" s="432">
        <v>0</v>
      </c>
      <c r="S200" s="432">
        <v>0</v>
      </c>
      <c r="T200" s="432">
        <v>0</v>
      </c>
      <c r="U200" s="433">
        <f t="shared" ref="U200:U234" si="101">T200+S200+R200</f>
        <v>0</v>
      </c>
      <c r="V200" s="472">
        <f t="shared" si="91"/>
        <v>0</v>
      </c>
      <c r="W200" s="432">
        <v>0</v>
      </c>
      <c r="X200" s="432">
        <v>0</v>
      </c>
      <c r="Y200" s="432">
        <v>0</v>
      </c>
      <c r="Z200" s="433">
        <f t="shared" ref="Z200:Z234" si="102">Y200+X200+W200</f>
        <v>0</v>
      </c>
      <c r="AA200" s="472">
        <f t="shared" si="90"/>
        <v>0</v>
      </c>
      <c r="AB200" s="491"/>
    </row>
    <row r="201" spans="2:28" s="414" customFormat="1" ht="37.5">
      <c r="B201" s="481"/>
      <c r="C201" s="427" t="s">
        <v>339</v>
      </c>
      <c r="D201" s="483" t="s">
        <v>0</v>
      </c>
      <c r="E201" s="484">
        <f>SUM(E203)</f>
        <v>0</v>
      </c>
      <c r="F201" s="485" t="s">
        <v>0</v>
      </c>
      <c r="G201" s="422">
        <f t="shared" si="100"/>
        <v>0</v>
      </c>
      <c r="H201" s="432">
        <v>0</v>
      </c>
      <c r="I201" s="432">
        <v>0</v>
      </c>
      <c r="J201" s="432">
        <v>0</v>
      </c>
      <c r="K201" s="433">
        <f t="shared" si="82"/>
        <v>0</v>
      </c>
      <c r="L201" s="472">
        <f t="shared" si="85"/>
        <v>0</v>
      </c>
      <c r="M201" s="432">
        <v>0</v>
      </c>
      <c r="N201" s="432">
        <v>0</v>
      </c>
      <c r="O201" s="432">
        <v>0</v>
      </c>
      <c r="P201" s="433">
        <f t="shared" si="83"/>
        <v>0</v>
      </c>
      <c r="Q201" s="472">
        <f t="shared" si="87"/>
        <v>0</v>
      </c>
      <c r="R201" s="432">
        <v>0</v>
      </c>
      <c r="S201" s="432">
        <v>0</v>
      </c>
      <c r="T201" s="432">
        <v>0</v>
      </c>
      <c r="U201" s="433">
        <f t="shared" si="101"/>
        <v>0</v>
      </c>
      <c r="V201" s="472">
        <f t="shared" si="91"/>
        <v>0</v>
      </c>
      <c r="W201" s="432">
        <v>0</v>
      </c>
      <c r="X201" s="432">
        <v>0</v>
      </c>
      <c r="Y201" s="432">
        <v>0</v>
      </c>
      <c r="Z201" s="433">
        <f t="shared" si="102"/>
        <v>0</v>
      </c>
      <c r="AA201" s="472">
        <f t="shared" si="90"/>
        <v>0</v>
      </c>
      <c r="AB201" s="486"/>
    </row>
    <row r="202" spans="2:28" s="414" customFormat="1">
      <c r="B202" s="481"/>
      <c r="C202" s="496"/>
      <c r="D202" s="483"/>
      <c r="E202" s="484"/>
      <c r="F202" s="485" t="s">
        <v>182</v>
      </c>
      <c r="G202" s="422">
        <f t="shared" si="100"/>
        <v>0</v>
      </c>
      <c r="H202" s="432">
        <v>0</v>
      </c>
      <c r="I202" s="432">
        <v>0</v>
      </c>
      <c r="J202" s="432">
        <v>0</v>
      </c>
      <c r="K202" s="433">
        <f t="shared" si="82"/>
        <v>0</v>
      </c>
      <c r="L202" s="472">
        <f t="shared" si="85"/>
        <v>0</v>
      </c>
      <c r="M202" s="432">
        <v>0</v>
      </c>
      <c r="N202" s="432">
        <v>0</v>
      </c>
      <c r="O202" s="432">
        <v>0</v>
      </c>
      <c r="P202" s="433">
        <f t="shared" si="83"/>
        <v>0</v>
      </c>
      <c r="Q202" s="472">
        <f t="shared" si="87"/>
        <v>0</v>
      </c>
      <c r="R202" s="432">
        <v>0</v>
      </c>
      <c r="S202" s="432">
        <v>0</v>
      </c>
      <c r="T202" s="432">
        <v>0</v>
      </c>
      <c r="U202" s="433">
        <f t="shared" si="101"/>
        <v>0</v>
      </c>
      <c r="V202" s="472">
        <f t="shared" si="91"/>
        <v>0</v>
      </c>
      <c r="W202" s="432">
        <v>0</v>
      </c>
      <c r="X202" s="432">
        <v>0</v>
      </c>
      <c r="Y202" s="432">
        <v>0</v>
      </c>
      <c r="Z202" s="433">
        <f t="shared" si="102"/>
        <v>0</v>
      </c>
      <c r="AA202" s="472">
        <f t="shared" si="90"/>
        <v>0</v>
      </c>
      <c r="AB202" s="486"/>
    </row>
    <row r="203" spans="2:28" s="510" customFormat="1" ht="56.25">
      <c r="B203" s="481"/>
      <c r="C203" s="427" t="s">
        <v>125</v>
      </c>
      <c r="D203" s="481" t="s">
        <v>0</v>
      </c>
      <c r="E203" s="508"/>
      <c r="F203" s="485" t="s">
        <v>0</v>
      </c>
      <c r="G203" s="422">
        <f t="shared" si="100"/>
        <v>0</v>
      </c>
      <c r="H203" s="432">
        <v>0</v>
      </c>
      <c r="I203" s="432">
        <v>0</v>
      </c>
      <c r="J203" s="432">
        <v>0</v>
      </c>
      <c r="K203" s="433">
        <f t="shared" si="82"/>
        <v>0</v>
      </c>
      <c r="L203" s="472">
        <f t="shared" si="85"/>
        <v>0</v>
      </c>
      <c r="M203" s="432">
        <v>0</v>
      </c>
      <c r="N203" s="432">
        <v>0</v>
      </c>
      <c r="O203" s="432">
        <v>0</v>
      </c>
      <c r="P203" s="433">
        <f t="shared" si="83"/>
        <v>0</v>
      </c>
      <c r="Q203" s="472">
        <f t="shared" si="87"/>
        <v>0</v>
      </c>
      <c r="R203" s="432">
        <v>0</v>
      </c>
      <c r="S203" s="432">
        <v>0</v>
      </c>
      <c r="T203" s="432">
        <v>0</v>
      </c>
      <c r="U203" s="433">
        <f t="shared" si="101"/>
        <v>0</v>
      </c>
      <c r="V203" s="472">
        <f t="shared" si="91"/>
        <v>0</v>
      </c>
      <c r="W203" s="432">
        <v>0</v>
      </c>
      <c r="X203" s="432">
        <v>0</v>
      </c>
      <c r="Y203" s="432">
        <v>0</v>
      </c>
      <c r="Z203" s="433">
        <f t="shared" si="102"/>
        <v>0</v>
      </c>
      <c r="AA203" s="472">
        <f t="shared" si="90"/>
        <v>0</v>
      </c>
      <c r="AB203" s="509"/>
    </row>
    <row r="204" spans="2:28" s="414" customFormat="1">
      <c r="B204" s="481"/>
      <c r="C204" s="496"/>
      <c r="D204" s="483"/>
      <c r="E204" s="484"/>
      <c r="F204" s="485" t="s">
        <v>182</v>
      </c>
      <c r="G204" s="422">
        <f t="shared" si="100"/>
        <v>0</v>
      </c>
      <c r="H204" s="432">
        <v>0</v>
      </c>
      <c r="I204" s="432">
        <v>0</v>
      </c>
      <c r="J204" s="432">
        <v>0</v>
      </c>
      <c r="K204" s="433">
        <f t="shared" ref="K204:K234" si="103">J204+I204+H204</f>
        <v>0</v>
      </c>
      <c r="L204" s="472">
        <f t="shared" si="85"/>
        <v>0</v>
      </c>
      <c r="M204" s="432">
        <v>0</v>
      </c>
      <c r="N204" s="432">
        <v>0</v>
      </c>
      <c r="O204" s="432">
        <v>0</v>
      </c>
      <c r="P204" s="433">
        <f t="shared" si="83"/>
        <v>0</v>
      </c>
      <c r="Q204" s="472">
        <f t="shared" si="87"/>
        <v>0</v>
      </c>
      <c r="R204" s="432">
        <v>0</v>
      </c>
      <c r="S204" s="432">
        <v>0</v>
      </c>
      <c r="T204" s="432">
        <v>0</v>
      </c>
      <c r="U204" s="433">
        <f t="shared" si="101"/>
        <v>0</v>
      </c>
      <c r="V204" s="472">
        <f t="shared" si="91"/>
        <v>0</v>
      </c>
      <c r="W204" s="432">
        <v>0</v>
      </c>
      <c r="X204" s="432">
        <v>0</v>
      </c>
      <c r="Y204" s="432">
        <v>0</v>
      </c>
      <c r="Z204" s="433">
        <f t="shared" si="102"/>
        <v>0</v>
      </c>
      <c r="AA204" s="472">
        <f t="shared" si="90"/>
        <v>0</v>
      </c>
      <c r="AB204" s="486"/>
    </row>
    <row r="205" spans="2:28" s="414" customFormat="1" ht="56.25">
      <c r="B205" s="481"/>
      <c r="C205" s="693" t="s">
        <v>340</v>
      </c>
      <c r="D205" s="483" t="s">
        <v>11</v>
      </c>
      <c r="E205" s="484"/>
      <c r="F205" s="485" t="s">
        <v>0</v>
      </c>
      <c r="G205" s="422" t="e">
        <f t="shared" si="100"/>
        <v>#REF!</v>
      </c>
      <c r="H205" s="432">
        <f t="shared" ref="H205:J206" si="104">H207+H221</f>
        <v>0</v>
      </c>
      <c r="I205" s="432">
        <f t="shared" si="104"/>
        <v>31</v>
      </c>
      <c r="J205" s="432">
        <f t="shared" si="104"/>
        <v>31</v>
      </c>
      <c r="K205" s="432">
        <f t="shared" si="103"/>
        <v>62</v>
      </c>
      <c r="L205" s="472">
        <f t="shared" si="85"/>
        <v>62</v>
      </c>
      <c r="M205" s="432">
        <f>M207+N221</f>
        <v>21</v>
      </c>
      <c r="N205" s="432">
        <f>N207+O221</f>
        <v>21</v>
      </c>
      <c r="O205" s="432">
        <f>O207+O221</f>
        <v>21</v>
      </c>
      <c r="P205" s="433">
        <f t="shared" ref="P205:P234" si="105">O205+N205+M205</f>
        <v>63</v>
      </c>
      <c r="Q205" s="472">
        <f t="shared" si="87"/>
        <v>125</v>
      </c>
      <c r="R205" s="432">
        <f t="shared" ref="R205:T206" si="106">R207+R221</f>
        <v>51</v>
      </c>
      <c r="S205" s="432">
        <f t="shared" si="106"/>
        <v>41</v>
      </c>
      <c r="T205" s="432">
        <f t="shared" si="106"/>
        <v>2</v>
      </c>
      <c r="U205" s="433">
        <f t="shared" si="101"/>
        <v>94</v>
      </c>
      <c r="V205" s="472">
        <f t="shared" si="91"/>
        <v>219</v>
      </c>
      <c r="W205" s="432" t="e">
        <f t="shared" ref="W205:Y206" si="107">W207+W221</f>
        <v>#REF!</v>
      </c>
      <c r="X205" s="432" t="e">
        <f t="shared" si="107"/>
        <v>#REF!</v>
      </c>
      <c r="Y205" s="432" t="e">
        <f t="shared" si="107"/>
        <v>#REF!</v>
      </c>
      <c r="Z205" s="433" t="e">
        <f t="shared" si="102"/>
        <v>#REF!</v>
      </c>
      <c r="AA205" s="472" t="e">
        <f t="shared" si="90"/>
        <v>#REF!</v>
      </c>
      <c r="AB205" s="486"/>
    </row>
    <row r="206" spans="2:28" s="511" customFormat="1">
      <c r="B206" s="694"/>
      <c r="C206" s="695"/>
      <c r="D206" s="696"/>
      <c r="E206" s="697"/>
      <c r="F206" s="698" t="s">
        <v>182</v>
      </c>
      <c r="G206" s="422" t="e">
        <f t="shared" si="100"/>
        <v>#REF!</v>
      </c>
      <c r="H206" s="518">
        <f t="shared" si="104"/>
        <v>0</v>
      </c>
      <c r="I206" s="518">
        <f t="shared" si="104"/>
        <v>30</v>
      </c>
      <c r="J206" s="518">
        <f t="shared" si="104"/>
        <v>6520</v>
      </c>
      <c r="K206" s="518">
        <f t="shared" si="103"/>
        <v>6550</v>
      </c>
      <c r="L206" s="472">
        <f t="shared" si="85"/>
        <v>6550</v>
      </c>
      <c r="M206" s="518">
        <f>M208+N222</f>
        <v>30</v>
      </c>
      <c r="N206" s="518">
        <f>N208+O222</f>
        <v>5180</v>
      </c>
      <c r="O206" s="518">
        <f>O208+P222</f>
        <v>5193</v>
      </c>
      <c r="P206" s="433">
        <f t="shared" si="105"/>
        <v>10403</v>
      </c>
      <c r="Q206" s="472">
        <f t="shared" si="87"/>
        <v>16953</v>
      </c>
      <c r="R206" s="518">
        <f t="shared" si="106"/>
        <v>50</v>
      </c>
      <c r="S206" s="518">
        <f t="shared" si="106"/>
        <v>40</v>
      </c>
      <c r="T206" s="518">
        <f t="shared" si="106"/>
        <v>5860</v>
      </c>
      <c r="U206" s="433">
        <f t="shared" si="101"/>
        <v>5950</v>
      </c>
      <c r="V206" s="472">
        <f t="shared" si="91"/>
        <v>22903</v>
      </c>
      <c r="W206" s="518" t="e">
        <f t="shared" si="107"/>
        <v>#REF!</v>
      </c>
      <c r="X206" s="518" t="e">
        <f t="shared" si="107"/>
        <v>#REF!</v>
      </c>
      <c r="Y206" s="518" t="e">
        <f t="shared" si="107"/>
        <v>#REF!</v>
      </c>
      <c r="Z206" s="433" t="e">
        <f t="shared" si="102"/>
        <v>#REF!</v>
      </c>
      <c r="AA206" s="472" t="e">
        <f t="shared" si="90"/>
        <v>#REF!</v>
      </c>
      <c r="AB206" s="699"/>
    </row>
    <row r="207" spans="2:28" s="598" customFormat="1" ht="37.5">
      <c r="B207" s="700"/>
      <c r="C207" s="612" t="s">
        <v>127</v>
      </c>
      <c r="D207" s="575" t="s">
        <v>0</v>
      </c>
      <c r="E207" s="596"/>
      <c r="F207" s="579" t="s">
        <v>0</v>
      </c>
      <c r="G207" s="422">
        <f t="shared" si="100"/>
        <v>210</v>
      </c>
      <c r="H207" s="580">
        <f>[2]แผนงาน2562!$I$208</f>
        <v>0</v>
      </c>
      <c r="I207" s="580">
        <f>[2]แผนงาน2562!$J$208</f>
        <v>30</v>
      </c>
      <c r="J207" s="580">
        <f>[2]แผนงาน2562!$K$208</f>
        <v>30</v>
      </c>
      <c r="K207" s="580">
        <f t="shared" si="103"/>
        <v>60</v>
      </c>
      <c r="L207" s="472">
        <f t="shared" ref="L207:L234" si="108">K207</f>
        <v>60</v>
      </c>
      <c r="M207" s="580">
        <f>[2]แผนงาน2562!$N$208</f>
        <v>20</v>
      </c>
      <c r="N207" s="580">
        <f>[2]แผนงาน2562!$O$208</f>
        <v>20</v>
      </c>
      <c r="O207" s="580">
        <f>[2]แผนงาน2562!$P$208</f>
        <v>20</v>
      </c>
      <c r="P207" s="433">
        <f t="shared" si="105"/>
        <v>60</v>
      </c>
      <c r="Q207" s="472">
        <f t="shared" ref="Q207:Q234" si="109">P207+L207</f>
        <v>120</v>
      </c>
      <c r="R207" s="580">
        <f>[2]แผนงาน2562!$T$208</f>
        <v>50</v>
      </c>
      <c r="S207" s="580">
        <f>[2]แผนงาน2562!$U$208</f>
        <v>40</v>
      </c>
      <c r="T207" s="580">
        <f>[2]แผนงาน2562!$V$208</f>
        <v>0</v>
      </c>
      <c r="U207" s="433">
        <f t="shared" si="101"/>
        <v>90</v>
      </c>
      <c r="V207" s="472">
        <f t="shared" si="91"/>
        <v>210</v>
      </c>
      <c r="W207" s="580">
        <f>[2]แผนงาน2562!$Z$208</f>
        <v>0</v>
      </c>
      <c r="X207" s="580">
        <f>[2]แผนงาน2562!$AA$208</f>
        <v>0</v>
      </c>
      <c r="Y207" s="580">
        <f>[2]แผนงาน2562!$AB$208</f>
        <v>0</v>
      </c>
      <c r="Z207" s="433">
        <f t="shared" si="102"/>
        <v>0</v>
      </c>
      <c r="AA207" s="472">
        <f t="shared" ref="AA207:AA234" si="110">Z207+V207</f>
        <v>210</v>
      </c>
      <c r="AB207" s="701"/>
    </row>
    <row r="208" spans="2:28" s="466" customFormat="1">
      <c r="B208" s="702"/>
      <c r="C208" s="621"/>
      <c r="D208" s="476"/>
      <c r="E208" s="477"/>
      <c r="F208" s="478" t="s">
        <v>182</v>
      </c>
      <c r="G208" s="422">
        <f t="shared" si="100"/>
        <v>243</v>
      </c>
      <c r="H208" s="433">
        <f>[2]แผนงาน2562!$I$209</f>
        <v>0</v>
      </c>
      <c r="I208" s="433">
        <f>[2]แผนงาน2562!$J$209</f>
        <v>30</v>
      </c>
      <c r="J208" s="433">
        <f>[2]แผนงาน2562!$K$209</f>
        <v>40</v>
      </c>
      <c r="K208" s="433">
        <f t="shared" si="103"/>
        <v>70</v>
      </c>
      <c r="L208" s="472">
        <f t="shared" si="108"/>
        <v>70</v>
      </c>
      <c r="M208" s="433">
        <f>[2]แผนงาน2562!$N$209</f>
        <v>30</v>
      </c>
      <c r="N208" s="433">
        <f>[2]แผนงาน2562!$O$209</f>
        <v>20</v>
      </c>
      <c r="O208" s="433">
        <f>[2]แผนงาน2562!$P$209</f>
        <v>33</v>
      </c>
      <c r="P208" s="433">
        <f t="shared" si="105"/>
        <v>83</v>
      </c>
      <c r="Q208" s="472">
        <f t="shared" si="109"/>
        <v>153</v>
      </c>
      <c r="R208" s="433">
        <f>[2]แผนงาน2562!$T$209</f>
        <v>50</v>
      </c>
      <c r="S208" s="433">
        <f>[2]แผนงาน2562!$U$209</f>
        <v>40</v>
      </c>
      <c r="T208" s="433">
        <f>[2]แผนงาน2562!$V$209</f>
        <v>0</v>
      </c>
      <c r="U208" s="433">
        <f t="shared" si="101"/>
        <v>90</v>
      </c>
      <c r="V208" s="472">
        <f t="shared" si="91"/>
        <v>243</v>
      </c>
      <c r="W208" s="433">
        <f>[2]แผนงาน2562!$Z$209</f>
        <v>0</v>
      </c>
      <c r="X208" s="433">
        <f>[2]แผนงาน2562!$AA$209</f>
        <v>0</v>
      </c>
      <c r="Y208" s="433">
        <f>[2]แผนงาน2562!$AB$209</f>
        <v>0</v>
      </c>
      <c r="Z208" s="433">
        <f t="shared" si="102"/>
        <v>0</v>
      </c>
      <c r="AA208" s="472">
        <f t="shared" si="110"/>
        <v>243</v>
      </c>
      <c r="AB208" s="479"/>
    </row>
    <row r="209" spans="1:28" s="540" customFormat="1" ht="37.5">
      <c r="B209" s="703"/>
      <c r="C209" s="672" t="s">
        <v>133</v>
      </c>
      <c r="D209" s="704" t="s">
        <v>0</v>
      </c>
      <c r="E209" s="705"/>
      <c r="F209" s="529" t="s">
        <v>0</v>
      </c>
      <c r="G209" s="422">
        <f t="shared" si="100"/>
        <v>200</v>
      </c>
      <c r="H209" s="530">
        <f t="shared" ref="H209:J210" si="111">H211</f>
        <v>0</v>
      </c>
      <c r="I209" s="530">
        <f t="shared" si="111"/>
        <v>30</v>
      </c>
      <c r="J209" s="530">
        <f t="shared" si="111"/>
        <v>30</v>
      </c>
      <c r="K209" s="530">
        <f t="shared" si="103"/>
        <v>60</v>
      </c>
      <c r="L209" s="472">
        <f t="shared" si="108"/>
        <v>60</v>
      </c>
      <c r="M209" s="530">
        <f t="shared" ref="M209:O210" si="112">M211</f>
        <v>20</v>
      </c>
      <c r="N209" s="530">
        <f t="shared" si="112"/>
        <v>20</v>
      </c>
      <c r="O209" s="530">
        <f t="shared" si="112"/>
        <v>20</v>
      </c>
      <c r="P209" s="433">
        <f t="shared" si="105"/>
        <v>60</v>
      </c>
      <c r="Q209" s="472">
        <f t="shared" si="109"/>
        <v>120</v>
      </c>
      <c r="R209" s="530">
        <f t="shared" ref="R209:T210" si="113">R211</f>
        <v>50</v>
      </c>
      <c r="S209" s="530">
        <f t="shared" si="113"/>
        <v>30</v>
      </c>
      <c r="T209" s="530">
        <f t="shared" si="113"/>
        <v>0</v>
      </c>
      <c r="U209" s="433">
        <f t="shared" si="101"/>
        <v>80</v>
      </c>
      <c r="V209" s="472">
        <f t="shared" si="91"/>
        <v>200</v>
      </c>
      <c r="W209" s="530">
        <f t="shared" ref="W209:Y210" si="114">W211</f>
        <v>0</v>
      </c>
      <c r="X209" s="530">
        <f t="shared" si="114"/>
        <v>0</v>
      </c>
      <c r="Y209" s="530">
        <f t="shared" si="114"/>
        <v>0</v>
      </c>
      <c r="Z209" s="433">
        <f t="shared" si="102"/>
        <v>0</v>
      </c>
      <c r="AA209" s="472">
        <f t="shared" si="110"/>
        <v>200</v>
      </c>
      <c r="AB209" s="706"/>
    </row>
    <row r="210" spans="1:28" s="707" customFormat="1" ht="25.5" customHeight="1">
      <c r="B210" s="708"/>
      <c r="C210" s="709"/>
      <c r="D210" s="533"/>
      <c r="E210" s="710"/>
      <c r="F210" s="537" t="s">
        <v>182</v>
      </c>
      <c r="G210" s="422">
        <f t="shared" si="100"/>
        <v>13500</v>
      </c>
      <c r="H210" s="538">
        <f t="shared" si="111"/>
        <v>0</v>
      </c>
      <c r="I210" s="538">
        <f t="shared" si="111"/>
        <v>8040</v>
      </c>
      <c r="J210" s="538">
        <f t="shared" si="111"/>
        <v>0</v>
      </c>
      <c r="K210" s="538">
        <f t="shared" si="103"/>
        <v>8040</v>
      </c>
      <c r="L210" s="472">
        <f t="shared" si="108"/>
        <v>8040</v>
      </c>
      <c r="M210" s="538">
        <f t="shared" si="112"/>
        <v>0</v>
      </c>
      <c r="N210" s="538">
        <f t="shared" si="112"/>
        <v>0</v>
      </c>
      <c r="O210" s="538">
        <f t="shared" si="112"/>
        <v>0</v>
      </c>
      <c r="P210" s="433">
        <f t="shared" si="105"/>
        <v>0</v>
      </c>
      <c r="Q210" s="472">
        <f t="shared" si="109"/>
        <v>8040</v>
      </c>
      <c r="R210" s="538">
        <f t="shared" si="113"/>
        <v>5460</v>
      </c>
      <c r="S210" s="538">
        <f t="shared" si="113"/>
        <v>0</v>
      </c>
      <c r="T210" s="538">
        <f t="shared" si="113"/>
        <v>0</v>
      </c>
      <c r="U210" s="433">
        <f t="shared" si="101"/>
        <v>5460</v>
      </c>
      <c r="V210" s="472">
        <f t="shared" ref="V210:V234" si="115">U210+Q210</f>
        <v>13500</v>
      </c>
      <c r="W210" s="538">
        <f t="shared" si="114"/>
        <v>0</v>
      </c>
      <c r="X210" s="538">
        <f t="shared" si="114"/>
        <v>0</v>
      </c>
      <c r="Y210" s="538">
        <f t="shared" si="114"/>
        <v>0</v>
      </c>
      <c r="Z210" s="433">
        <f t="shared" si="102"/>
        <v>0</v>
      </c>
      <c r="AA210" s="472">
        <f t="shared" si="110"/>
        <v>13500</v>
      </c>
      <c r="AB210" s="711"/>
    </row>
    <row r="211" spans="1:28" s="510" customFormat="1" ht="37.5">
      <c r="B211" s="481">
        <v>1</v>
      </c>
      <c r="C211" s="427" t="s">
        <v>341</v>
      </c>
      <c r="D211" s="481" t="s">
        <v>0</v>
      </c>
      <c r="E211" s="508">
        <v>0</v>
      </c>
      <c r="F211" s="485" t="s">
        <v>0</v>
      </c>
      <c r="G211" s="422">
        <f t="shared" si="100"/>
        <v>200</v>
      </c>
      <c r="H211" s="432">
        <f>[2]แผนงาน2562!$I$212</f>
        <v>0</v>
      </c>
      <c r="I211" s="432">
        <f>[2]แผนงาน2562!$J$212</f>
        <v>30</v>
      </c>
      <c r="J211" s="432">
        <f>[2]แผนงาน2562!$K$212</f>
        <v>30</v>
      </c>
      <c r="K211" s="433">
        <f t="shared" si="103"/>
        <v>60</v>
      </c>
      <c r="L211" s="472">
        <f t="shared" si="108"/>
        <v>60</v>
      </c>
      <c r="M211" s="432">
        <f>[2]แผนงาน2562!$N$212</f>
        <v>20</v>
      </c>
      <c r="N211" s="432">
        <f>[2]แผนงาน2562!$O$212</f>
        <v>20</v>
      </c>
      <c r="O211" s="432">
        <f>[2]แผนงาน2562!$P$212</f>
        <v>20</v>
      </c>
      <c r="P211" s="433">
        <f t="shared" si="105"/>
        <v>60</v>
      </c>
      <c r="Q211" s="472">
        <f t="shared" si="109"/>
        <v>120</v>
      </c>
      <c r="R211" s="432">
        <f>[2]แผนงาน2562!$T$212</f>
        <v>50</v>
      </c>
      <c r="S211" s="432">
        <f>[2]แผนงาน2562!$U$212</f>
        <v>30</v>
      </c>
      <c r="T211" s="432">
        <f>[2]แผนงาน2562!$V$212</f>
        <v>0</v>
      </c>
      <c r="U211" s="433">
        <f t="shared" si="101"/>
        <v>80</v>
      </c>
      <c r="V211" s="472">
        <f t="shared" si="115"/>
        <v>200</v>
      </c>
      <c r="W211" s="432">
        <f>[2]แผนงาน2562!$Z$212</f>
        <v>0</v>
      </c>
      <c r="X211" s="432">
        <f>[2]แผนงาน2562!$AA$212</f>
        <v>0</v>
      </c>
      <c r="Y211" s="432">
        <f>[2]แผนงาน2562!$AB$212</f>
        <v>0</v>
      </c>
      <c r="Z211" s="433">
        <f t="shared" si="102"/>
        <v>0</v>
      </c>
      <c r="AA211" s="472">
        <f t="shared" si="110"/>
        <v>200</v>
      </c>
      <c r="AB211" s="509"/>
    </row>
    <row r="212" spans="1:28" s="414" customFormat="1" ht="18" customHeight="1">
      <c r="B212" s="481"/>
      <c r="C212" s="496"/>
      <c r="D212" s="483"/>
      <c r="E212" s="484"/>
      <c r="F212" s="485" t="s">
        <v>182</v>
      </c>
      <c r="G212" s="422">
        <f t="shared" si="100"/>
        <v>13500</v>
      </c>
      <c r="H212" s="432">
        <f>[2]แผนเงิน2562!$G$209</f>
        <v>0</v>
      </c>
      <c r="I212" s="432">
        <f>[2]แผนเงิน2562!$H$209</f>
        <v>8040</v>
      </c>
      <c r="J212" s="432">
        <f>[2]แผนเงิน2562!$I$209</f>
        <v>0</v>
      </c>
      <c r="K212" s="433">
        <f t="shared" si="103"/>
        <v>8040</v>
      </c>
      <c r="L212" s="472">
        <f t="shared" si="108"/>
        <v>8040</v>
      </c>
      <c r="M212" s="432">
        <f>[2]แผนเงิน2562!$K$209</f>
        <v>0</v>
      </c>
      <c r="N212" s="432">
        <f>[2]แผนเงิน2562!$L$209</f>
        <v>0</v>
      </c>
      <c r="O212" s="432">
        <f>[2]แผนเงิน2562!$M$209</f>
        <v>0</v>
      </c>
      <c r="P212" s="433">
        <f t="shared" si="105"/>
        <v>0</v>
      </c>
      <c r="Q212" s="472">
        <f t="shared" si="109"/>
        <v>8040</v>
      </c>
      <c r="R212" s="432">
        <f>[2]แผนเงิน2562!$P$209</f>
        <v>5460</v>
      </c>
      <c r="S212" s="432">
        <f>[2]แผนเงิน2562!$Q$209</f>
        <v>0</v>
      </c>
      <c r="T212" s="432">
        <f>[2]แผนเงิน2562!$R$209</f>
        <v>0</v>
      </c>
      <c r="U212" s="433">
        <f t="shared" si="101"/>
        <v>5460</v>
      </c>
      <c r="V212" s="472">
        <f t="shared" si="115"/>
        <v>13500</v>
      </c>
      <c r="W212" s="432">
        <f>[2]แผนเงิน2562!$U$209</f>
        <v>0</v>
      </c>
      <c r="X212" s="432">
        <f>[2]แผนเงิน2562!$V$209</f>
        <v>0</v>
      </c>
      <c r="Y212" s="432">
        <f>[2]แผนเงิน2562!$W$209</f>
        <v>0</v>
      </c>
      <c r="Z212" s="433">
        <f t="shared" si="102"/>
        <v>0</v>
      </c>
      <c r="AA212" s="472">
        <f t="shared" si="110"/>
        <v>13500</v>
      </c>
      <c r="AB212" s="486"/>
    </row>
    <row r="213" spans="1:28" s="525" customFormat="1" ht="37.5">
      <c r="B213" s="526"/>
      <c r="C213" s="527" t="s">
        <v>129</v>
      </c>
      <c r="D213" s="526" t="s">
        <v>0</v>
      </c>
      <c r="E213" s="528"/>
      <c r="F213" s="529" t="s">
        <v>0</v>
      </c>
      <c r="G213" s="422">
        <f t="shared" si="100"/>
        <v>0</v>
      </c>
      <c r="H213" s="530">
        <f>[2]แผนงาน2562!$I$214</f>
        <v>0</v>
      </c>
      <c r="I213" s="530">
        <f>[2]แผนงาน2562!$J$214</f>
        <v>0</v>
      </c>
      <c r="J213" s="530">
        <f>[2]แผนงาน2562!$K$214</f>
        <v>0</v>
      </c>
      <c r="K213" s="530">
        <f t="shared" si="103"/>
        <v>0</v>
      </c>
      <c r="L213" s="472">
        <f t="shared" si="108"/>
        <v>0</v>
      </c>
      <c r="M213" s="530">
        <f>[2]แผนงาน2562!$N$214</f>
        <v>0</v>
      </c>
      <c r="N213" s="530">
        <f>[2]แผนงาน2562!$O$214</f>
        <v>0</v>
      </c>
      <c r="O213" s="530">
        <f>[2]แผนงาน2562!$P$214</f>
        <v>0</v>
      </c>
      <c r="P213" s="433">
        <f t="shared" si="105"/>
        <v>0</v>
      </c>
      <c r="Q213" s="472">
        <f t="shared" si="109"/>
        <v>0</v>
      </c>
      <c r="R213" s="530">
        <f>[2]แผนงาน2562!$T$214</f>
        <v>0</v>
      </c>
      <c r="S213" s="530">
        <f>[2]แผนงาน2562!$U$214</f>
        <v>0</v>
      </c>
      <c r="T213" s="530">
        <f>[2]แผนงาน2562!$V$214</f>
        <v>0</v>
      </c>
      <c r="U213" s="433">
        <f t="shared" si="101"/>
        <v>0</v>
      </c>
      <c r="V213" s="472">
        <f t="shared" si="115"/>
        <v>0</v>
      </c>
      <c r="W213" s="530">
        <f>[2]แผนงาน2562!$Z$214</f>
        <v>0</v>
      </c>
      <c r="X213" s="530">
        <f>[2]แผนงาน2562!$AA$214</f>
        <v>0</v>
      </c>
      <c r="Y213" s="530">
        <f>[2]แผนงาน2562!$AB$214</f>
        <v>0</v>
      </c>
      <c r="Z213" s="433">
        <f t="shared" si="102"/>
        <v>0</v>
      </c>
      <c r="AA213" s="472">
        <f t="shared" si="110"/>
        <v>0</v>
      </c>
      <c r="AB213" s="531"/>
    </row>
    <row r="214" spans="1:28" s="532" customFormat="1" ht="17.25" customHeight="1">
      <c r="B214" s="533"/>
      <c r="C214" s="534"/>
      <c r="D214" s="535"/>
      <c r="E214" s="536"/>
      <c r="F214" s="537" t="s">
        <v>182</v>
      </c>
      <c r="G214" s="422">
        <f t="shared" si="100"/>
        <v>20</v>
      </c>
      <c r="H214" s="538">
        <f>[2]แผนงาน2562!$I$215</f>
        <v>0</v>
      </c>
      <c r="I214" s="538">
        <f>[2]แผนงาน2562!$J$215</f>
        <v>0</v>
      </c>
      <c r="J214" s="538">
        <f>[2]แผนงาน2562!$K$215</f>
        <v>20</v>
      </c>
      <c r="K214" s="538">
        <f t="shared" si="103"/>
        <v>20</v>
      </c>
      <c r="L214" s="472">
        <f t="shared" si="108"/>
        <v>20</v>
      </c>
      <c r="M214" s="538">
        <f>[2]แผนงาน2562!$N$215</f>
        <v>0</v>
      </c>
      <c r="N214" s="538">
        <f>[2]แผนงาน2562!$O$215</f>
        <v>0</v>
      </c>
      <c r="O214" s="538">
        <f>[2]แผนงาน2562!$P$215</f>
        <v>0</v>
      </c>
      <c r="P214" s="433">
        <f t="shared" si="105"/>
        <v>0</v>
      </c>
      <c r="Q214" s="472">
        <f t="shared" si="109"/>
        <v>20</v>
      </c>
      <c r="R214" s="538">
        <f>[2]แผนงาน2562!$T$215</f>
        <v>0</v>
      </c>
      <c r="S214" s="538">
        <f>[2]แผนงาน2562!$U$215</f>
        <v>0</v>
      </c>
      <c r="T214" s="538">
        <f>[2]แผนงาน2562!$V$215</f>
        <v>0</v>
      </c>
      <c r="U214" s="433">
        <f t="shared" si="101"/>
        <v>0</v>
      </c>
      <c r="V214" s="472">
        <f t="shared" si="115"/>
        <v>20</v>
      </c>
      <c r="W214" s="538">
        <f>[2]แผนงาน2562!$Z$215</f>
        <v>0</v>
      </c>
      <c r="X214" s="538">
        <f>[2]แผนงาน2562!$AA$215</f>
        <v>0</v>
      </c>
      <c r="Y214" s="538">
        <f>[2]แผนงาน2562!$AB$215</f>
        <v>0</v>
      </c>
      <c r="Z214" s="433">
        <f t="shared" si="102"/>
        <v>0</v>
      </c>
      <c r="AA214" s="472">
        <f t="shared" si="110"/>
        <v>20</v>
      </c>
      <c r="AB214" s="539"/>
    </row>
    <row r="215" spans="1:28" ht="37.5">
      <c r="B215" s="481">
        <v>1</v>
      </c>
      <c r="C215" s="429" t="s">
        <v>342</v>
      </c>
      <c r="D215" s="488"/>
      <c r="E215" s="489"/>
      <c r="F215" s="490" t="s">
        <v>0</v>
      </c>
      <c r="G215" s="422">
        <f t="shared" si="100"/>
        <v>20</v>
      </c>
      <c r="H215" s="432">
        <f>[2]แผนงาน2562!$I$216</f>
        <v>0</v>
      </c>
      <c r="I215" s="432">
        <f>[2]แผนงาน2562!$J$216</f>
        <v>0</v>
      </c>
      <c r="J215" s="432">
        <f>[2]แผนงาน2562!$K$216</f>
        <v>0</v>
      </c>
      <c r="K215" s="433">
        <f t="shared" si="103"/>
        <v>0</v>
      </c>
      <c r="L215" s="472">
        <f t="shared" si="108"/>
        <v>0</v>
      </c>
      <c r="M215" s="432">
        <f>[2]แผนงาน2562!$N$216</f>
        <v>20</v>
      </c>
      <c r="N215" s="432">
        <f>[2]แผนงาน2562!$O$216</f>
        <v>0</v>
      </c>
      <c r="O215" s="432">
        <f>[2]แผนงาน2562!$P$216</f>
        <v>0</v>
      </c>
      <c r="P215" s="433">
        <f t="shared" si="105"/>
        <v>20</v>
      </c>
      <c r="Q215" s="472">
        <f t="shared" si="109"/>
        <v>20</v>
      </c>
      <c r="R215" s="432">
        <f>[2]แผนงาน2562!$T$216</f>
        <v>0</v>
      </c>
      <c r="S215" s="432">
        <f>[2]แผนงาน2562!$U$216</f>
        <v>0</v>
      </c>
      <c r="T215" s="432">
        <f>[2]แผนงาน2562!$V$216</f>
        <v>0</v>
      </c>
      <c r="U215" s="433">
        <f t="shared" si="101"/>
        <v>0</v>
      </c>
      <c r="V215" s="472">
        <f t="shared" si="115"/>
        <v>20</v>
      </c>
      <c r="W215" s="432">
        <f>[2]แผนงาน2562!$AB$216</f>
        <v>0</v>
      </c>
      <c r="X215" s="432">
        <f>[2]แผนงาน2562!$AA$216</f>
        <v>0</v>
      </c>
      <c r="Y215" s="432">
        <f>[2]แผนงาน2562!$AB$216</f>
        <v>0</v>
      </c>
      <c r="Z215" s="433">
        <f t="shared" si="102"/>
        <v>0</v>
      </c>
      <c r="AA215" s="472">
        <f t="shared" si="110"/>
        <v>20</v>
      </c>
      <c r="AB215" s="491"/>
    </row>
    <row r="216" spans="1:28" ht="25.5" customHeight="1">
      <c r="B216" s="481"/>
      <c r="C216" s="429"/>
      <c r="D216" s="488"/>
      <c r="E216" s="489"/>
      <c r="F216" s="490" t="s">
        <v>182</v>
      </c>
      <c r="G216" s="422">
        <f t="shared" si="100"/>
        <v>38500</v>
      </c>
      <c r="H216" s="432">
        <f>[2]แผนเงิน2562!$G$213</f>
        <v>0</v>
      </c>
      <c r="I216" s="432">
        <f>[2]แผนเงิน2562!$H$213</f>
        <v>0</v>
      </c>
      <c r="J216" s="432">
        <f>[2]แผนเงิน2562!$I$213</f>
        <v>0</v>
      </c>
      <c r="K216" s="433">
        <f t="shared" si="103"/>
        <v>0</v>
      </c>
      <c r="L216" s="472">
        <f t="shared" si="108"/>
        <v>0</v>
      </c>
      <c r="M216" s="432">
        <f>[2]แผนเงิน2562!$K$213</f>
        <v>38500</v>
      </c>
      <c r="N216" s="432">
        <f>[2]แผนเงิน2562!$L$213</f>
        <v>0</v>
      </c>
      <c r="O216" s="432">
        <f>[2]แผนเงิน2562!$M$213</f>
        <v>0</v>
      </c>
      <c r="P216" s="433">
        <f t="shared" si="105"/>
        <v>38500</v>
      </c>
      <c r="Q216" s="472">
        <f t="shared" si="109"/>
        <v>38500</v>
      </c>
      <c r="R216" s="432">
        <f>[2]แผนเงิน2562!$P$213</f>
        <v>0</v>
      </c>
      <c r="S216" s="432">
        <f>[2]แผนเงิน2562!$Q$213</f>
        <v>0</v>
      </c>
      <c r="T216" s="432">
        <f>[2]แผนเงิน2562!$R$213</f>
        <v>0</v>
      </c>
      <c r="U216" s="433">
        <f t="shared" si="101"/>
        <v>0</v>
      </c>
      <c r="V216" s="472">
        <f t="shared" si="115"/>
        <v>38500</v>
      </c>
      <c r="W216" s="432">
        <f>[2]แผนเงิน2562!$U$213</f>
        <v>0</v>
      </c>
      <c r="X216" s="432">
        <f>[2]แผนเงิน2562!$V$213</f>
        <v>0</v>
      </c>
      <c r="Y216" s="432">
        <f>[2]แผนเงิน2562!$W$213</f>
        <v>0</v>
      </c>
      <c r="Z216" s="433">
        <f t="shared" si="102"/>
        <v>0</v>
      </c>
      <c r="AA216" s="472">
        <f t="shared" si="110"/>
        <v>38500</v>
      </c>
      <c r="AB216" s="491"/>
    </row>
    <row r="217" spans="1:28" s="546" customFormat="1">
      <c r="A217" s="540"/>
      <c r="B217" s="526"/>
      <c r="C217" s="541" t="s">
        <v>131</v>
      </c>
      <c r="D217" s="542" t="s">
        <v>0</v>
      </c>
      <c r="E217" s="543"/>
      <c r="F217" s="544" t="s">
        <v>0</v>
      </c>
      <c r="G217" s="422">
        <f t="shared" si="100"/>
        <v>10</v>
      </c>
      <c r="H217" s="530">
        <f>[2]แผนงาน2562!$I$218</f>
        <v>0</v>
      </c>
      <c r="I217" s="530">
        <f>[2]แผนงาน2562!$J$218</f>
        <v>0</v>
      </c>
      <c r="J217" s="530">
        <f>[2]แผนงาน2562!$K$218</f>
        <v>0</v>
      </c>
      <c r="K217" s="530">
        <f t="shared" si="103"/>
        <v>0</v>
      </c>
      <c r="L217" s="472">
        <f t="shared" si="108"/>
        <v>0</v>
      </c>
      <c r="M217" s="530">
        <f>[2]แผนงาน2562!$N$218</f>
        <v>0</v>
      </c>
      <c r="N217" s="530">
        <f>[2]แผนงาน2562!$O$218</f>
        <v>0</v>
      </c>
      <c r="O217" s="530">
        <f>[2]แผนงาน2562!$P$218</f>
        <v>0</v>
      </c>
      <c r="P217" s="433">
        <f t="shared" si="105"/>
        <v>0</v>
      </c>
      <c r="Q217" s="472">
        <f t="shared" si="109"/>
        <v>0</v>
      </c>
      <c r="R217" s="530">
        <f>[2]แผนงาน2562!$T$218</f>
        <v>0</v>
      </c>
      <c r="S217" s="530">
        <f>[2]แผนงาน2562!$U$218</f>
        <v>10</v>
      </c>
      <c r="T217" s="530">
        <f>[2]แผนงาน2562!$V$218</f>
        <v>0</v>
      </c>
      <c r="U217" s="433">
        <f t="shared" si="101"/>
        <v>10</v>
      </c>
      <c r="V217" s="472">
        <f t="shared" si="115"/>
        <v>10</v>
      </c>
      <c r="W217" s="530">
        <f>[2]แผนงาน2562!$Z$218</f>
        <v>0</v>
      </c>
      <c r="X217" s="530">
        <f>[2]แผนงาน2562!$AA$218</f>
        <v>0</v>
      </c>
      <c r="Y217" s="530">
        <f>[2]แผนงาน2562!$AB$218</f>
        <v>0</v>
      </c>
      <c r="Z217" s="433">
        <f t="shared" si="102"/>
        <v>0</v>
      </c>
      <c r="AA217" s="472">
        <f t="shared" si="110"/>
        <v>10</v>
      </c>
      <c r="AB217" s="545"/>
    </row>
    <row r="218" spans="1:28" s="552" customFormat="1" ht="21" customHeight="1">
      <c r="A218" s="532"/>
      <c r="B218" s="533"/>
      <c r="C218" s="547"/>
      <c r="D218" s="548"/>
      <c r="E218" s="549"/>
      <c r="F218" s="550" t="s">
        <v>182</v>
      </c>
      <c r="G218" s="422">
        <f t="shared" si="100"/>
        <v>10</v>
      </c>
      <c r="H218" s="538">
        <f>[2]แผนงาน2562!$I$219</f>
        <v>0</v>
      </c>
      <c r="I218" s="538">
        <f>[2]แผนงาน2562!$J$219</f>
        <v>0</v>
      </c>
      <c r="J218" s="538">
        <f>[2]แผนงาน2562!$K$219</f>
        <v>0</v>
      </c>
      <c r="K218" s="538">
        <f t="shared" si="103"/>
        <v>0</v>
      </c>
      <c r="L218" s="472">
        <f t="shared" si="108"/>
        <v>0</v>
      </c>
      <c r="M218" s="538">
        <f>[2]แผนงาน2562!$N$219</f>
        <v>0</v>
      </c>
      <c r="N218" s="538">
        <f>[2]แผนงาน2562!$O$219</f>
        <v>0</v>
      </c>
      <c r="O218" s="538">
        <f>[2]แผนงาน2562!$P$219</f>
        <v>0</v>
      </c>
      <c r="P218" s="433">
        <f t="shared" si="105"/>
        <v>0</v>
      </c>
      <c r="Q218" s="472">
        <f t="shared" si="109"/>
        <v>0</v>
      </c>
      <c r="R218" s="538">
        <f>[2]แผนงาน2562!$T$219</f>
        <v>0</v>
      </c>
      <c r="S218" s="538">
        <f>[2]แผนงาน2562!$U$219</f>
        <v>10</v>
      </c>
      <c r="T218" s="538">
        <f>[2]แผนงาน2562!$V$219</f>
        <v>0</v>
      </c>
      <c r="U218" s="433">
        <f t="shared" si="101"/>
        <v>10</v>
      </c>
      <c r="V218" s="472">
        <f t="shared" si="115"/>
        <v>10</v>
      </c>
      <c r="W218" s="538">
        <f>[2]แผนงาน2562!$Z$219</f>
        <v>0</v>
      </c>
      <c r="X218" s="538">
        <f>[2]แผนงาน2562!$AA$219</f>
        <v>0</v>
      </c>
      <c r="Y218" s="538">
        <f>[2]แผนงาน2562!$AB$219</f>
        <v>0</v>
      </c>
      <c r="Z218" s="433">
        <f t="shared" si="102"/>
        <v>0</v>
      </c>
      <c r="AA218" s="472">
        <f t="shared" si="110"/>
        <v>10</v>
      </c>
      <c r="AB218" s="551"/>
    </row>
    <row r="219" spans="1:28">
      <c r="B219" s="481">
        <v>1</v>
      </c>
      <c r="C219" s="429" t="s">
        <v>132</v>
      </c>
      <c r="D219" s="488" t="s">
        <v>0</v>
      </c>
      <c r="E219" s="489">
        <v>3793</v>
      </c>
      <c r="F219" s="490" t="s">
        <v>0</v>
      </c>
      <c r="G219" s="422">
        <f t="shared" si="100"/>
        <v>10</v>
      </c>
      <c r="H219" s="432">
        <f>[2]แผนงาน2562!$I$220</f>
        <v>0</v>
      </c>
      <c r="I219" s="432">
        <f>[2]แผนงาน2562!$J$220</f>
        <v>0</v>
      </c>
      <c r="J219" s="432">
        <f>[2]แผนงาน2562!$K$220</f>
        <v>0</v>
      </c>
      <c r="K219" s="433">
        <f t="shared" si="103"/>
        <v>0</v>
      </c>
      <c r="L219" s="472">
        <f t="shared" si="108"/>
        <v>0</v>
      </c>
      <c r="M219" s="432">
        <f>[2]แผนงาน2562!$N$220</f>
        <v>0</v>
      </c>
      <c r="N219" s="432">
        <f>[2]แผนงาน2562!$O$220</f>
        <v>0</v>
      </c>
      <c r="O219" s="432">
        <f>[2]แผนงาน2562!$P$220</f>
        <v>0</v>
      </c>
      <c r="P219" s="433">
        <f t="shared" si="105"/>
        <v>0</v>
      </c>
      <c r="Q219" s="472">
        <f t="shared" si="109"/>
        <v>0</v>
      </c>
      <c r="R219" s="432">
        <f>[2]แผนงาน2562!$T$220</f>
        <v>0</v>
      </c>
      <c r="S219" s="432">
        <f>[2]แผนงาน2562!$U$220</f>
        <v>10</v>
      </c>
      <c r="T219" s="432">
        <f>[2]แผนงาน2562!$V$220</f>
        <v>0</v>
      </c>
      <c r="U219" s="433">
        <f t="shared" si="101"/>
        <v>10</v>
      </c>
      <c r="V219" s="472">
        <f t="shared" si="115"/>
        <v>10</v>
      </c>
      <c r="W219" s="432">
        <f>[2]แผนงาน2562!$Z$220</f>
        <v>0</v>
      </c>
      <c r="X219" s="432">
        <f>[2]แผนงาน2562!$AA$220</f>
        <v>0</v>
      </c>
      <c r="Y219" s="432">
        <f>[2]แผนงาน2562!$AB$220</f>
        <v>0</v>
      </c>
      <c r="Z219" s="433">
        <f t="shared" si="102"/>
        <v>0</v>
      </c>
      <c r="AA219" s="472">
        <f t="shared" si="110"/>
        <v>10</v>
      </c>
      <c r="AB219" s="491"/>
    </row>
    <row r="220" spans="1:28">
      <c r="B220" s="481"/>
      <c r="C220" s="429"/>
      <c r="D220" s="488"/>
      <c r="E220" s="489"/>
      <c r="F220" s="490" t="s">
        <v>182</v>
      </c>
      <c r="G220" s="422">
        <f t="shared" si="100"/>
        <v>31200</v>
      </c>
      <c r="H220" s="432">
        <f>[2]แผนเงิน2562!$G$217</f>
        <v>0</v>
      </c>
      <c r="I220" s="432">
        <f>[2]แผนเงิน2562!$H$217</f>
        <v>0</v>
      </c>
      <c r="J220" s="432">
        <f>[2]แผนเงิน2562!$I$217</f>
        <v>0</v>
      </c>
      <c r="K220" s="433">
        <f t="shared" si="103"/>
        <v>0</v>
      </c>
      <c r="L220" s="472">
        <f t="shared" si="108"/>
        <v>0</v>
      </c>
      <c r="M220" s="432">
        <f>[2]แผนเงิน2562!$K$217</f>
        <v>0</v>
      </c>
      <c r="N220" s="432">
        <f>[2]แผนเงิน2562!$L$217</f>
        <v>0</v>
      </c>
      <c r="O220" s="432">
        <f>[2]แผนเงิน2562!$M$217</f>
        <v>0</v>
      </c>
      <c r="P220" s="433">
        <f t="shared" si="105"/>
        <v>0</v>
      </c>
      <c r="Q220" s="472">
        <f t="shared" si="109"/>
        <v>0</v>
      </c>
      <c r="R220" s="432">
        <f>[2]แผนเงิน2562!$P$217</f>
        <v>0</v>
      </c>
      <c r="S220" s="432">
        <f>[2]แผนเงิน2562!$Q$217</f>
        <v>31200</v>
      </c>
      <c r="T220" s="432">
        <f>[2]แผนเงิน2562!$R$217</f>
        <v>0</v>
      </c>
      <c r="U220" s="433">
        <f t="shared" si="101"/>
        <v>31200</v>
      </c>
      <c r="V220" s="472">
        <f t="shared" si="115"/>
        <v>31200</v>
      </c>
      <c r="W220" s="432">
        <f>[2]แผนเงิน2562!$U$217</f>
        <v>0</v>
      </c>
      <c r="X220" s="432">
        <f>[2]แผนเงิน2562!$V$217</f>
        <v>0</v>
      </c>
      <c r="Y220" s="432">
        <f>[2]แผนเงิน2562!$W$217</f>
        <v>0</v>
      </c>
      <c r="Z220" s="433">
        <f t="shared" si="102"/>
        <v>0</v>
      </c>
      <c r="AA220" s="472">
        <f t="shared" si="110"/>
        <v>31200</v>
      </c>
      <c r="AB220" s="491"/>
    </row>
    <row r="221" spans="1:28" s="640" customFormat="1" ht="56.25">
      <c r="A221" s="582"/>
      <c r="B221" s="575"/>
      <c r="C221" s="712" t="s">
        <v>343</v>
      </c>
      <c r="D221" s="636"/>
      <c r="E221" s="637"/>
      <c r="F221" s="638" t="s">
        <v>0</v>
      </c>
      <c r="G221" s="422" t="e">
        <f t="shared" si="100"/>
        <v>#REF!</v>
      </c>
      <c r="H221" s="580">
        <f t="shared" ref="H221:J222" si="116">H223+H227</f>
        <v>0</v>
      </c>
      <c r="I221" s="580">
        <f t="shared" si="116"/>
        <v>1</v>
      </c>
      <c r="J221" s="580">
        <f t="shared" si="116"/>
        <v>1</v>
      </c>
      <c r="K221" s="580">
        <f t="shared" si="103"/>
        <v>2</v>
      </c>
      <c r="L221" s="472">
        <f t="shared" si="108"/>
        <v>2</v>
      </c>
      <c r="M221" s="580">
        <f t="shared" ref="M221:O222" si="117">M223+M227</f>
        <v>1</v>
      </c>
      <c r="N221" s="580">
        <f t="shared" si="117"/>
        <v>1</v>
      </c>
      <c r="O221" s="580">
        <f t="shared" si="117"/>
        <v>1</v>
      </c>
      <c r="P221" s="433">
        <f t="shared" si="105"/>
        <v>3</v>
      </c>
      <c r="Q221" s="472">
        <f t="shared" si="109"/>
        <v>5</v>
      </c>
      <c r="R221" s="580">
        <f t="shared" ref="R221:T222" si="118">R223+R227</f>
        <v>1</v>
      </c>
      <c r="S221" s="580">
        <f t="shared" si="118"/>
        <v>1</v>
      </c>
      <c r="T221" s="580">
        <f t="shared" si="118"/>
        <v>2</v>
      </c>
      <c r="U221" s="433">
        <f t="shared" si="101"/>
        <v>4</v>
      </c>
      <c r="V221" s="472">
        <f t="shared" si="115"/>
        <v>9</v>
      </c>
      <c r="W221" s="580" t="e">
        <f>[2]แผนงาน2562!#REF!</f>
        <v>#REF!</v>
      </c>
      <c r="X221" s="580" t="e">
        <f>[2]แผนงาน2562!#REF!</f>
        <v>#REF!</v>
      </c>
      <c r="Y221" s="580" t="e">
        <f>[2]แผนงาน2562!#REF!</f>
        <v>#REF!</v>
      </c>
      <c r="Z221" s="433" t="e">
        <f t="shared" si="102"/>
        <v>#REF!</v>
      </c>
      <c r="AA221" s="472" t="e">
        <f t="shared" si="110"/>
        <v>#REF!</v>
      </c>
      <c r="AB221" s="639"/>
    </row>
    <row r="222" spans="1:28" s="474" customFormat="1">
      <c r="A222" s="466"/>
      <c r="B222" s="467"/>
      <c r="C222" s="468"/>
      <c r="D222" s="469" t="s">
        <v>2</v>
      </c>
      <c r="E222" s="470">
        <v>3793</v>
      </c>
      <c r="F222" s="471" t="s">
        <v>182</v>
      </c>
      <c r="G222" s="422" t="e">
        <f t="shared" si="100"/>
        <v>#REF!</v>
      </c>
      <c r="H222" s="433">
        <f t="shared" si="116"/>
        <v>0</v>
      </c>
      <c r="I222" s="433">
        <f t="shared" si="116"/>
        <v>0</v>
      </c>
      <c r="J222" s="433">
        <f t="shared" si="116"/>
        <v>6480</v>
      </c>
      <c r="K222" s="433">
        <f t="shared" si="103"/>
        <v>6480</v>
      </c>
      <c r="L222" s="472">
        <f t="shared" si="108"/>
        <v>6480</v>
      </c>
      <c r="M222" s="433">
        <f t="shared" si="117"/>
        <v>0</v>
      </c>
      <c r="N222" s="433">
        <f t="shared" si="117"/>
        <v>0</v>
      </c>
      <c r="O222" s="433">
        <f t="shared" si="117"/>
        <v>5160</v>
      </c>
      <c r="P222" s="433">
        <f t="shared" si="105"/>
        <v>5160</v>
      </c>
      <c r="Q222" s="472">
        <f t="shared" si="109"/>
        <v>11640</v>
      </c>
      <c r="R222" s="433">
        <f t="shared" si="118"/>
        <v>0</v>
      </c>
      <c r="S222" s="433">
        <f t="shared" si="118"/>
        <v>0</v>
      </c>
      <c r="T222" s="433">
        <f t="shared" si="118"/>
        <v>5860</v>
      </c>
      <c r="U222" s="433">
        <f t="shared" si="101"/>
        <v>5860</v>
      </c>
      <c r="V222" s="472">
        <f t="shared" si="115"/>
        <v>17500</v>
      </c>
      <c r="W222" s="433" t="e">
        <f>[2]แผนงาน2562!#REF!</f>
        <v>#REF!</v>
      </c>
      <c r="X222" s="433" t="e">
        <f>[2]แผนงาน2562!#REF!</f>
        <v>#REF!</v>
      </c>
      <c r="Y222" s="433" t="e">
        <f>[2]แผนงาน2562!#REF!</f>
        <v>#REF!</v>
      </c>
      <c r="Z222" s="433" t="e">
        <f t="shared" si="102"/>
        <v>#REF!</v>
      </c>
      <c r="AA222" s="472" t="e">
        <f t="shared" si="110"/>
        <v>#REF!</v>
      </c>
      <c r="AB222" s="713"/>
    </row>
    <row r="223" spans="1:28" s="714" customFormat="1" ht="56.25">
      <c r="B223" s="715"/>
      <c r="C223" s="716" t="s">
        <v>135</v>
      </c>
      <c r="D223" s="717"/>
      <c r="E223" s="718"/>
      <c r="F223" s="719" t="s">
        <v>0</v>
      </c>
      <c r="G223" s="422">
        <f t="shared" si="100"/>
        <v>15</v>
      </c>
      <c r="H223" s="720">
        <f t="shared" ref="H223:J224" si="119">H225</f>
        <v>0</v>
      </c>
      <c r="I223" s="720">
        <f t="shared" si="119"/>
        <v>1</v>
      </c>
      <c r="J223" s="720">
        <f t="shared" si="119"/>
        <v>1</v>
      </c>
      <c r="K223" s="720">
        <f t="shared" si="103"/>
        <v>2</v>
      </c>
      <c r="L223" s="472">
        <f t="shared" si="108"/>
        <v>2</v>
      </c>
      <c r="M223" s="720">
        <f t="shared" ref="M223:O224" si="120">M225</f>
        <v>1</v>
      </c>
      <c r="N223" s="720">
        <f t="shared" si="120"/>
        <v>1</v>
      </c>
      <c r="O223" s="720">
        <f t="shared" si="120"/>
        <v>1</v>
      </c>
      <c r="P223" s="433">
        <f t="shared" si="105"/>
        <v>3</v>
      </c>
      <c r="Q223" s="472">
        <f t="shared" si="109"/>
        <v>5</v>
      </c>
      <c r="R223" s="720">
        <f t="shared" ref="R223:T224" si="121">R225</f>
        <v>1</v>
      </c>
      <c r="S223" s="720">
        <f t="shared" si="121"/>
        <v>1</v>
      </c>
      <c r="T223" s="720">
        <f t="shared" si="121"/>
        <v>2</v>
      </c>
      <c r="U223" s="433">
        <f t="shared" si="101"/>
        <v>4</v>
      </c>
      <c r="V223" s="472">
        <f t="shared" si="115"/>
        <v>9</v>
      </c>
      <c r="W223" s="720">
        <f t="shared" ref="W223:Y224" si="122">W225</f>
        <v>2</v>
      </c>
      <c r="X223" s="720">
        <f t="shared" si="122"/>
        <v>2</v>
      </c>
      <c r="Y223" s="720">
        <f t="shared" si="122"/>
        <v>2</v>
      </c>
      <c r="Z223" s="433">
        <f t="shared" si="102"/>
        <v>6</v>
      </c>
      <c r="AA223" s="472">
        <f t="shared" si="110"/>
        <v>15</v>
      </c>
      <c r="AB223" s="721"/>
    </row>
    <row r="224" spans="1:28" s="532" customFormat="1">
      <c r="B224" s="533"/>
      <c r="C224" s="534"/>
      <c r="D224" s="535"/>
      <c r="E224" s="536"/>
      <c r="F224" s="537" t="s">
        <v>182</v>
      </c>
      <c r="G224" s="422">
        <f t="shared" si="100"/>
        <v>17500</v>
      </c>
      <c r="H224" s="538">
        <f t="shared" si="119"/>
        <v>0</v>
      </c>
      <c r="I224" s="538">
        <f t="shared" si="119"/>
        <v>0</v>
      </c>
      <c r="J224" s="538">
        <f t="shared" si="119"/>
        <v>6480</v>
      </c>
      <c r="K224" s="538">
        <f t="shared" si="103"/>
        <v>6480</v>
      </c>
      <c r="L224" s="472">
        <f t="shared" si="108"/>
        <v>6480</v>
      </c>
      <c r="M224" s="538">
        <f t="shared" si="120"/>
        <v>0</v>
      </c>
      <c r="N224" s="538">
        <f t="shared" si="120"/>
        <v>0</v>
      </c>
      <c r="O224" s="538">
        <f t="shared" si="120"/>
        <v>5160</v>
      </c>
      <c r="P224" s="433">
        <f t="shared" si="105"/>
        <v>5160</v>
      </c>
      <c r="Q224" s="472">
        <f t="shared" si="109"/>
        <v>11640</v>
      </c>
      <c r="R224" s="538">
        <f t="shared" si="121"/>
        <v>0</v>
      </c>
      <c r="S224" s="538">
        <f t="shared" si="121"/>
        <v>0</v>
      </c>
      <c r="T224" s="538">
        <f t="shared" si="121"/>
        <v>5860</v>
      </c>
      <c r="U224" s="433">
        <f t="shared" si="101"/>
        <v>5860</v>
      </c>
      <c r="V224" s="472">
        <f t="shared" si="115"/>
        <v>17500</v>
      </c>
      <c r="W224" s="538">
        <f t="shared" si="122"/>
        <v>0</v>
      </c>
      <c r="X224" s="538">
        <f t="shared" si="122"/>
        <v>0</v>
      </c>
      <c r="Y224" s="538">
        <f t="shared" si="122"/>
        <v>0</v>
      </c>
      <c r="Z224" s="433">
        <f t="shared" si="102"/>
        <v>0</v>
      </c>
      <c r="AA224" s="472">
        <f t="shared" si="110"/>
        <v>17500</v>
      </c>
      <c r="AB224" s="722"/>
    </row>
    <row r="225" spans="2:28" s="414" customFormat="1" ht="37.5">
      <c r="B225" s="481">
        <v>1</v>
      </c>
      <c r="C225" s="427" t="s">
        <v>136</v>
      </c>
      <c r="D225" s="483"/>
      <c r="E225" s="484"/>
      <c r="F225" s="485" t="s">
        <v>0</v>
      </c>
      <c r="G225" s="422">
        <f t="shared" si="100"/>
        <v>15</v>
      </c>
      <c r="H225" s="432">
        <f>[1]แผนงาน2562!$I$222</f>
        <v>0</v>
      </c>
      <c r="I225" s="432">
        <f>[1]แผนงาน2562!$J$222</f>
        <v>1</v>
      </c>
      <c r="J225" s="432">
        <f>[1]แผนงาน2562!$K$222</f>
        <v>1</v>
      </c>
      <c r="K225" s="433">
        <f t="shared" si="103"/>
        <v>2</v>
      </c>
      <c r="L225" s="472">
        <f t="shared" si="108"/>
        <v>2</v>
      </c>
      <c r="M225" s="432">
        <f>[1]แผนงาน2562!$M$222</f>
        <v>1</v>
      </c>
      <c r="N225" s="432">
        <f>[1]แผนงาน2562!$N$222</f>
        <v>1</v>
      </c>
      <c r="O225" s="432">
        <f>[1]แผนงาน2562!$O$222</f>
        <v>1</v>
      </c>
      <c r="P225" s="433">
        <f t="shared" si="105"/>
        <v>3</v>
      </c>
      <c r="Q225" s="472">
        <f t="shared" si="109"/>
        <v>5</v>
      </c>
      <c r="R225" s="432">
        <f>[1]แผนงาน2562!$R$222</f>
        <v>1</v>
      </c>
      <c r="S225" s="432">
        <f>[1]แผนงาน2562!$S$222</f>
        <v>1</v>
      </c>
      <c r="T225" s="432">
        <f>[1]แผนงาน2562!$T$222</f>
        <v>2</v>
      </c>
      <c r="U225" s="433">
        <f t="shared" si="101"/>
        <v>4</v>
      </c>
      <c r="V225" s="472">
        <f t="shared" si="115"/>
        <v>9</v>
      </c>
      <c r="W225" s="432">
        <f>[1]แผนงาน2562!$W$222</f>
        <v>2</v>
      </c>
      <c r="X225" s="432">
        <f>[1]แผนงาน2562!$X$222</f>
        <v>2</v>
      </c>
      <c r="Y225" s="432">
        <f>[1]แผนงาน2562!$Y$222</f>
        <v>2</v>
      </c>
      <c r="Z225" s="433">
        <f t="shared" si="102"/>
        <v>6</v>
      </c>
      <c r="AA225" s="472">
        <f t="shared" si="110"/>
        <v>15</v>
      </c>
      <c r="AB225" s="486"/>
    </row>
    <row r="226" spans="2:28" s="414" customFormat="1" ht="24.75" customHeight="1">
      <c r="B226" s="481"/>
      <c r="C226" s="496"/>
      <c r="D226" s="483"/>
      <c r="E226" s="484"/>
      <c r="F226" s="485" t="s">
        <v>182</v>
      </c>
      <c r="G226" s="422">
        <f t="shared" si="100"/>
        <v>17500</v>
      </c>
      <c r="H226" s="432">
        <f>[1]แผนเงิน2562!$G$222</f>
        <v>0</v>
      </c>
      <c r="I226" s="432">
        <f>[1]แผนเงิน2562!$H$222</f>
        <v>0</v>
      </c>
      <c r="J226" s="432">
        <f>[1]แผนเงิน2562!$I$222</f>
        <v>6480</v>
      </c>
      <c r="K226" s="433">
        <f t="shared" si="103"/>
        <v>6480</v>
      </c>
      <c r="L226" s="472">
        <f t="shared" si="108"/>
        <v>6480</v>
      </c>
      <c r="M226" s="432">
        <f>[1]แผนเงิน2562!$K$222</f>
        <v>0</v>
      </c>
      <c r="N226" s="432">
        <f>[1]แผนเงิน2562!$L$222</f>
        <v>0</v>
      </c>
      <c r="O226" s="432">
        <f>[1]แผนเงิน2562!$M$222</f>
        <v>5160</v>
      </c>
      <c r="P226" s="433">
        <f t="shared" si="105"/>
        <v>5160</v>
      </c>
      <c r="Q226" s="472">
        <f t="shared" si="109"/>
        <v>11640</v>
      </c>
      <c r="R226" s="432">
        <f>[1]แผนเงิน2562!$P$222</f>
        <v>0</v>
      </c>
      <c r="S226" s="432">
        <f>[1]แผนเงิน2562!$Q$222</f>
        <v>0</v>
      </c>
      <c r="T226" s="432">
        <f>[1]แผนเงิน2562!$R$222</f>
        <v>5860</v>
      </c>
      <c r="U226" s="433">
        <f t="shared" si="101"/>
        <v>5860</v>
      </c>
      <c r="V226" s="472">
        <f t="shared" si="115"/>
        <v>17500</v>
      </c>
      <c r="W226" s="432">
        <f>[1]แผนเงิน2562!$U$222</f>
        <v>0</v>
      </c>
      <c r="X226" s="432">
        <f>[1]แผนเงิน2562!$V$222</f>
        <v>0</v>
      </c>
      <c r="Y226" s="432">
        <f>[1]แผนเงิน2562!$W$222</f>
        <v>0</v>
      </c>
      <c r="Z226" s="433">
        <f t="shared" si="102"/>
        <v>0</v>
      </c>
      <c r="AA226" s="472">
        <f t="shared" si="110"/>
        <v>17500</v>
      </c>
      <c r="AB226" s="486"/>
    </row>
    <row r="227" spans="2:28" s="714" customFormat="1">
      <c r="B227" s="715"/>
      <c r="C227" s="716" t="s">
        <v>137</v>
      </c>
      <c r="D227" s="717" t="s">
        <v>0</v>
      </c>
      <c r="E227" s="718"/>
      <c r="F227" s="719" t="s">
        <v>0</v>
      </c>
      <c r="G227" s="422">
        <f t="shared" si="100"/>
        <v>0</v>
      </c>
      <c r="H227" s="720">
        <v>0</v>
      </c>
      <c r="I227" s="720">
        <v>0</v>
      </c>
      <c r="J227" s="720">
        <v>0</v>
      </c>
      <c r="K227" s="720">
        <f t="shared" si="103"/>
        <v>0</v>
      </c>
      <c r="L227" s="472">
        <f t="shared" si="108"/>
        <v>0</v>
      </c>
      <c r="M227" s="720">
        <v>0</v>
      </c>
      <c r="N227" s="720">
        <v>0</v>
      </c>
      <c r="O227" s="720">
        <v>0</v>
      </c>
      <c r="P227" s="433">
        <f t="shared" si="105"/>
        <v>0</v>
      </c>
      <c r="Q227" s="472">
        <f t="shared" si="109"/>
        <v>0</v>
      </c>
      <c r="R227" s="720">
        <v>0</v>
      </c>
      <c r="S227" s="720">
        <v>0</v>
      </c>
      <c r="T227" s="720">
        <v>0</v>
      </c>
      <c r="U227" s="433">
        <f t="shared" si="101"/>
        <v>0</v>
      </c>
      <c r="V227" s="472">
        <f t="shared" si="115"/>
        <v>0</v>
      </c>
      <c r="W227" s="720">
        <v>0</v>
      </c>
      <c r="X227" s="720">
        <v>0</v>
      </c>
      <c r="Y227" s="720">
        <v>0</v>
      </c>
      <c r="Z227" s="433">
        <f t="shared" si="102"/>
        <v>0</v>
      </c>
      <c r="AA227" s="472">
        <f t="shared" si="110"/>
        <v>0</v>
      </c>
      <c r="AB227" s="723"/>
    </row>
    <row r="228" spans="2:28" s="532" customFormat="1" ht="20.25" customHeight="1">
      <c r="B228" s="724"/>
      <c r="C228" s="534"/>
      <c r="D228" s="535"/>
      <c r="E228" s="536"/>
      <c r="F228" s="537" t="s">
        <v>182</v>
      </c>
      <c r="G228" s="422">
        <f t="shared" si="100"/>
        <v>0</v>
      </c>
      <c r="H228" s="538">
        <v>0</v>
      </c>
      <c r="I228" s="538">
        <v>0</v>
      </c>
      <c r="J228" s="538">
        <v>0</v>
      </c>
      <c r="K228" s="538">
        <f t="shared" si="103"/>
        <v>0</v>
      </c>
      <c r="L228" s="472">
        <f t="shared" si="108"/>
        <v>0</v>
      </c>
      <c r="M228" s="538">
        <v>0</v>
      </c>
      <c r="N228" s="538">
        <v>0</v>
      </c>
      <c r="O228" s="538">
        <v>0</v>
      </c>
      <c r="P228" s="433">
        <f t="shared" si="105"/>
        <v>0</v>
      </c>
      <c r="Q228" s="472">
        <f t="shared" si="109"/>
        <v>0</v>
      </c>
      <c r="R228" s="538">
        <v>0</v>
      </c>
      <c r="S228" s="538">
        <v>0</v>
      </c>
      <c r="T228" s="538">
        <v>0</v>
      </c>
      <c r="U228" s="433">
        <f t="shared" si="101"/>
        <v>0</v>
      </c>
      <c r="V228" s="472">
        <f t="shared" si="115"/>
        <v>0</v>
      </c>
      <c r="W228" s="538">
        <v>0</v>
      </c>
      <c r="X228" s="538">
        <v>0</v>
      </c>
      <c r="Y228" s="538">
        <v>0</v>
      </c>
      <c r="Z228" s="433">
        <f t="shared" si="102"/>
        <v>0</v>
      </c>
      <c r="AA228" s="472">
        <f t="shared" si="110"/>
        <v>0</v>
      </c>
      <c r="AB228" s="539"/>
    </row>
    <row r="229" spans="2:28" s="414" customFormat="1">
      <c r="B229" s="481">
        <v>1</v>
      </c>
      <c r="C229" s="427" t="s">
        <v>138</v>
      </c>
      <c r="D229" s="483" t="s">
        <v>0</v>
      </c>
      <c r="E229" s="484"/>
      <c r="F229" s="485" t="s">
        <v>0</v>
      </c>
      <c r="G229" s="422">
        <f t="shared" si="100"/>
        <v>0</v>
      </c>
      <c r="H229" s="432">
        <v>0</v>
      </c>
      <c r="I229" s="432">
        <v>0</v>
      </c>
      <c r="J229" s="432">
        <v>0</v>
      </c>
      <c r="K229" s="433">
        <f t="shared" si="103"/>
        <v>0</v>
      </c>
      <c r="L229" s="472">
        <f t="shared" si="108"/>
        <v>0</v>
      </c>
      <c r="M229" s="432">
        <v>0</v>
      </c>
      <c r="N229" s="432">
        <v>0</v>
      </c>
      <c r="O229" s="432">
        <v>0</v>
      </c>
      <c r="P229" s="433">
        <f t="shared" si="105"/>
        <v>0</v>
      </c>
      <c r="Q229" s="472">
        <f t="shared" si="109"/>
        <v>0</v>
      </c>
      <c r="R229" s="432">
        <v>0</v>
      </c>
      <c r="S229" s="432">
        <v>0</v>
      </c>
      <c r="T229" s="432">
        <v>0</v>
      </c>
      <c r="U229" s="433">
        <f t="shared" si="101"/>
        <v>0</v>
      </c>
      <c r="V229" s="472">
        <f t="shared" si="115"/>
        <v>0</v>
      </c>
      <c r="W229" s="432">
        <v>0</v>
      </c>
      <c r="X229" s="432">
        <v>0</v>
      </c>
      <c r="Y229" s="432">
        <v>0</v>
      </c>
      <c r="Z229" s="433">
        <f t="shared" si="102"/>
        <v>0</v>
      </c>
      <c r="AA229" s="472">
        <f t="shared" si="110"/>
        <v>0</v>
      </c>
      <c r="AB229" s="486"/>
    </row>
    <row r="230" spans="2:28" s="414" customFormat="1" ht="14.25" customHeight="1">
      <c r="B230" s="481"/>
      <c r="C230" s="496"/>
      <c r="D230" s="483"/>
      <c r="E230" s="484"/>
      <c r="F230" s="678" t="s">
        <v>182</v>
      </c>
      <c r="G230" s="422">
        <f t="shared" si="100"/>
        <v>0</v>
      </c>
      <c r="H230" s="432">
        <v>0</v>
      </c>
      <c r="I230" s="432">
        <v>0</v>
      </c>
      <c r="J230" s="432">
        <v>0</v>
      </c>
      <c r="K230" s="433">
        <f t="shared" si="103"/>
        <v>0</v>
      </c>
      <c r="L230" s="472">
        <f t="shared" si="108"/>
        <v>0</v>
      </c>
      <c r="M230" s="432">
        <v>0</v>
      </c>
      <c r="N230" s="432">
        <v>0</v>
      </c>
      <c r="O230" s="432">
        <v>0</v>
      </c>
      <c r="P230" s="433">
        <f t="shared" si="105"/>
        <v>0</v>
      </c>
      <c r="Q230" s="472">
        <f t="shared" si="109"/>
        <v>0</v>
      </c>
      <c r="R230" s="432">
        <v>0</v>
      </c>
      <c r="S230" s="432">
        <v>0</v>
      </c>
      <c r="T230" s="432">
        <v>0</v>
      </c>
      <c r="U230" s="433">
        <f t="shared" si="101"/>
        <v>0</v>
      </c>
      <c r="V230" s="472">
        <f t="shared" si="115"/>
        <v>0</v>
      </c>
      <c r="W230" s="432">
        <v>0</v>
      </c>
      <c r="X230" s="432">
        <v>0</v>
      </c>
      <c r="Y230" s="432">
        <v>0</v>
      </c>
      <c r="Z230" s="433">
        <f t="shared" si="102"/>
        <v>0</v>
      </c>
      <c r="AA230" s="472">
        <f t="shared" si="110"/>
        <v>0</v>
      </c>
      <c r="AB230" s="725"/>
    </row>
    <row r="231" spans="2:28">
      <c r="B231" s="481"/>
      <c r="C231" s="429" t="s">
        <v>345</v>
      </c>
      <c r="D231" s="488"/>
      <c r="E231" s="489"/>
      <c r="F231" s="490" t="s">
        <v>0</v>
      </c>
      <c r="G231" s="422">
        <f t="shared" si="100"/>
        <v>0</v>
      </c>
      <c r="H231" s="432">
        <v>0</v>
      </c>
      <c r="I231" s="432">
        <v>0</v>
      </c>
      <c r="J231" s="432">
        <v>0</v>
      </c>
      <c r="K231" s="433">
        <f t="shared" si="103"/>
        <v>0</v>
      </c>
      <c r="L231" s="472">
        <f t="shared" si="108"/>
        <v>0</v>
      </c>
      <c r="M231" s="432">
        <v>0</v>
      </c>
      <c r="N231" s="432">
        <v>0</v>
      </c>
      <c r="O231" s="432">
        <v>0</v>
      </c>
      <c r="P231" s="433">
        <f t="shared" si="105"/>
        <v>0</v>
      </c>
      <c r="Q231" s="472">
        <f t="shared" si="109"/>
        <v>0</v>
      </c>
      <c r="R231" s="432">
        <v>0</v>
      </c>
      <c r="S231" s="432">
        <v>0</v>
      </c>
      <c r="T231" s="432">
        <v>0</v>
      </c>
      <c r="U231" s="433">
        <f t="shared" si="101"/>
        <v>0</v>
      </c>
      <c r="V231" s="472">
        <f t="shared" si="115"/>
        <v>0</v>
      </c>
      <c r="W231" s="432">
        <v>0</v>
      </c>
      <c r="X231" s="432">
        <v>0</v>
      </c>
      <c r="Y231" s="432">
        <v>0</v>
      </c>
      <c r="Z231" s="433">
        <f t="shared" si="102"/>
        <v>0</v>
      </c>
      <c r="AA231" s="472">
        <f t="shared" si="110"/>
        <v>0</v>
      </c>
      <c r="AB231" s="676"/>
    </row>
    <row r="232" spans="2:28">
      <c r="B232" s="481"/>
      <c r="C232" s="436"/>
      <c r="D232" s="488"/>
      <c r="E232" s="489"/>
      <c r="F232" s="490" t="s">
        <v>182</v>
      </c>
      <c r="G232" s="422">
        <f t="shared" si="100"/>
        <v>0</v>
      </c>
      <c r="H232" s="432">
        <v>0</v>
      </c>
      <c r="I232" s="432">
        <v>0</v>
      </c>
      <c r="J232" s="432">
        <v>0</v>
      </c>
      <c r="K232" s="433">
        <f t="shared" si="103"/>
        <v>0</v>
      </c>
      <c r="L232" s="472">
        <f t="shared" si="108"/>
        <v>0</v>
      </c>
      <c r="M232" s="432">
        <v>0</v>
      </c>
      <c r="N232" s="432">
        <v>0</v>
      </c>
      <c r="O232" s="432">
        <v>0</v>
      </c>
      <c r="P232" s="433">
        <f t="shared" si="105"/>
        <v>0</v>
      </c>
      <c r="Q232" s="472">
        <f t="shared" si="109"/>
        <v>0</v>
      </c>
      <c r="R232" s="432">
        <v>0</v>
      </c>
      <c r="S232" s="432">
        <v>0</v>
      </c>
      <c r="T232" s="432">
        <v>0</v>
      </c>
      <c r="U232" s="433">
        <f t="shared" si="101"/>
        <v>0</v>
      </c>
      <c r="V232" s="472">
        <f t="shared" si="115"/>
        <v>0</v>
      </c>
      <c r="W232" s="432">
        <v>0</v>
      </c>
      <c r="X232" s="432">
        <v>0</v>
      </c>
      <c r="Y232" s="432">
        <v>0</v>
      </c>
      <c r="Z232" s="433">
        <f t="shared" si="102"/>
        <v>0</v>
      </c>
      <c r="AA232" s="472">
        <f t="shared" si="110"/>
        <v>0</v>
      </c>
      <c r="AB232" s="676"/>
    </row>
    <row r="233" spans="2:28">
      <c r="B233" s="481"/>
      <c r="C233" s="565" t="s">
        <v>346</v>
      </c>
      <c r="D233" s="488"/>
      <c r="E233" s="489"/>
      <c r="F233" s="490" t="s">
        <v>0</v>
      </c>
      <c r="G233" s="422">
        <f t="shared" si="100"/>
        <v>0</v>
      </c>
      <c r="H233" s="432">
        <v>0</v>
      </c>
      <c r="I233" s="432">
        <v>0</v>
      </c>
      <c r="J233" s="432">
        <v>0</v>
      </c>
      <c r="K233" s="433">
        <f t="shared" si="103"/>
        <v>0</v>
      </c>
      <c r="L233" s="472">
        <f t="shared" si="108"/>
        <v>0</v>
      </c>
      <c r="M233" s="432">
        <v>0</v>
      </c>
      <c r="N233" s="432">
        <v>0</v>
      </c>
      <c r="O233" s="432">
        <v>0</v>
      </c>
      <c r="P233" s="433">
        <f t="shared" si="105"/>
        <v>0</v>
      </c>
      <c r="Q233" s="472">
        <f t="shared" si="109"/>
        <v>0</v>
      </c>
      <c r="R233" s="432">
        <v>0</v>
      </c>
      <c r="S233" s="432">
        <v>0</v>
      </c>
      <c r="T233" s="432">
        <v>0</v>
      </c>
      <c r="U233" s="433">
        <f t="shared" si="101"/>
        <v>0</v>
      </c>
      <c r="V233" s="472">
        <f t="shared" si="115"/>
        <v>0</v>
      </c>
      <c r="W233" s="432">
        <v>0</v>
      </c>
      <c r="X233" s="432">
        <v>0</v>
      </c>
      <c r="Y233" s="432">
        <v>0</v>
      </c>
      <c r="Z233" s="433">
        <f t="shared" si="102"/>
        <v>0</v>
      </c>
      <c r="AA233" s="472">
        <f t="shared" si="110"/>
        <v>0</v>
      </c>
      <c r="AB233" s="491"/>
    </row>
    <row r="234" spans="2:28">
      <c r="B234" s="564"/>
      <c r="C234" s="565"/>
      <c r="D234" s="488"/>
      <c r="E234" s="489"/>
      <c r="F234" s="490" t="s">
        <v>182</v>
      </c>
      <c r="G234" s="422">
        <f t="shared" si="100"/>
        <v>0</v>
      </c>
      <c r="H234" s="432">
        <v>0</v>
      </c>
      <c r="I234" s="432">
        <v>0</v>
      </c>
      <c r="J234" s="432">
        <v>0</v>
      </c>
      <c r="K234" s="433">
        <f t="shared" si="103"/>
        <v>0</v>
      </c>
      <c r="L234" s="472">
        <f t="shared" si="108"/>
        <v>0</v>
      </c>
      <c r="M234" s="432">
        <v>0</v>
      </c>
      <c r="N234" s="432">
        <v>0</v>
      </c>
      <c r="O234" s="432">
        <v>0</v>
      </c>
      <c r="P234" s="433">
        <f t="shared" si="105"/>
        <v>0</v>
      </c>
      <c r="Q234" s="472">
        <f t="shared" si="109"/>
        <v>0</v>
      </c>
      <c r="R234" s="432">
        <v>0</v>
      </c>
      <c r="S234" s="432">
        <v>0</v>
      </c>
      <c r="T234" s="432">
        <v>0</v>
      </c>
      <c r="U234" s="433">
        <f t="shared" si="101"/>
        <v>0</v>
      </c>
      <c r="V234" s="472">
        <f t="shared" si="115"/>
        <v>0</v>
      </c>
      <c r="W234" s="432">
        <v>0</v>
      </c>
      <c r="X234" s="432">
        <v>0</v>
      </c>
      <c r="Y234" s="432">
        <v>0</v>
      </c>
      <c r="Z234" s="433">
        <f t="shared" si="102"/>
        <v>0</v>
      </c>
      <c r="AA234" s="472">
        <f t="shared" si="110"/>
        <v>0</v>
      </c>
      <c r="AB234" s="491"/>
    </row>
    <row r="235" spans="2:28">
      <c r="B235" s="415"/>
      <c r="F235" s="415"/>
      <c r="G235" s="727"/>
      <c r="H235" s="415"/>
      <c r="I235" s="415"/>
      <c r="J235" s="415"/>
      <c r="K235" s="861"/>
      <c r="L235" s="727"/>
      <c r="M235" s="415"/>
      <c r="N235" s="415"/>
      <c r="O235" s="415"/>
      <c r="P235" s="415"/>
      <c r="Q235" s="727"/>
      <c r="R235" s="415"/>
      <c r="S235" s="415"/>
      <c r="T235" s="415"/>
      <c r="U235" s="415"/>
      <c r="V235" s="727"/>
      <c r="W235" s="415"/>
      <c r="X235" s="415"/>
      <c r="Y235" s="415"/>
      <c r="Z235" s="474"/>
      <c r="AA235" s="727"/>
    </row>
    <row r="236" spans="2:28">
      <c r="B236" s="415"/>
      <c r="F236" s="415"/>
      <c r="G236" s="727"/>
      <c r="H236" s="415"/>
      <c r="I236" s="415"/>
      <c r="J236" s="415"/>
      <c r="K236" s="415"/>
      <c r="L236" s="727"/>
      <c r="M236" s="415"/>
      <c r="N236" s="415"/>
      <c r="O236" s="415"/>
      <c r="P236" s="415"/>
      <c r="Q236" s="727"/>
      <c r="R236" s="415"/>
      <c r="S236" s="415"/>
      <c r="T236" s="415"/>
      <c r="U236" s="415"/>
      <c r="V236" s="727"/>
      <c r="W236" s="415"/>
      <c r="X236" s="415"/>
      <c r="Y236" s="415"/>
      <c r="Z236" s="474"/>
      <c r="AA236" s="727"/>
    </row>
    <row r="237" spans="2:28">
      <c r="B237" s="415"/>
      <c r="F237" s="415"/>
      <c r="G237" s="727"/>
      <c r="H237" s="415"/>
      <c r="I237" s="415"/>
      <c r="J237" s="415"/>
      <c r="K237" s="415"/>
      <c r="L237" s="727"/>
      <c r="M237" s="415"/>
      <c r="N237" s="415"/>
      <c r="O237" s="415"/>
      <c r="P237" s="415"/>
      <c r="Q237" s="727"/>
      <c r="R237" s="415"/>
      <c r="S237" s="415"/>
      <c r="T237" s="415"/>
      <c r="U237" s="415"/>
      <c r="V237" s="727"/>
      <c r="W237" s="415"/>
      <c r="X237" s="415"/>
      <c r="Y237" s="415"/>
      <c r="Z237" s="474"/>
      <c r="AA237" s="727"/>
    </row>
    <row r="238" spans="2:28">
      <c r="B238" s="415"/>
      <c r="F238" s="415"/>
      <c r="G238" s="727"/>
      <c r="H238" s="415"/>
      <c r="I238" s="415"/>
      <c r="J238" s="415"/>
      <c r="K238" s="415"/>
      <c r="L238" s="727"/>
      <c r="M238" s="415"/>
      <c r="N238" s="415"/>
      <c r="O238" s="415"/>
      <c r="P238" s="415"/>
      <c r="Q238" s="727"/>
      <c r="R238" s="415"/>
      <c r="S238" s="415"/>
      <c r="T238" s="415"/>
      <c r="U238" s="415"/>
      <c r="V238" s="727"/>
      <c r="W238" s="415"/>
      <c r="X238" s="415"/>
      <c r="Y238" s="415"/>
      <c r="Z238" s="474"/>
      <c r="AA238" s="727"/>
    </row>
    <row r="239" spans="2:28">
      <c r="B239" s="415"/>
      <c r="F239" s="415"/>
      <c r="G239" s="727"/>
      <c r="H239" s="415"/>
      <c r="I239" s="415"/>
      <c r="J239" s="415"/>
      <c r="K239" s="415"/>
      <c r="L239" s="727"/>
      <c r="M239" s="415"/>
      <c r="N239" s="415"/>
      <c r="O239" s="415"/>
      <c r="P239" s="415"/>
      <c r="Q239" s="727"/>
      <c r="R239" s="415"/>
      <c r="S239" s="415"/>
      <c r="T239" s="415"/>
      <c r="U239" s="415"/>
      <c r="V239" s="727"/>
      <c r="W239" s="415"/>
      <c r="X239" s="415"/>
      <c r="Y239" s="415"/>
      <c r="Z239" s="474"/>
      <c r="AA239" s="727"/>
    </row>
    <row r="240" spans="2:28">
      <c r="B240" s="415"/>
      <c r="F240" s="415"/>
      <c r="G240" s="727"/>
      <c r="H240" s="415"/>
      <c r="I240" s="415"/>
      <c r="J240" s="415"/>
      <c r="K240" s="415"/>
      <c r="L240" s="727"/>
      <c r="M240" s="415"/>
      <c r="N240" s="415"/>
      <c r="O240" s="415"/>
      <c r="P240" s="415"/>
      <c r="Q240" s="727"/>
      <c r="R240" s="415"/>
      <c r="S240" s="415"/>
      <c r="T240" s="415"/>
      <c r="U240" s="415"/>
      <c r="V240" s="727"/>
      <c r="W240" s="415"/>
      <c r="X240" s="415"/>
      <c r="Y240" s="415"/>
      <c r="Z240" s="474"/>
      <c r="AA240" s="727"/>
    </row>
    <row r="241" spans="2:27">
      <c r="B241" s="415"/>
      <c r="F241" s="415"/>
      <c r="G241" s="727"/>
      <c r="H241" s="415"/>
      <c r="I241" s="415"/>
      <c r="J241" s="415"/>
      <c r="K241" s="415"/>
      <c r="L241" s="727"/>
      <c r="M241" s="415"/>
      <c r="N241" s="415"/>
      <c r="O241" s="415"/>
      <c r="P241" s="415"/>
      <c r="Q241" s="727"/>
      <c r="R241" s="415"/>
      <c r="S241" s="415"/>
      <c r="T241" s="415"/>
      <c r="U241" s="415"/>
      <c r="V241" s="727"/>
      <c r="W241" s="415"/>
      <c r="X241" s="415"/>
      <c r="Y241" s="415"/>
      <c r="Z241" s="474"/>
      <c r="AA241" s="727"/>
    </row>
    <row r="242" spans="2:27">
      <c r="B242" s="415"/>
      <c r="F242" s="415"/>
      <c r="G242" s="727"/>
      <c r="H242" s="415"/>
      <c r="I242" s="415"/>
      <c r="J242" s="415"/>
      <c r="K242" s="415"/>
      <c r="L242" s="727"/>
      <c r="M242" s="415"/>
      <c r="N242" s="415"/>
      <c r="O242" s="415"/>
      <c r="P242" s="415"/>
      <c r="Q242" s="727"/>
      <c r="R242" s="415"/>
      <c r="S242" s="415"/>
      <c r="T242" s="415"/>
      <c r="U242" s="415"/>
      <c r="V242" s="727"/>
      <c r="W242" s="415"/>
      <c r="X242" s="415"/>
      <c r="Y242" s="415"/>
      <c r="Z242" s="474"/>
      <c r="AA242" s="727"/>
    </row>
    <row r="243" spans="2:27">
      <c r="B243" s="415"/>
      <c r="F243" s="415"/>
      <c r="G243" s="727"/>
      <c r="H243" s="415"/>
      <c r="I243" s="415"/>
      <c r="J243" s="415"/>
      <c r="K243" s="415"/>
      <c r="L243" s="727"/>
      <c r="M243" s="415"/>
      <c r="N243" s="415"/>
      <c r="O243" s="415"/>
      <c r="P243" s="415"/>
      <c r="Q243" s="727"/>
      <c r="R243" s="415"/>
      <c r="S243" s="415"/>
      <c r="T243" s="415"/>
      <c r="U243" s="415"/>
      <c r="V243" s="727"/>
      <c r="W243" s="415"/>
      <c r="X243" s="415"/>
      <c r="Y243" s="415"/>
      <c r="Z243" s="474"/>
      <c r="AA243" s="727"/>
    </row>
    <row r="244" spans="2:27">
      <c r="B244" s="415"/>
      <c r="F244" s="415"/>
      <c r="G244" s="726"/>
      <c r="H244" s="415"/>
      <c r="I244" s="415"/>
      <c r="J244" s="415"/>
      <c r="K244" s="474"/>
      <c r="L244" s="727"/>
      <c r="M244" s="415"/>
      <c r="N244" s="415"/>
      <c r="O244" s="415"/>
      <c r="P244" s="474"/>
      <c r="Q244" s="727"/>
      <c r="R244" s="415"/>
      <c r="S244" s="415"/>
      <c r="T244" s="415"/>
      <c r="U244" s="474"/>
      <c r="V244" s="727"/>
      <c r="W244" s="415"/>
      <c r="X244" s="415"/>
      <c r="Y244" s="415"/>
      <c r="Z244" s="474"/>
      <c r="AA244" s="727"/>
    </row>
    <row r="245" spans="2:27">
      <c r="B245" s="415"/>
      <c r="F245" s="415"/>
      <c r="G245" s="726"/>
      <c r="H245" s="415"/>
      <c r="I245" s="415"/>
      <c r="J245" s="415"/>
      <c r="K245" s="474"/>
      <c r="L245" s="727"/>
      <c r="M245" s="415"/>
      <c r="N245" s="415"/>
      <c r="O245" s="415"/>
      <c r="P245" s="474"/>
      <c r="Q245" s="727"/>
      <c r="R245" s="415"/>
      <c r="S245" s="415"/>
      <c r="T245" s="415"/>
      <c r="U245" s="474"/>
      <c r="V245" s="727"/>
      <c r="W245" s="415"/>
      <c r="X245" s="415"/>
      <c r="Y245" s="415"/>
      <c r="Z245" s="474"/>
      <c r="AA245" s="727"/>
    </row>
    <row r="246" spans="2:27">
      <c r="B246" s="415"/>
      <c r="F246" s="415"/>
      <c r="G246" s="726"/>
      <c r="H246" s="415"/>
      <c r="I246" s="415"/>
      <c r="J246" s="415"/>
      <c r="K246" s="474"/>
      <c r="L246" s="727"/>
      <c r="M246" s="415"/>
      <c r="N246" s="415"/>
      <c r="O246" s="415"/>
      <c r="P246" s="474"/>
      <c r="Q246" s="727"/>
      <c r="R246" s="415"/>
      <c r="S246" s="415"/>
      <c r="T246" s="415"/>
      <c r="U246" s="474"/>
      <c r="V246" s="727"/>
      <c r="W246" s="415"/>
      <c r="X246" s="415"/>
      <c r="Y246" s="415"/>
      <c r="Z246" s="474"/>
      <c r="AA246" s="727"/>
    </row>
    <row r="247" spans="2:27">
      <c r="B247" s="415"/>
      <c r="F247" s="415"/>
      <c r="G247" s="726"/>
      <c r="H247" s="415"/>
      <c r="I247" s="415"/>
      <c r="J247" s="415"/>
      <c r="K247" s="474"/>
      <c r="L247" s="727"/>
      <c r="M247" s="415"/>
      <c r="N247" s="415"/>
      <c r="O247" s="415"/>
      <c r="P247" s="474"/>
      <c r="Q247" s="727"/>
      <c r="R247" s="415"/>
      <c r="S247" s="415"/>
      <c r="T247" s="415"/>
      <c r="U247" s="474"/>
      <c r="V247" s="727"/>
      <c r="W247" s="415"/>
      <c r="X247" s="415"/>
      <c r="Y247" s="415"/>
      <c r="Z247" s="474"/>
      <c r="AA247" s="727"/>
    </row>
    <row r="248" spans="2:27">
      <c r="B248" s="415"/>
      <c r="F248" s="415"/>
      <c r="G248" s="726"/>
      <c r="H248" s="415"/>
      <c r="I248" s="415"/>
      <c r="J248" s="415"/>
      <c r="K248" s="474"/>
      <c r="L248" s="727"/>
      <c r="M248" s="415"/>
      <c r="N248" s="415"/>
      <c r="O248" s="415"/>
      <c r="P248" s="474"/>
      <c r="Q248" s="727"/>
      <c r="R248" s="415"/>
      <c r="S248" s="415"/>
      <c r="T248" s="415"/>
      <c r="U248" s="474"/>
      <c r="V248" s="727"/>
      <c r="W248" s="415"/>
      <c r="X248" s="415"/>
      <c r="Y248" s="415"/>
      <c r="Z248" s="474"/>
      <c r="AA248" s="727"/>
    </row>
    <row r="249" spans="2:27">
      <c r="B249" s="415"/>
      <c r="F249" s="415"/>
      <c r="G249" s="726"/>
      <c r="H249" s="415"/>
      <c r="I249" s="415"/>
      <c r="J249" s="415"/>
      <c r="K249" s="474"/>
      <c r="L249" s="727"/>
      <c r="M249" s="415"/>
      <c r="N249" s="415"/>
      <c r="O249" s="415"/>
      <c r="P249" s="474"/>
      <c r="Q249" s="727"/>
      <c r="R249" s="415"/>
      <c r="S249" s="415"/>
      <c r="T249" s="415"/>
      <c r="U249" s="474"/>
      <c r="V249" s="727"/>
      <c r="W249" s="415"/>
      <c r="X249" s="415"/>
      <c r="Y249" s="415"/>
      <c r="Z249" s="474"/>
      <c r="AA249" s="727"/>
    </row>
    <row r="250" spans="2:27">
      <c r="B250" s="415"/>
      <c r="F250" s="415"/>
      <c r="G250" s="726"/>
      <c r="H250" s="415"/>
      <c r="I250" s="415"/>
      <c r="J250" s="415"/>
      <c r="K250" s="474"/>
      <c r="L250" s="727"/>
      <c r="M250" s="415"/>
      <c r="N250" s="415"/>
      <c r="O250" s="415"/>
      <c r="P250" s="474"/>
      <c r="Q250" s="727"/>
      <c r="R250" s="415"/>
      <c r="S250" s="415"/>
      <c r="T250" s="415"/>
      <c r="U250" s="474"/>
      <c r="V250" s="727"/>
      <c r="W250" s="415"/>
      <c r="X250" s="415"/>
      <c r="Y250" s="415"/>
      <c r="Z250" s="474"/>
      <c r="AA250" s="727"/>
    </row>
    <row r="251" spans="2:27">
      <c r="B251" s="415"/>
      <c r="F251" s="415"/>
      <c r="G251" s="726"/>
      <c r="H251" s="415"/>
      <c r="I251" s="415"/>
      <c r="J251" s="415"/>
      <c r="K251" s="474"/>
      <c r="L251" s="727"/>
      <c r="M251" s="415"/>
      <c r="N251" s="415"/>
      <c r="O251" s="415"/>
      <c r="P251" s="474"/>
      <c r="Q251" s="727"/>
      <c r="R251" s="415"/>
      <c r="S251" s="415"/>
      <c r="T251" s="415"/>
      <c r="U251" s="474"/>
      <c r="V251" s="727"/>
      <c r="W251" s="415"/>
      <c r="X251" s="415"/>
      <c r="Y251" s="415"/>
      <c r="Z251" s="474"/>
      <c r="AA251" s="727"/>
    </row>
    <row r="252" spans="2:27">
      <c r="B252" s="415"/>
      <c r="F252" s="415"/>
      <c r="G252" s="726"/>
      <c r="H252" s="415"/>
      <c r="I252" s="415"/>
      <c r="J252" s="415"/>
      <c r="K252" s="474"/>
      <c r="L252" s="727"/>
      <c r="M252" s="415"/>
      <c r="N252" s="415"/>
      <c r="O252" s="415"/>
      <c r="P252" s="474"/>
      <c r="Q252" s="727"/>
      <c r="R252" s="415"/>
      <c r="S252" s="415"/>
      <c r="T252" s="415"/>
      <c r="U252" s="474"/>
      <c r="V252" s="727"/>
      <c r="W252" s="415"/>
      <c r="X252" s="415"/>
      <c r="Y252" s="415"/>
      <c r="Z252" s="474"/>
      <c r="AA252" s="727"/>
    </row>
    <row r="253" spans="2:27">
      <c r="B253" s="415"/>
      <c r="F253" s="415"/>
      <c r="G253" s="726"/>
      <c r="H253" s="415"/>
      <c r="I253" s="415"/>
      <c r="J253" s="415"/>
      <c r="K253" s="474"/>
      <c r="L253" s="727"/>
      <c r="M253" s="415"/>
      <c r="N253" s="415"/>
      <c r="O253" s="415"/>
      <c r="P253" s="474"/>
      <c r="Q253" s="727"/>
      <c r="R253" s="415"/>
      <c r="S253" s="415"/>
      <c r="T253" s="415"/>
      <c r="U253" s="474"/>
      <c r="V253" s="727"/>
      <c r="W253" s="415"/>
      <c r="X253" s="415"/>
      <c r="Y253" s="415"/>
      <c r="Z253" s="474"/>
      <c r="AA253" s="727"/>
    </row>
    <row r="254" spans="2:27">
      <c r="B254" s="415"/>
      <c r="F254" s="415"/>
      <c r="G254" s="726"/>
      <c r="H254" s="415"/>
      <c r="I254" s="415"/>
      <c r="J254" s="415"/>
      <c r="K254" s="474"/>
      <c r="L254" s="727"/>
      <c r="M254" s="415"/>
      <c r="N254" s="415"/>
      <c r="O254" s="415"/>
      <c r="P254" s="474"/>
      <c r="Q254" s="727"/>
      <c r="R254" s="415"/>
      <c r="S254" s="415"/>
      <c r="T254" s="415"/>
      <c r="U254" s="474"/>
      <c r="V254" s="727"/>
      <c r="W254" s="415"/>
      <c r="X254" s="415"/>
      <c r="Y254" s="415"/>
      <c r="Z254" s="474"/>
      <c r="AA254" s="727"/>
    </row>
    <row r="255" spans="2:27">
      <c r="B255" s="415"/>
      <c r="F255" s="415"/>
      <c r="G255" s="726"/>
      <c r="H255" s="415"/>
      <c r="I255" s="415"/>
      <c r="J255" s="415"/>
      <c r="K255" s="474"/>
      <c r="L255" s="727"/>
      <c r="M255" s="415"/>
      <c r="N255" s="415"/>
      <c r="O255" s="415"/>
      <c r="P255" s="474"/>
      <c r="Q255" s="727"/>
      <c r="R255" s="415"/>
      <c r="S255" s="415"/>
      <c r="T255" s="415"/>
      <c r="U255" s="474"/>
      <c r="V255" s="727"/>
      <c r="W255" s="415"/>
      <c r="X255" s="415"/>
      <c r="Y255" s="415"/>
      <c r="Z255" s="474"/>
      <c r="AA255" s="727"/>
    </row>
    <row r="256" spans="2:27">
      <c r="B256" s="415"/>
      <c r="F256" s="415"/>
      <c r="G256" s="726"/>
      <c r="H256" s="415"/>
      <c r="I256" s="415"/>
      <c r="J256" s="415"/>
      <c r="K256" s="474"/>
      <c r="L256" s="727"/>
      <c r="M256" s="415"/>
      <c r="N256" s="415"/>
      <c r="O256" s="415"/>
      <c r="P256" s="474"/>
      <c r="Q256" s="727"/>
      <c r="R256" s="415"/>
      <c r="S256" s="415"/>
      <c r="T256" s="415"/>
      <c r="U256" s="474"/>
      <c r="V256" s="727"/>
      <c r="W256" s="415"/>
      <c r="X256" s="415"/>
      <c r="Y256" s="415"/>
      <c r="Z256" s="474"/>
      <c r="AA256" s="727"/>
    </row>
    <row r="257" spans="1:29">
      <c r="B257" s="415"/>
      <c r="F257" s="415"/>
      <c r="G257" s="726"/>
      <c r="H257" s="415"/>
      <c r="I257" s="415"/>
      <c r="J257" s="415"/>
      <c r="K257" s="474"/>
      <c r="L257" s="727"/>
      <c r="M257" s="415"/>
      <c r="N257" s="415"/>
      <c r="O257" s="415"/>
      <c r="P257" s="474"/>
      <c r="Q257" s="727"/>
      <c r="R257" s="415"/>
      <c r="S257" s="415"/>
      <c r="T257" s="415"/>
      <c r="U257" s="474"/>
      <c r="V257" s="727"/>
      <c r="W257" s="415"/>
      <c r="X257" s="415"/>
      <c r="Y257" s="415"/>
      <c r="Z257" s="474"/>
      <c r="AA257" s="727"/>
    </row>
    <row r="258" spans="1:29">
      <c r="B258" s="415"/>
      <c r="F258" s="415"/>
      <c r="G258" s="726"/>
      <c r="H258" s="415"/>
      <c r="I258" s="415"/>
      <c r="J258" s="415"/>
      <c r="K258" s="474"/>
      <c r="L258" s="727"/>
      <c r="M258" s="415"/>
      <c r="N258" s="415"/>
      <c r="O258" s="415"/>
      <c r="P258" s="474"/>
      <c r="Q258" s="727"/>
      <c r="R258" s="415"/>
      <c r="S258" s="415"/>
      <c r="T258" s="415"/>
      <c r="U258" s="474"/>
      <c r="V258" s="727"/>
      <c r="W258" s="415"/>
      <c r="X258" s="415"/>
      <c r="Y258" s="415"/>
      <c r="Z258" s="474"/>
      <c r="AA258" s="727"/>
    </row>
    <row r="259" spans="1:29">
      <c r="B259" s="415"/>
      <c r="F259" s="415"/>
      <c r="G259" s="726"/>
      <c r="H259" s="415"/>
      <c r="I259" s="415"/>
      <c r="J259" s="415"/>
      <c r="K259" s="474"/>
      <c r="L259" s="727"/>
      <c r="M259" s="415"/>
      <c r="N259" s="415"/>
      <c r="O259" s="415"/>
      <c r="P259" s="474"/>
      <c r="Q259" s="727"/>
      <c r="R259" s="415"/>
      <c r="S259" s="415"/>
      <c r="T259" s="415"/>
      <c r="U259" s="474"/>
      <c r="V259" s="727"/>
      <c r="W259" s="415"/>
      <c r="X259" s="415"/>
      <c r="Y259" s="415"/>
      <c r="Z259" s="474"/>
      <c r="AA259" s="727"/>
    </row>
    <row r="260" spans="1:29">
      <c r="B260" s="415"/>
      <c r="F260" s="415"/>
      <c r="G260" s="726"/>
      <c r="H260" s="415"/>
      <c r="I260" s="415"/>
      <c r="J260" s="415"/>
      <c r="K260" s="474"/>
      <c r="L260" s="727"/>
      <c r="M260" s="415"/>
      <c r="N260" s="415"/>
      <c r="O260" s="415"/>
      <c r="P260" s="474"/>
      <c r="Q260" s="727"/>
      <c r="R260" s="415"/>
      <c r="S260" s="415"/>
      <c r="T260" s="415"/>
      <c r="U260" s="474"/>
      <c r="V260" s="727"/>
      <c r="W260" s="415"/>
      <c r="X260" s="415"/>
      <c r="Y260" s="415"/>
      <c r="Z260" s="474"/>
      <c r="AA260" s="727"/>
    </row>
    <row r="261" spans="1:29" s="414" customFormat="1">
      <c r="B261" s="415"/>
      <c r="C261" s="415"/>
      <c r="G261" s="726"/>
      <c r="K261" s="466"/>
      <c r="L261" s="727"/>
      <c r="P261" s="466"/>
      <c r="Q261" s="727"/>
      <c r="U261" s="466"/>
      <c r="V261" s="727"/>
      <c r="Z261" s="466"/>
      <c r="AA261" s="727"/>
    </row>
    <row r="262" spans="1:29" s="414" customFormat="1">
      <c r="B262" s="415"/>
      <c r="C262" s="415"/>
      <c r="G262" s="726"/>
      <c r="K262" s="466"/>
      <c r="L262" s="727"/>
      <c r="P262" s="466"/>
      <c r="Q262" s="727"/>
      <c r="U262" s="466"/>
      <c r="V262" s="727"/>
      <c r="Z262" s="466"/>
      <c r="AA262" s="727"/>
    </row>
    <row r="263" spans="1:29" s="414" customFormat="1">
      <c r="B263" s="415"/>
      <c r="C263" s="415"/>
      <c r="G263" s="726"/>
      <c r="K263" s="466"/>
      <c r="L263" s="727"/>
      <c r="P263" s="466"/>
      <c r="Q263" s="727"/>
      <c r="U263" s="466"/>
      <c r="V263" s="727"/>
      <c r="Z263" s="466"/>
      <c r="AA263" s="727"/>
    </row>
    <row r="264" spans="1:29" s="414" customFormat="1">
      <c r="B264" s="415"/>
      <c r="C264" s="415"/>
      <c r="G264" s="726"/>
      <c r="K264" s="466"/>
      <c r="L264" s="727"/>
      <c r="P264" s="466"/>
      <c r="Q264" s="727"/>
      <c r="U264" s="466"/>
      <c r="V264" s="727"/>
      <c r="Z264" s="466"/>
      <c r="AA264" s="727"/>
    </row>
    <row r="265" spans="1:29" s="414" customFormat="1">
      <c r="B265" s="415"/>
      <c r="C265" s="415"/>
      <c r="G265" s="726"/>
      <c r="K265" s="466"/>
      <c r="L265" s="727"/>
      <c r="P265" s="466"/>
      <c r="Q265" s="727"/>
      <c r="U265" s="466"/>
      <c r="V265" s="727"/>
      <c r="Z265" s="466"/>
      <c r="AA265" s="727"/>
    </row>
    <row r="266" spans="1:29" s="414" customFormat="1">
      <c r="B266" s="415"/>
      <c r="C266" s="415"/>
      <c r="G266" s="726"/>
      <c r="K266" s="466"/>
      <c r="L266" s="727"/>
      <c r="P266" s="466"/>
      <c r="Q266" s="727"/>
      <c r="U266" s="466"/>
      <c r="V266" s="727"/>
      <c r="Z266" s="466"/>
      <c r="AA266" s="727"/>
    </row>
    <row r="267" spans="1:29" s="728" customFormat="1">
      <c r="A267" s="414"/>
      <c r="B267" s="415"/>
      <c r="C267" s="415"/>
      <c r="G267" s="729"/>
      <c r="K267" s="730"/>
      <c r="L267" s="731"/>
      <c r="P267" s="730"/>
      <c r="Q267" s="731"/>
      <c r="U267" s="730"/>
      <c r="V267" s="731"/>
      <c r="Z267" s="730"/>
      <c r="AA267" s="731"/>
    </row>
    <row r="268" spans="1:29" s="728" customFormat="1">
      <c r="A268" s="414"/>
      <c r="B268" s="415"/>
      <c r="C268" s="415"/>
      <c r="G268" s="729"/>
      <c r="K268" s="730"/>
      <c r="L268" s="731"/>
      <c r="P268" s="730"/>
      <c r="Q268" s="731"/>
      <c r="U268" s="730"/>
      <c r="V268" s="731"/>
      <c r="Z268" s="730"/>
      <c r="AA268" s="731"/>
    </row>
    <row r="269" spans="1:29" s="728" customFormat="1">
      <c r="A269" s="414"/>
      <c r="B269" s="415"/>
      <c r="C269" s="415"/>
      <c r="G269" s="729"/>
      <c r="K269" s="730"/>
      <c r="L269" s="731"/>
      <c r="P269" s="730"/>
      <c r="Q269" s="731"/>
      <c r="U269" s="730"/>
      <c r="V269" s="731"/>
      <c r="Z269" s="730"/>
      <c r="AA269" s="731"/>
    </row>
    <row r="270" spans="1:29" s="728" customFormat="1">
      <c r="A270" s="414"/>
      <c r="B270" s="415"/>
      <c r="C270" s="415"/>
      <c r="G270" s="729"/>
      <c r="K270" s="730"/>
      <c r="L270" s="731"/>
      <c r="P270" s="730"/>
      <c r="Q270" s="731"/>
      <c r="U270" s="730"/>
      <c r="V270" s="731"/>
      <c r="Z270" s="730"/>
      <c r="AA270" s="731"/>
    </row>
    <row r="271" spans="1:29" s="414" customFormat="1">
      <c r="B271" s="510"/>
      <c r="C271" s="415"/>
      <c r="D271" s="415"/>
      <c r="E271" s="415"/>
      <c r="F271" s="413"/>
      <c r="G271" s="732"/>
      <c r="H271" s="413"/>
      <c r="I271" s="413"/>
      <c r="J271" s="413"/>
      <c r="K271" s="733"/>
      <c r="L271" s="734"/>
      <c r="M271" s="413"/>
      <c r="N271" s="413"/>
      <c r="O271" s="413"/>
      <c r="P271" s="733"/>
      <c r="Q271" s="734"/>
      <c r="R271" s="413"/>
      <c r="S271" s="413"/>
      <c r="T271" s="413"/>
      <c r="U271" s="733"/>
      <c r="V271" s="734"/>
      <c r="W271" s="413"/>
      <c r="X271" s="413"/>
      <c r="Y271" s="413"/>
      <c r="Z271" s="733"/>
      <c r="AA271" s="734"/>
      <c r="AB271" s="415"/>
      <c r="AC271" s="415"/>
    </row>
    <row r="272" spans="1:29" s="414" customFormat="1">
      <c r="B272" s="510"/>
      <c r="C272" s="415"/>
      <c r="D272" s="415"/>
      <c r="E272" s="415"/>
      <c r="F272" s="413"/>
      <c r="G272" s="732"/>
      <c r="H272" s="413"/>
      <c r="I272" s="413"/>
      <c r="J272" s="413"/>
      <c r="K272" s="733"/>
      <c r="L272" s="734"/>
      <c r="M272" s="413"/>
      <c r="N272" s="413"/>
      <c r="O272" s="413"/>
      <c r="P272" s="733"/>
      <c r="Q272" s="734"/>
      <c r="R272" s="413"/>
      <c r="S272" s="413"/>
      <c r="T272" s="413"/>
      <c r="U272" s="733"/>
      <c r="V272" s="734"/>
      <c r="W272" s="413"/>
      <c r="X272" s="413"/>
      <c r="Y272" s="413"/>
      <c r="Z272" s="733"/>
      <c r="AA272" s="734"/>
      <c r="AB272" s="415"/>
      <c r="AC272" s="415"/>
    </row>
    <row r="273" spans="2:29" s="414" customFormat="1">
      <c r="B273" s="510"/>
      <c r="C273" s="415"/>
      <c r="D273" s="415"/>
      <c r="E273" s="415"/>
      <c r="F273" s="413"/>
      <c r="G273" s="732"/>
      <c r="H273" s="413"/>
      <c r="I273" s="413"/>
      <c r="J273" s="413"/>
      <c r="K273" s="733"/>
      <c r="L273" s="734"/>
      <c r="M273" s="413"/>
      <c r="N273" s="413"/>
      <c r="O273" s="413"/>
      <c r="P273" s="733"/>
      <c r="Q273" s="734"/>
      <c r="R273" s="413"/>
      <c r="S273" s="413"/>
      <c r="T273" s="413"/>
      <c r="U273" s="733"/>
      <c r="V273" s="734"/>
      <c r="W273" s="413"/>
      <c r="X273" s="413"/>
      <c r="Y273" s="413"/>
      <c r="Z273" s="733"/>
      <c r="AA273" s="734"/>
      <c r="AB273" s="415"/>
      <c r="AC273" s="415"/>
    </row>
    <row r="274" spans="2:29" s="414" customFormat="1">
      <c r="B274" s="510"/>
      <c r="C274" s="415"/>
      <c r="D274" s="415"/>
      <c r="E274" s="415"/>
      <c r="F274" s="413"/>
      <c r="G274" s="732"/>
      <c r="H274" s="413"/>
      <c r="I274" s="413"/>
      <c r="J274" s="413"/>
      <c r="K274" s="733"/>
      <c r="L274" s="734"/>
      <c r="M274" s="413"/>
      <c r="N274" s="413"/>
      <c r="O274" s="413"/>
      <c r="P274" s="733"/>
      <c r="Q274" s="734"/>
      <c r="R274" s="413"/>
      <c r="S274" s="413"/>
      <c r="T274" s="413"/>
      <c r="U274" s="733"/>
      <c r="V274" s="734"/>
      <c r="W274" s="413"/>
      <c r="X274" s="413"/>
      <c r="Y274" s="413"/>
      <c r="Z274" s="733"/>
      <c r="AA274" s="734"/>
      <c r="AB274" s="415"/>
      <c r="AC274" s="415"/>
    </row>
    <row r="275" spans="2:29" s="414" customFormat="1" ht="11.25" customHeight="1">
      <c r="B275" s="510"/>
      <c r="C275" s="415"/>
      <c r="D275" s="415"/>
      <c r="E275" s="415"/>
      <c r="F275" s="413"/>
      <c r="G275" s="732"/>
      <c r="H275" s="413"/>
      <c r="I275" s="413"/>
      <c r="J275" s="413"/>
      <c r="K275" s="733"/>
      <c r="L275" s="734"/>
      <c r="M275" s="413"/>
      <c r="N275" s="413"/>
      <c r="O275" s="413"/>
      <c r="P275" s="733"/>
      <c r="Q275" s="734"/>
      <c r="R275" s="413"/>
      <c r="S275" s="413"/>
      <c r="T275" s="413"/>
      <c r="U275" s="733"/>
      <c r="V275" s="734"/>
      <c r="W275" s="413"/>
      <c r="X275" s="413"/>
      <c r="Y275" s="413"/>
      <c r="Z275" s="733"/>
      <c r="AA275" s="734"/>
      <c r="AB275" s="415"/>
      <c r="AC275" s="415"/>
    </row>
    <row r="276" spans="2:29" s="414" customFormat="1" hidden="1">
      <c r="B276" s="510"/>
      <c r="C276" s="415"/>
      <c r="D276" s="415"/>
      <c r="E276" s="415"/>
      <c r="F276" s="413"/>
      <c r="G276" s="732"/>
      <c r="H276" s="413"/>
      <c r="I276" s="413"/>
      <c r="J276" s="413"/>
      <c r="K276" s="733"/>
      <c r="L276" s="734"/>
      <c r="M276" s="413"/>
      <c r="N276" s="413"/>
      <c r="O276" s="413"/>
      <c r="P276" s="733"/>
      <c r="Q276" s="734"/>
      <c r="R276" s="413"/>
      <c r="S276" s="413"/>
      <c r="T276" s="413"/>
      <c r="U276" s="733"/>
      <c r="V276" s="734"/>
      <c r="W276" s="413"/>
      <c r="X276" s="413"/>
      <c r="Y276" s="413"/>
      <c r="Z276" s="733"/>
      <c r="AA276" s="734"/>
      <c r="AB276" s="415"/>
      <c r="AC276" s="415"/>
    </row>
    <row r="277" spans="2:29" hidden="1"/>
    <row r="278" spans="2:29" hidden="1"/>
    <row r="279" spans="2:29" hidden="1"/>
    <row r="280" spans="2:29" hidden="1"/>
    <row r="281" spans="2:29" hidden="1"/>
    <row r="282" spans="2:29" hidden="1"/>
    <row r="283" spans="2:29" hidden="1"/>
    <row r="284" spans="2:29" hidden="1"/>
  </sheetData>
  <mergeCells count="20">
    <mergeCell ref="B1:AB1"/>
    <mergeCell ref="B2:AB2"/>
    <mergeCell ref="B3:B5"/>
    <mergeCell ref="C3:C5"/>
    <mergeCell ref="D3:D5"/>
    <mergeCell ref="F3:F5"/>
    <mergeCell ref="G3:G5"/>
    <mergeCell ref="H3:K3"/>
    <mergeCell ref="L3:L5"/>
    <mergeCell ref="C167:C168"/>
    <mergeCell ref="W3:Z3"/>
    <mergeCell ref="AA3:AA5"/>
    <mergeCell ref="H4:K4"/>
    <mergeCell ref="M4:P4"/>
    <mergeCell ref="R4:U4"/>
    <mergeCell ref="W4:Z4"/>
    <mergeCell ref="M3:P3"/>
    <mergeCell ref="R3:U3"/>
    <mergeCell ref="V3:V5"/>
    <mergeCell ref="Q3:Q5"/>
  </mergeCells>
  <pageMargins left="0.11811023622047245" right="0.11811023622047245" top="0.31496062992125984" bottom="0.51181102362204722" header="0.15748031496062992" footer="0.15748031496062992"/>
  <pageSetup paperSize="5" scale="56" orientation="landscape" r:id="rId1"/>
  <headerFooter>
    <oddFooter>&amp;C&amp;"TH SarabunIT๙,ธรรมดา"&amp;16 44</oddFooter>
  </headerFooter>
  <rowBreaks count="6" manualBreakCount="6">
    <brk id="39" max="42" man="1"/>
    <brk id="40" max="42" man="1"/>
    <brk id="52" max="16383" man="1"/>
    <brk id="166" max="16383" man="1"/>
    <brk id="209" max="42" man="1"/>
    <brk id="243" max="4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D33"/>
  <sheetViews>
    <sheetView workbookViewId="0">
      <pane ySplit="3" topLeftCell="A4" activePane="bottomLeft" state="frozen"/>
      <selection pane="bottomLeft" activeCell="B9" sqref="B9"/>
    </sheetView>
  </sheetViews>
  <sheetFormatPr defaultRowHeight="21.75"/>
  <cols>
    <col min="1" max="1" width="47.5703125" customWidth="1"/>
    <col min="2" max="2" width="14.7109375" customWidth="1"/>
    <col min="3" max="4" width="15.5703125" customWidth="1"/>
  </cols>
  <sheetData>
    <row r="1" spans="1:4" ht="23.25">
      <c r="A1" s="970" t="s">
        <v>188</v>
      </c>
      <c r="B1" s="970"/>
      <c r="C1" s="970"/>
      <c r="D1" s="970"/>
    </row>
    <row r="2" spans="1:4" ht="23.25">
      <c r="A2" s="971" t="s">
        <v>189</v>
      </c>
      <c r="B2" s="973" t="s">
        <v>89</v>
      </c>
      <c r="C2" s="973"/>
      <c r="D2" s="973"/>
    </row>
    <row r="3" spans="1:4" ht="23.25">
      <c r="A3" s="972"/>
      <c r="B3" s="346" t="s">
        <v>190</v>
      </c>
      <c r="C3" s="346" t="s">
        <v>191</v>
      </c>
      <c r="D3" s="346" t="s">
        <v>156</v>
      </c>
    </row>
    <row r="4" spans="1:4" ht="23.25">
      <c r="A4" s="347" t="s">
        <v>192</v>
      </c>
      <c r="B4" s="348">
        <f>SUM(B5:B10)</f>
        <v>1</v>
      </c>
      <c r="C4" s="348">
        <f>SUM(C5:C10)</f>
        <v>7</v>
      </c>
      <c r="D4" s="348">
        <f t="shared" ref="D4:D27" si="0">SUM(B4:C4)</f>
        <v>8</v>
      </c>
    </row>
    <row r="5" spans="1:4" ht="23.25">
      <c r="A5" s="349" t="s">
        <v>193</v>
      </c>
      <c r="B5" s="350">
        <v>1</v>
      </c>
      <c r="C5" s="350" t="s">
        <v>217</v>
      </c>
      <c r="D5" s="350">
        <f t="shared" ref="D5:D10" si="1">SUM(B5:C5)</f>
        <v>1</v>
      </c>
    </row>
    <row r="6" spans="1:4" ht="23.25">
      <c r="A6" s="351" t="s">
        <v>194</v>
      </c>
      <c r="B6" s="352" t="s">
        <v>217</v>
      </c>
      <c r="C6" s="352" t="s">
        <v>217</v>
      </c>
      <c r="D6" s="350">
        <f t="shared" si="1"/>
        <v>0</v>
      </c>
    </row>
    <row r="7" spans="1:4" ht="23.25">
      <c r="A7" s="351" t="s">
        <v>195</v>
      </c>
      <c r="B7" s="352" t="s">
        <v>217</v>
      </c>
      <c r="C7" s="352" t="s">
        <v>217</v>
      </c>
      <c r="D7" s="350">
        <f t="shared" si="1"/>
        <v>0</v>
      </c>
    </row>
    <row r="8" spans="1:4" ht="23.25">
      <c r="A8" s="351" t="s">
        <v>196</v>
      </c>
      <c r="B8" s="352" t="s">
        <v>217</v>
      </c>
      <c r="C8" s="352">
        <v>5</v>
      </c>
      <c r="D8" s="350">
        <f t="shared" si="1"/>
        <v>5</v>
      </c>
    </row>
    <row r="9" spans="1:4" ht="23.25">
      <c r="A9" s="351" t="s">
        <v>272</v>
      </c>
      <c r="B9" s="352" t="s">
        <v>217</v>
      </c>
      <c r="C9" s="352">
        <v>2</v>
      </c>
      <c r="D9" s="350">
        <f t="shared" si="1"/>
        <v>2</v>
      </c>
    </row>
    <row r="10" spans="1:4" ht="23.25">
      <c r="A10" s="353" t="s">
        <v>197</v>
      </c>
      <c r="B10" s="354" t="s">
        <v>217</v>
      </c>
      <c r="C10" s="354" t="s">
        <v>217</v>
      </c>
      <c r="D10" s="350">
        <f t="shared" si="1"/>
        <v>0</v>
      </c>
    </row>
    <row r="11" spans="1:4" ht="23.25">
      <c r="A11" s="347" t="s">
        <v>198</v>
      </c>
      <c r="B11" s="348">
        <v>1</v>
      </c>
      <c r="C11" s="348">
        <v>0</v>
      </c>
      <c r="D11" s="348">
        <f t="shared" si="0"/>
        <v>1</v>
      </c>
    </row>
    <row r="12" spans="1:4" ht="23.25">
      <c r="A12" s="347" t="s">
        <v>199</v>
      </c>
      <c r="B12" s="348">
        <f>SUM(B13:B16)</f>
        <v>1</v>
      </c>
      <c r="C12" s="348">
        <f>SUM(C13:C16)</f>
        <v>4</v>
      </c>
      <c r="D12" s="348">
        <f t="shared" si="0"/>
        <v>5</v>
      </c>
    </row>
    <row r="13" spans="1:4" ht="23.25">
      <c r="A13" s="355" t="s">
        <v>200</v>
      </c>
      <c r="B13" s="356">
        <v>1</v>
      </c>
      <c r="C13" s="356">
        <v>3</v>
      </c>
      <c r="D13" s="352">
        <f t="shared" si="0"/>
        <v>4</v>
      </c>
    </row>
    <row r="14" spans="1:4" ht="23.25">
      <c r="A14" s="351" t="s">
        <v>201</v>
      </c>
      <c r="B14" s="352" t="s">
        <v>217</v>
      </c>
      <c r="C14" s="352" t="s">
        <v>217</v>
      </c>
      <c r="D14" s="352">
        <f t="shared" si="0"/>
        <v>0</v>
      </c>
    </row>
    <row r="15" spans="1:4" ht="23.25">
      <c r="A15" s="351" t="s">
        <v>202</v>
      </c>
      <c r="B15" s="352" t="s">
        <v>217</v>
      </c>
      <c r="C15" s="352" t="s">
        <v>217</v>
      </c>
      <c r="D15" s="352">
        <f t="shared" si="0"/>
        <v>0</v>
      </c>
    </row>
    <row r="16" spans="1:4" ht="23.25">
      <c r="A16" s="353" t="s">
        <v>203</v>
      </c>
      <c r="B16" s="354" t="s">
        <v>217</v>
      </c>
      <c r="C16" s="354">
        <v>1</v>
      </c>
      <c r="D16" s="352">
        <f t="shared" si="0"/>
        <v>1</v>
      </c>
    </row>
    <row r="17" spans="1:4" ht="23.25">
      <c r="A17" s="347" t="s">
        <v>204</v>
      </c>
      <c r="B17" s="348"/>
      <c r="C17" s="348"/>
      <c r="D17" s="348"/>
    </row>
    <row r="18" spans="1:4" ht="23.25">
      <c r="A18" s="355" t="s">
        <v>205</v>
      </c>
      <c r="B18" s="356" t="s">
        <v>217</v>
      </c>
      <c r="C18" s="356" t="s">
        <v>217</v>
      </c>
      <c r="D18" s="352">
        <f t="shared" si="0"/>
        <v>0</v>
      </c>
    </row>
    <row r="19" spans="1:4" ht="23.25">
      <c r="A19" s="351" t="s">
        <v>206</v>
      </c>
      <c r="B19" s="352" t="s">
        <v>217</v>
      </c>
      <c r="C19" s="352" t="s">
        <v>217</v>
      </c>
      <c r="D19" s="352">
        <f t="shared" si="0"/>
        <v>0</v>
      </c>
    </row>
    <row r="20" spans="1:4" ht="23.25">
      <c r="A20" s="353" t="s">
        <v>207</v>
      </c>
      <c r="B20" s="354" t="s">
        <v>217</v>
      </c>
      <c r="C20" s="354" t="s">
        <v>217</v>
      </c>
      <c r="D20" s="352">
        <f t="shared" si="0"/>
        <v>0</v>
      </c>
    </row>
    <row r="21" spans="1:4" ht="23.25">
      <c r="A21" s="347" t="s">
        <v>208</v>
      </c>
      <c r="B21" s="348">
        <f>SUM(B22:B25)</f>
        <v>6</v>
      </c>
      <c r="C21" s="348">
        <f>SUM(C22:C25)</f>
        <v>8</v>
      </c>
      <c r="D21" s="348">
        <f>SUM(D22:D25)</f>
        <v>14</v>
      </c>
    </row>
    <row r="22" spans="1:4" ht="23.25">
      <c r="A22" s="355" t="s">
        <v>200</v>
      </c>
      <c r="B22" s="356">
        <v>2</v>
      </c>
      <c r="C22" s="356">
        <v>4</v>
      </c>
      <c r="D22" s="356">
        <f t="shared" si="0"/>
        <v>6</v>
      </c>
    </row>
    <row r="23" spans="1:4" ht="23.25">
      <c r="A23" s="349" t="s">
        <v>209</v>
      </c>
      <c r="B23" s="350">
        <v>1</v>
      </c>
      <c r="C23" s="350"/>
      <c r="D23" s="356">
        <f t="shared" si="0"/>
        <v>1</v>
      </c>
    </row>
    <row r="24" spans="1:4" ht="23.25">
      <c r="A24" s="351" t="s">
        <v>202</v>
      </c>
      <c r="B24" s="352">
        <v>2</v>
      </c>
      <c r="C24" s="352">
        <v>1</v>
      </c>
      <c r="D24" s="356">
        <f t="shared" si="0"/>
        <v>3</v>
      </c>
    </row>
    <row r="25" spans="1:4" ht="23.25">
      <c r="A25" s="353" t="s">
        <v>210</v>
      </c>
      <c r="B25" s="354">
        <v>1</v>
      </c>
      <c r="C25" s="354">
        <v>3</v>
      </c>
      <c r="D25" s="356">
        <f t="shared" si="0"/>
        <v>4</v>
      </c>
    </row>
    <row r="26" spans="1:4" ht="23.25">
      <c r="A26" s="357" t="s">
        <v>211</v>
      </c>
      <c r="B26" s="358">
        <f>SUM(B27)</f>
        <v>1</v>
      </c>
      <c r="C26" s="358">
        <f>SUM(C27)</f>
        <v>7</v>
      </c>
      <c r="D26" s="358">
        <f t="shared" si="0"/>
        <v>8</v>
      </c>
    </row>
    <row r="27" spans="1:4" ht="23.25">
      <c r="A27" s="353" t="s">
        <v>212</v>
      </c>
      <c r="B27" s="354">
        <v>1</v>
      </c>
      <c r="C27" s="354">
        <v>7</v>
      </c>
      <c r="D27" s="354">
        <f t="shared" si="0"/>
        <v>8</v>
      </c>
    </row>
    <row r="28" spans="1:4" ht="23.25">
      <c r="A28" s="346" t="s">
        <v>156</v>
      </c>
      <c r="B28" s="346">
        <f>SUM(B4,B11,B12,B17,B21,B26)</f>
        <v>10</v>
      </c>
      <c r="C28" s="346">
        <f>SUM(C4,C11,C12,C17,C21,C26)</f>
        <v>26</v>
      </c>
      <c r="D28" s="346">
        <f>SUM(D4,D11,D12,D17,D21,D26)</f>
        <v>36</v>
      </c>
    </row>
    <row r="29" spans="1:4" ht="23.25">
      <c r="A29" s="359" t="s">
        <v>213</v>
      </c>
      <c r="B29" s="360"/>
      <c r="C29" s="360"/>
      <c r="D29" s="360"/>
    </row>
    <row r="30" spans="1:4" ht="23.25">
      <c r="A30" s="359" t="s">
        <v>214</v>
      </c>
      <c r="B30" s="360"/>
      <c r="C30" s="360"/>
      <c r="D30" s="360"/>
    </row>
    <row r="31" spans="1:4" ht="23.25">
      <c r="A31" s="359" t="s">
        <v>215</v>
      </c>
      <c r="B31" s="360"/>
      <c r="C31" s="360"/>
      <c r="D31" s="360"/>
    </row>
    <row r="32" spans="1:4" ht="23.25">
      <c r="A32" s="359" t="s">
        <v>216</v>
      </c>
      <c r="B32" s="360"/>
      <c r="C32" s="360"/>
      <c r="D32" s="360"/>
    </row>
    <row r="33" spans="1:4" ht="23.25">
      <c r="A33" s="359"/>
      <c r="B33" s="360"/>
      <c r="C33" s="360"/>
      <c r="D33" s="360"/>
    </row>
  </sheetData>
  <mergeCells count="3">
    <mergeCell ref="A1:D1"/>
    <mergeCell ref="A2:A3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"/>
  <sheetViews>
    <sheetView showGridLines="0" workbookViewId="0">
      <selection activeCell="H10" sqref="H10"/>
    </sheetView>
  </sheetViews>
  <sheetFormatPr defaultRowHeight="21.75"/>
  <cols>
    <col min="2" max="2" width="19.42578125" customWidth="1"/>
    <col min="3" max="5" width="11.28515625" bestFit="1" customWidth="1"/>
    <col min="6" max="6" width="11.5703125" customWidth="1"/>
    <col min="7" max="7" width="10.42578125" customWidth="1"/>
    <col min="8" max="8" width="10.5703125" customWidth="1"/>
    <col min="9" max="9" width="10.42578125" customWidth="1"/>
    <col min="10" max="10" width="10.140625" customWidth="1"/>
  </cols>
  <sheetData>
    <row r="1" spans="1:12">
      <c r="A1" s="974" t="s">
        <v>268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</row>
    <row r="2" spans="1:12">
      <c r="A2" s="974" t="s">
        <v>255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</row>
    <row r="3" spans="1:12">
      <c r="A3" s="975" t="s">
        <v>256</v>
      </c>
      <c r="B3" s="975" t="s">
        <v>257</v>
      </c>
      <c r="C3" s="977" t="s">
        <v>258</v>
      </c>
      <c r="D3" s="977"/>
      <c r="E3" s="977"/>
      <c r="F3" s="977"/>
      <c r="G3" s="977"/>
      <c r="H3" s="977"/>
      <c r="I3" s="977"/>
      <c r="J3" s="977"/>
      <c r="K3" s="978" t="s">
        <v>259</v>
      </c>
      <c r="L3" s="978" t="s">
        <v>260</v>
      </c>
    </row>
    <row r="4" spans="1:12" ht="37.5">
      <c r="A4" s="976"/>
      <c r="B4" s="976"/>
      <c r="C4" s="361" t="s">
        <v>156</v>
      </c>
      <c r="D4" s="362" t="s">
        <v>261</v>
      </c>
      <c r="E4" s="362" t="s">
        <v>262</v>
      </c>
      <c r="F4" s="362" t="s">
        <v>263</v>
      </c>
      <c r="G4" s="362" t="s">
        <v>264</v>
      </c>
      <c r="H4" s="362" t="s">
        <v>265</v>
      </c>
      <c r="I4" s="362" t="s">
        <v>266</v>
      </c>
      <c r="J4" s="362" t="s">
        <v>267</v>
      </c>
      <c r="K4" s="979"/>
      <c r="L4" s="979"/>
    </row>
    <row r="5" spans="1:12" ht="37.5">
      <c r="A5" s="364">
        <v>1</v>
      </c>
      <c r="B5" s="363" t="s">
        <v>89</v>
      </c>
      <c r="C5" s="365">
        <f>SUM(D5:L5)</f>
        <v>3368200</v>
      </c>
      <c r="D5" s="365">
        <v>1616200</v>
      </c>
      <c r="E5" s="365">
        <v>1089300</v>
      </c>
      <c r="F5" s="365">
        <v>662700</v>
      </c>
      <c r="G5" s="365" t="s">
        <v>217</v>
      </c>
      <c r="H5" s="362" t="s">
        <v>217</v>
      </c>
      <c r="I5" s="365" t="s">
        <v>217</v>
      </c>
      <c r="J5" s="365" t="s">
        <v>217</v>
      </c>
      <c r="K5" s="365" t="s">
        <v>217</v>
      </c>
      <c r="L5" s="365" t="s">
        <v>217</v>
      </c>
    </row>
  </sheetData>
  <mergeCells count="7">
    <mergeCell ref="A1:L1"/>
    <mergeCell ref="A2:L2"/>
    <mergeCell ref="A3:A4"/>
    <mergeCell ref="B3:B4"/>
    <mergeCell ref="C3:J3"/>
    <mergeCell ref="K3:K4"/>
    <mergeCell ref="L3:L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S20"/>
  <sheetViews>
    <sheetView showGridLines="0" view="pageBreakPreview" zoomScale="89" zoomScaleNormal="98" zoomScaleSheetLayoutView="89" workbookViewId="0">
      <pane ySplit="11" topLeftCell="A12" activePane="bottomLeft" state="frozen"/>
      <selection activeCell="A3" sqref="A3:AC3"/>
      <selection pane="bottomLeft" activeCell="J16" sqref="J16"/>
    </sheetView>
  </sheetViews>
  <sheetFormatPr defaultRowHeight="15"/>
  <cols>
    <col min="1" max="1" width="5" style="145" customWidth="1"/>
    <col min="2" max="2" width="29" style="145" customWidth="1"/>
    <col min="3" max="3" width="9.85546875" style="145" hidden="1" customWidth="1"/>
    <col min="4" max="4" width="11.5703125" style="145" hidden="1" customWidth="1"/>
    <col min="5" max="5" width="5.42578125" style="144" customWidth="1"/>
    <col min="6" max="6" width="8.28515625" style="144" customWidth="1"/>
    <col min="7" max="7" width="14" style="311" hidden="1" customWidth="1"/>
    <col min="8" max="10" width="5.7109375" style="144" customWidth="1"/>
    <col min="11" max="11" width="7.7109375" style="144" customWidth="1"/>
    <col min="12" max="14" width="5.85546875" style="144" customWidth="1"/>
    <col min="15" max="15" width="7.7109375" style="144" customWidth="1"/>
    <col min="16" max="16" width="8.140625" style="311" customWidth="1"/>
    <col min="17" max="19" width="6.5703125" style="144" customWidth="1"/>
    <col min="20" max="20" width="7.7109375" style="144" customWidth="1"/>
    <col min="21" max="21" width="8.28515625" style="311" customWidth="1"/>
    <col min="22" max="22" width="6.7109375" style="144" bestFit="1" customWidth="1"/>
    <col min="23" max="24" width="6.42578125" style="144" customWidth="1"/>
    <col min="25" max="25" width="7.42578125" style="144" customWidth="1"/>
    <col min="26" max="26" width="8" style="311" customWidth="1"/>
    <col min="27" max="27" width="5.7109375" style="311" customWidth="1"/>
    <col min="28" max="28" width="6.140625" style="145" customWidth="1"/>
    <col min="29" max="45" width="9.140625" style="145" hidden="1" customWidth="1"/>
    <col min="46" max="16384" width="9.140625" style="145"/>
  </cols>
  <sheetData>
    <row r="1" spans="1:28" ht="21">
      <c r="A1" s="960" t="s">
        <v>218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</row>
    <row r="2" spans="1:28" ht="21">
      <c r="A2" s="960" t="s">
        <v>227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960"/>
      <c r="AA2" s="960"/>
      <c r="AB2" s="960"/>
    </row>
    <row r="3" spans="1:28" ht="21">
      <c r="A3" s="960" t="s">
        <v>270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  <c r="T3" s="960"/>
      <c r="U3" s="960"/>
      <c r="V3" s="960"/>
      <c r="W3" s="960"/>
      <c r="X3" s="960"/>
      <c r="Y3" s="960"/>
      <c r="Z3" s="960"/>
      <c r="AA3" s="960"/>
      <c r="AB3" s="960"/>
    </row>
    <row r="4" spans="1:28" ht="21">
      <c r="A4" s="960" t="s">
        <v>219</v>
      </c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960"/>
      <c r="S4" s="960"/>
      <c r="T4" s="960"/>
      <c r="U4" s="960"/>
      <c r="V4" s="960"/>
      <c r="W4" s="960"/>
      <c r="X4" s="960"/>
      <c r="Y4" s="960"/>
      <c r="Z4" s="960"/>
      <c r="AA4" s="960"/>
      <c r="AB4" s="960"/>
    </row>
    <row r="5" spans="1:28" ht="21">
      <c r="A5" s="960" t="s">
        <v>220</v>
      </c>
      <c r="B5" s="960"/>
      <c r="C5" s="960"/>
      <c r="D5" s="960"/>
      <c r="E5" s="960"/>
      <c r="F5" s="960"/>
      <c r="G5" s="960"/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  <c r="T5" s="960"/>
      <c r="U5" s="960"/>
      <c r="V5" s="960"/>
      <c r="W5" s="960"/>
      <c r="X5" s="960"/>
      <c r="Y5" s="960"/>
      <c r="Z5" s="960"/>
      <c r="AA5" s="960"/>
      <c r="AB5" s="960"/>
    </row>
    <row r="6" spans="1:28" ht="21">
      <c r="A6" s="960" t="s">
        <v>237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</row>
    <row r="7" spans="1:28" ht="24.95" customHeight="1">
      <c r="A7" s="962" t="s">
        <v>21</v>
      </c>
      <c r="B7" s="962" t="s">
        <v>23</v>
      </c>
      <c r="C7" s="962" t="s">
        <v>12</v>
      </c>
      <c r="D7" s="962" t="s">
        <v>3</v>
      </c>
      <c r="E7" s="962" t="s">
        <v>12</v>
      </c>
      <c r="F7" s="962" t="s">
        <v>151</v>
      </c>
      <c r="G7" s="965" t="s">
        <v>152</v>
      </c>
      <c r="H7" s="958" t="s">
        <v>158</v>
      </c>
      <c r="I7" s="959"/>
      <c r="J7" s="959"/>
      <c r="K7" s="959"/>
      <c r="L7" s="958" t="s">
        <v>161</v>
      </c>
      <c r="M7" s="959"/>
      <c r="N7" s="959"/>
      <c r="O7" s="959"/>
      <c r="P7" s="965" t="s">
        <v>166</v>
      </c>
      <c r="Q7" s="958" t="s">
        <v>172</v>
      </c>
      <c r="R7" s="959"/>
      <c r="S7" s="959"/>
      <c r="T7" s="959"/>
      <c r="U7" s="965" t="s">
        <v>171</v>
      </c>
      <c r="V7" s="958" t="s">
        <v>173</v>
      </c>
      <c r="W7" s="959"/>
      <c r="X7" s="959"/>
      <c r="Y7" s="959"/>
      <c r="Z7" s="965" t="s">
        <v>178</v>
      </c>
      <c r="AA7" s="980" t="s">
        <v>222</v>
      </c>
      <c r="AB7" s="980"/>
    </row>
    <row r="8" spans="1:28" ht="24.95" customHeight="1">
      <c r="A8" s="963"/>
      <c r="B8" s="963"/>
      <c r="C8" s="963"/>
      <c r="D8" s="963"/>
      <c r="E8" s="963"/>
      <c r="F8" s="963"/>
      <c r="G8" s="966"/>
      <c r="H8" s="958" t="s">
        <v>159</v>
      </c>
      <c r="I8" s="959"/>
      <c r="J8" s="959"/>
      <c r="K8" s="959"/>
      <c r="L8" s="958" t="s">
        <v>159</v>
      </c>
      <c r="M8" s="959"/>
      <c r="N8" s="959"/>
      <c r="O8" s="959"/>
      <c r="P8" s="966"/>
      <c r="Q8" s="958" t="s">
        <v>159</v>
      </c>
      <c r="R8" s="959"/>
      <c r="S8" s="959"/>
      <c r="T8" s="959"/>
      <c r="U8" s="966"/>
      <c r="V8" s="958" t="s">
        <v>159</v>
      </c>
      <c r="W8" s="959"/>
      <c r="X8" s="959"/>
      <c r="Y8" s="959"/>
      <c r="Z8" s="966"/>
      <c r="AA8" s="981" t="s">
        <v>223</v>
      </c>
      <c r="AB8" s="982" t="s">
        <v>224</v>
      </c>
    </row>
    <row r="9" spans="1:28" ht="24.95" customHeight="1">
      <c r="A9" s="964"/>
      <c r="B9" s="964"/>
      <c r="C9" s="964"/>
      <c r="D9" s="964"/>
      <c r="E9" s="964"/>
      <c r="F9" s="964"/>
      <c r="G9" s="967"/>
      <c r="H9" s="105" t="s">
        <v>153</v>
      </c>
      <c r="I9" s="104" t="s">
        <v>154</v>
      </c>
      <c r="J9" s="104" t="s">
        <v>155</v>
      </c>
      <c r="K9" s="104" t="s">
        <v>156</v>
      </c>
      <c r="L9" s="105" t="s">
        <v>162</v>
      </c>
      <c r="M9" s="104" t="s">
        <v>163</v>
      </c>
      <c r="N9" s="104" t="s">
        <v>164</v>
      </c>
      <c r="O9" s="104" t="s">
        <v>156</v>
      </c>
      <c r="P9" s="967"/>
      <c r="Q9" s="105" t="s">
        <v>167</v>
      </c>
      <c r="R9" s="104" t="s">
        <v>168</v>
      </c>
      <c r="S9" s="104" t="s">
        <v>169</v>
      </c>
      <c r="T9" s="104" t="s">
        <v>156</v>
      </c>
      <c r="U9" s="967"/>
      <c r="V9" s="105" t="s">
        <v>174</v>
      </c>
      <c r="W9" s="104" t="s">
        <v>175</v>
      </c>
      <c r="X9" s="104" t="s">
        <v>176</v>
      </c>
      <c r="Y9" s="104" t="s">
        <v>156</v>
      </c>
      <c r="Z9" s="967"/>
      <c r="AA9" s="981"/>
      <c r="AB9" s="983"/>
    </row>
    <row r="10" spans="1:28" ht="24.95" hidden="1" customHeight="1">
      <c r="A10" s="148"/>
      <c r="B10" s="149" t="s">
        <v>148</v>
      </c>
      <c r="C10" s="148"/>
      <c r="D10" s="148"/>
      <c r="E10" s="150" t="s">
        <v>0</v>
      </c>
      <c r="F10" s="151">
        <f>Z10</f>
        <v>0</v>
      </c>
      <c r="G10" s="152"/>
      <c r="H10" s="153">
        <f t="shared" ref="H10:J11" si="0">SUM(H12)</f>
        <v>0</v>
      </c>
      <c r="I10" s="153">
        <f t="shared" si="0"/>
        <v>0</v>
      </c>
      <c r="J10" s="153">
        <f t="shared" si="0"/>
        <v>0</v>
      </c>
      <c r="K10" s="151">
        <f>SUM(H10:J10)</f>
        <v>0</v>
      </c>
      <c r="L10" s="153">
        <f t="shared" ref="L10:N11" si="1">SUM(L12)</f>
        <v>0</v>
      </c>
      <c r="M10" s="153">
        <f t="shared" si="1"/>
        <v>0</v>
      </c>
      <c r="N10" s="153">
        <f t="shared" si="1"/>
        <v>0</v>
      </c>
      <c r="O10" s="151">
        <f>SUM(L10:N10)</f>
        <v>0</v>
      </c>
      <c r="P10" s="153">
        <f>P12</f>
        <v>0</v>
      </c>
      <c r="Q10" s="153">
        <f t="shared" ref="Q10:S11" si="2">SUM(Q12)</f>
        <v>0</v>
      </c>
      <c r="R10" s="153">
        <f t="shared" si="2"/>
        <v>0</v>
      </c>
      <c r="S10" s="153">
        <f t="shared" si="2"/>
        <v>0</v>
      </c>
      <c r="T10" s="151">
        <f>SUM(Q10:S10)</f>
        <v>0</v>
      </c>
      <c r="U10" s="153">
        <f>U12</f>
        <v>0</v>
      </c>
      <c r="V10" s="153">
        <f t="shared" ref="V10:X11" si="3">SUM(V12)</f>
        <v>0</v>
      </c>
      <c r="W10" s="153">
        <f t="shared" si="3"/>
        <v>0</v>
      </c>
      <c r="X10" s="153">
        <f t="shared" si="3"/>
        <v>0</v>
      </c>
      <c r="Y10" s="151">
        <f>SUM(V10:X10)</f>
        <v>0</v>
      </c>
      <c r="Z10" s="153">
        <f>Z12</f>
        <v>0</v>
      </c>
      <c r="AA10" s="153"/>
      <c r="AB10" s="153"/>
    </row>
    <row r="11" spans="1:28" ht="24.95" hidden="1" customHeight="1">
      <c r="A11" s="148"/>
      <c r="B11" s="149"/>
      <c r="C11" s="148"/>
      <c r="D11" s="148"/>
      <c r="E11" s="150" t="s">
        <v>182</v>
      </c>
      <c r="F11" s="151">
        <f>Z11</f>
        <v>0</v>
      </c>
      <c r="G11" s="154"/>
      <c r="H11" s="153">
        <f t="shared" si="0"/>
        <v>0</v>
      </c>
      <c r="I11" s="153">
        <f t="shared" si="0"/>
        <v>0</v>
      </c>
      <c r="J11" s="153">
        <f t="shared" si="0"/>
        <v>0</v>
      </c>
      <c r="K11" s="151">
        <f>SUM(H11:J11)</f>
        <v>0</v>
      </c>
      <c r="L11" s="153">
        <f t="shared" si="1"/>
        <v>0</v>
      </c>
      <c r="M11" s="153">
        <f t="shared" si="1"/>
        <v>0</v>
      </c>
      <c r="N11" s="153">
        <f t="shared" si="1"/>
        <v>0</v>
      </c>
      <c r="O11" s="151">
        <f>SUM(L11:N11)</f>
        <v>0</v>
      </c>
      <c r="P11" s="153">
        <f>P13</f>
        <v>0</v>
      </c>
      <c r="Q11" s="153">
        <f t="shared" si="2"/>
        <v>0</v>
      </c>
      <c r="R11" s="153">
        <f t="shared" si="2"/>
        <v>0</v>
      </c>
      <c r="S11" s="153">
        <f t="shared" si="2"/>
        <v>0</v>
      </c>
      <c r="T11" s="151">
        <f>SUM(Q11:S11)</f>
        <v>0</v>
      </c>
      <c r="U11" s="153">
        <f>U13</f>
        <v>0</v>
      </c>
      <c r="V11" s="153">
        <f t="shared" si="3"/>
        <v>0</v>
      </c>
      <c r="W11" s="153">
        <f t="shared" si="3"/>
        <v>0</v>
      </c>
      <c r="X11" s="153">
        <f t="shared" si="3"/>
        <v>0</v>
      </c>
      <c r="Y11" s="151">
        <f>SUM(V11:X11)</f>
        <v>0</v>
      </c>
      <c r="Z11" s="153">
        <f>Z13</f>
        <v>0</v>
      </c>
      <c r="AA11" s="153"/>
      <c r="AB11" s="153"/>
    </row>
    <row r="12" spans="1:28" ht="30">
      <c r="A12" s="220"/>
      <c r="B12" s="221" t="s">
        <v>16</v>
      </c>
      <c r="C12" s="220"/>
      <c r="D12" s="222"/>
      <c r="E12" s="223" t="s">
        <v>0</v>
      </c>
      <c r="F12" s="224">
        <f>F14</f>
        <v>0</v>
      </c>
      <c r="G12" s="224"/>
      <c r="H12" s="224">
        <f t="shared" ref="H12:Z13" si="4">H14</f>
        <v>0</v>
      </c>
      <c r="I12" s="224">
        <f t="shared" si="4"/>
        <v>0</v>
      </c>
      <c r="J12" s="224">
        <f t="shared" si="4"/>
        <v>0</v>
      </c>
      <c r="K12" s="224">
        <f t="shared" si="4"/>
        <v>0</v>
      </c>
      <c r="L12" s="224">
        <f t="shared" si="4"/>
        <v>0</v>
      </c>
      <c r="M12" s="224">
        <f t="shared" si="4"/>
        <v>0</v>
      </c>
      <c r="N12" s="224">
        <f t="shared" si="4"/>
        <v>0</v>
      </c>
      <c r="O12" s="224">
        <f t="shared" si="4"/>
        <v>0</v>
      </c>
      <c r="P12" s="224">
        <f t="shared" si="4"/>
        <v>0</v>
      </c>
      <c r="Q12" s="224">
        <f t="shared" si="4"/>
        <v>0</v>
      </c>
      <c r="R12" s="224">
        <f t="shared" si="4"/>
        <v>0</v>
      </c>
      <c r="S12" s="224">
        <f t="shared" si="4"/>
        <v>0</v>
      </c>
      <c r="T12" s="224">
        <f t="shared" si="4"/>
        <v>0</v>
      </c>
      <c r="U12" s="224">
        <f t="shared" si="4"/>
        <v>0</v>
      </c>
      <c r="V12" s="224">
        <f t="shared" si="4"/>
        <v>0</v>
      </c>
      <c r="W12" s="224">
        <f t="shared" si="4"/>
        <v>0</v>
      </c>
      <c r="X12" s="224">
        <f t="shared" si="4"/>
        <v>0</v>
      </c>
      <c r="Y12" s="224">
        <f t="shared" si="4"/>
        <v>0</v>
      </c>
      <c r="Z12" s="224">
        <f t="shared" si="4"/>
        <v>0</v>
      </c>
      <c r="AA12" s="237"/>
      <c r="AB12" s="225"/>
    </row>
    <row r="13" spans="1:28">
      <c r="A13" s="220"/>
      <c r="B13" s="221"/>
      <c r="C13" s="220"/>
      <c r="D13" s="222"/>
      <c r="E13" s="223" t="s">
        <v>182</v>
      </c>
      <c r="F13" s="224">
        <f>F15</f>
        <v>0</v>
      </c>
      <c r="G13" s="224"/>
      <c r="H13" s="224">
        <f t="shared" si="4"/>
        <v>0</v>
      </c>
      <c r="I13" s="224">
        <f t="shared" si="4"/>
        <v>0</v>
      </c>
      <c r="J13" s="224">
        <f t="shared" si="4"/>
        <v>0</v>
      </c>
      <c r="K13" s="224">
        <f t="shared" si="4"/>
        <v>0</v>
      </c>
      <c r="L13" s="224">
        <f t="shared" si="4"/>
        <v>0</v>
      </c>
      <c r="M13" s="224">
        <f t="shared" si="4"/>
        <v>0</v>
      </c>
      <c r="N13" s="224">
        <f t="shared" si="4"/>
        <v>0</v>
      </c>
      <c r="O13" s="224">
        <f t="shared" si="4"/>
        <v>0</v>
      </c>
      <c r="P13" s="224">
        <f t="shared" si="4"/>
        <v>0</v>
      </c>
      <c r="Q13" s="224">
        <f t="shared" si="4"/>
        <v>0</v>
      </c>
      <c r="R13" s="224">
        <f t="shared" si="4"/>
        <v>0</v>
      </c>
      <c r="S13" s="224">
        <f t="shared" si="4"/>
        <v>0</v>
      </c>
      <c r="T13" s="224">
        <f t="shared" si="4"/>
        <v>0</v>
      </c>
      <c r="U13" s="224">
        <f t="shared" si="4"/>
        <v>0</v>
      </c>
      <c r="V13" s="224">
        <f t="shared" si="4"/>
        <v>0</v>
      </c>
      <c r="W13" s="224">
        <f t="shared" si="4"/>
        <v>0</v>
      </c>
      <c r="X13" s="224">
        <f t="shared" si="4"/>
        <v>0</v>
      </c>
      <c r="Y13" s="224">
        <f t="shared" si="4"/>
        <v>0</v>
      </c>
      <c r="Z13" s="224">
        <f t="shared" si="4"/>
        <v>0</v>
      </c>
      <c r="AA13" s="237"/>
      <c r="AB13" s="225"/>
    </row>
    <row r="14" spans="1:28" ht="30">
      <c r="A14" s="175"/>
      <c r="B14" s="176" t="s">
        <v>22</v>
      </c>
      <c r="C14" s="175"/>
      <c r="D14" s="177"/>
      <c r="E14" s="178" t="s">
        <v>0</v>
      </c>
      <c r="F14" s="179">
        <f>Z14</f>
        <v>0</v>
      </c>
      <c r="G14" s="180"/>
      <c r="H14" s="179"/>
      <c r="I14" s="179"/>
      <c r="J14" s="179"/>
      <c r="K14" s="179">
        <f>SUM(H14:J14)</f>
        <v>0</v>
      </c>
      <c r="L14" s="179"/>
      <c r="M14" s="179"/>
      <c r="N14" s="179"/>
      <c r="O14" s="179">
        <f>SUM(L14:N14)</f>
        <v>0</v>
      </c>
      <c r="P14" s="180">
        <f t="shared" ref="P14:P19" si="5">SUM(K14,O14)</f>
        <v>0</v>
      </c>
      <c r="Q14" s="179"/>
      <c r="R14" s="179"/>
      <c r="S14" s="179"/>
      <c r="T14" s="179">
        <f>SUM(Q14:S14)</f>
        <v>0</v>
      </c>
      <c r="U14" s="180">
        <f t="shared" ref="U14:U19" si="6">SUM(P14,T14)</f>
        <v>0</v>
      </c>
      <c r="V14" s="179"/>
      <c r="W14" s="179"/>
      <c r="X14" s="179"/>
      <c r="Y14" s="179">
        <f>SUM(V14:X14)</f>
        <v>0</v>
      </c>
      <c r="Z14" s="180">
        <f t="shared" ref="Z14:Z19" si="7">SUM(U14,Y14)</f>
        <v>0</v>
      </c>
      <c r="AA14" s="180"/>
      <c r="AB14" s="332"/>
    </row>
    <row r="15" spans="1:28">
      <c r="A15" s="175"/>
      <c r="B15" s="176"/>
      <c r="C15" s="175"/>
      <c r="D15" s="177"/>
      <c r="E15" s="178" t="s">
        <v>182</v>
      </c>
      <c r="F15" s="179">
        <f>Z15</f>
        <v>0</v>
      </c>
      <c r="G15" s="180"/>
      <c r="H15" s="179"/>
      <c r="I15" s="179"/>
      <c r="J15" s="179"/>
      <c r="K15" s="179">
        <f>SUM(H15:J15)</f>
        <v>0</v>
      </c>
      <c r="L15" s="179"/>
      <c r="M15" s="179"/>
      <c r="N15" s="179"/>
      <c r="O15" s="179">
        <f>SUM(L15:N15)</f>
        <v>0</v>
      </c>
      <c r="P15" s="180">
        <f t="shared" si="5"/>
        <v>0</v>
      </c>
      <c r="Q15" s="179"/>
      <c r="R15" s="179"/>
      <c r="S15" s="179"/>
      <c r="T15" s="179">
        <f>SUM(Q15:S15)</f>
        <v>0</v>
      </c>
      <c r="U15" s="180">
        <f t="shared" si="6"/>
        <v>0</v>
      </c>
      <c r="V15" s="179"/>
      <c r="W15" s="179"/>
      <c r="X15" s="179"/>
      <c r="Y15" s="179">
        <f>SUM(V15:X15)</f>
        <v>0</v>
      </c>
      <c r="Z15" s="180">
        <f t="shared" si="7"/>
        <v>0</v>
      </c>
      <c r="AA15" s="180"/>
      <c r="AB15" s="332"/>
    </row>
    <row r="16" spans="1:28" s="226" customFormat="1" ht="45">
      <c r="A16" s="168"/>
      <c r="B16" s="169" t="s">
        <v>100</v>
      </c>
      <c r="C16" s="168" t="s">
        <v>0</v>
      </c>
      <c r="D16" s="170"/>
      <c r="E16" s="171" t="s">
        <v>0</v>
      </c>
      <c r="F16" s="172">
        <f>F18</f>
        <v>0</v>
      </c>
      <c r="G16" s="173"/>
      <c r="H16" s="172">
        <f t="shared" ref="H16:O17" si="8">H18</f>
        <v>0</v>
      </c>
      <c r="I16" s="172">
        <f t="shared" si="8"/>
        <v>0</v>
      </c>
      <c r="J16" s="172">
        <f t="shared" si="8"/>
        <v>0</v>
      </c>
      <c r="K16" s="172">
        <f t="shared" si="8"/>
        <v>0</v>
      </c>
      <c r="L16" s="172">
        <f t="shared" si="8"/>
        <v>0</v>
      </c>
      <c r="M16" s="172">
        <f t="shared" si="8"/>
        <v>0</v>
      </c>
      <c r="N16" s="172">
        <f t="shared" si="8"/>
        <v>0</v>
      </c>
      <c r="O16" s="172">
        <f t="shared" si="8"/>
        <v>0</v>
      </c>
      <c r="P16" s="173">
        <f t="shared" si="5"/>
        <v>0</v>
      </c>
      <c r="Q16" s="172">
        <f t="shared" ref="Q16:T17" si="9">Q18</f>
        <v>0</v>
      </c>
      <c r="R16" s="172">
        <f t="shared" si="9"/>
        <v>0</v>
      </c>
      <c r="S16" s="172">
        <f t="shared" si="9"/>
        <v>0</v>
      </c>
      <c r="T16" s="172">
        <f t="shared" si="9"/>
        <v>0</v>
      </c>
      <c r="U16" s="173">
        <f t="shared" si="6"/>
        <v>0</v>
      </c>
      <c r="V16" s="172">
        <f t="shared" ref="V16:Y17" si="10">V18</f>
        <v>0</v>
      </c>
      <c r="W16" s="172">
        <f t="shared" si="10"/>
        <v>0</v>
      </c>
      <c r="X16" s="172">
        <f t="shared" si="10"/>
        <v>0</v>
      </c>
      <c r="Y16" s="172">
        <f t="shared" si="10"/>
        <v>0</v>
      </c>
      <c r="Z16" s="173">
        <f t="shared" si="7"/>
        <v>0</v>
      </c>
      <c r="AA16" s="173"/>
      <c r="AB16" s="324"/>
    </row>
    <row r="17" spans="1:28" s="226" customFormat="1">
      <c r="A17" s="168"/>
      <c r="B17" s="169"/>
      <c r="C17" s="227"/>
      <c r="D17" s="228"/>
      <c r="E17" s="229" t="s">
        <v>182</v>
      </c>
      <c r="F17" s="172">
        <f>F19</f>
        <v>0</v>
      </c>
      <c r="G17" s="230"/>
      <c r="H17" s="172">
        <f t="shared" si="8"/>
        <v>0</v>
      </c>
      <c r="I17" s="172">
        <f t="shared" si="8"/>
        <v>0</v>
      </c>
      <c r="J17" s="172">
        <f t="shared" si="8"/>
        <v>0</v>
      </c>
      <c r="K17" s="172">
        <f t="shared" si="8"/>
        <v>0</v>
      </c>
      <c r="L17" s="172">
        <f t="shared" si="8"/>
        <v>0</v>
      </c>
      <c r="M17" s="172">
        <f t="shared" si="8"/>
        <v>0</v>
      </c>
      <c r="N17" s="172">
        <f t="shared" si="8"/>
        <v>0</v>
      </c>
      <c r="O17" s="172">
        <f t="shared" si="8"/>
        <v>0</v>
      </c>
      <c r="P17" s="173">
        <f t="shared" si="5"/>
        <v>0</v>
      </c>
      <c r="Q17" s="172">
        <f t="shared" si="9"/>
        <v>0</v>
      </c>
      <c r="R17" s="172">
        <f t="shared" si="9"/>
        <v>0</v>
      </c>
      <c r="S17" s="172">
        <f t="shared" si="9"/>
        <v>0</v>
      </c>
      <c r="T17" s="172">
        <f t="shared" si="9"/>
        <v>0</v>
      </c>
      <c r="U17" s="173">
        <f t="shared" si="6"/>
        <v>0</v>
      </c>
      <c r="V17" s="172">
        <f t="shared" si="10"/>
        <v>0</v>
      </c>
      <c r="W17" s="172">
        <f t="shared" si="10"/>
        <v>0</v>
      </c>
      <c r="X17" s="172">
        <f t="shared" si="10"/>
        <v>0</v>
      </c>
      <c r="Y17" s="172">
        <f t="shared" si="10"/>
        <v>0</v>
      </c>
      <c r="Z17" s="173">
        <f t="shared" si="7"/>
        <v>0</v>
      </c>
      <c r="AA17" s="230"/>
      <c r="AB17" s="325"/>
    </row>
    <row r="18" spans="1:28" s="226" customFormat="1" ht="30">
      <c r="A18" s="175">
        <v>1</v>
      </c>
      <c r="B18" s="176" t="s">
        <v>101</v>
      </c>
      <c r="C18" s="231" t="s">
        <v>0</v>
      </c>
      <c r="D18" s="232"/>
      <c r="E18" s="233" t="s">
        <v>0</v>
      </c>
      <c r="F18" s="179">
        <f>Z18</f>
        <v>0</v>
      </c>
      <c r="G18" s="234"/>
      <c r="H18" s="235"/>
      <c r="I18" s="235"/>
      <c r="J18" s="235"/>
      <c r="K18" s="179">
        <f>SUM(H18:J18)</f>
        <v>0</v>
      </c>
      <c r="L18" s="235"/>
      <c r="M18" s="235"/>
      <c r="N18" s="235"/>
      <c r="O18" s="179">
        <f>SUM(L18:N18)</f>
        <v>0</v>
      </c>
      <c r="P18" s="180">
        <f t="shared" si="5"/>
        <v>0</v>
      </c>
      <c r="Q18" s="235"/>
      <c r="R18" s="235"/>
      <c r="S18" s="235"/>
      <c r="T18" s="179">
        <f>SUM(Q18:S18)</f>
        <v>0</v>
      </c>
      <c r="U18" s="180">
        <f t="shared" si="6"/>
        <v>0</v>
      </c>
      <c r="V18" s="235"/>
      <c r="W18" s="235"/>
      <c r="X18" s="235"/>
      <c r="Y18" s="179">
        <f>SUM(V18:X18)</f>
        <v>0</v>
      </c>
      <c r="Z18" s="180">
        <f t="shared" si="7"/>
        <v>0</v>
      </c>
      <c r="AA18" s="180"/>
      <c r="AB18" s="331"/>
    </row>
    <row r="19" spans="1:28" s="226" customFormat="1">
      <c r="A19" s="175"/>
      <c r="B19" s="236"/>
      <c r="C19" s="231"/>
      <c r="D19" s="232"/>
      <c r="E19" s="233" t="s">
        <v>182</v>
      </c>
      <c r="F19" s="179">
        <f>Z19</f>
        <v>0</v>
      </c>
      <c r="G19" s="234"/>
      <c r="H19" s="235"/>
      <c r="I19" s="235"/>
      <c r="J19" s="235"/>
      <c r="K19" s="179">
        <f>SUM(H19:J19)</f>
        <v>0</v>
      </c>
      <c r="L19" s="235"/>
      <c r="M19" s="235"/>
      <c r="N19" s="235"/>
      <c r="O19" s="179">
        <f>SUM(L19:N19)</f>
        <v>0</v>
      </c>
      <c r="P19" s="180">
        <f t="shared" si="5"/>
        <v>0</v>
      </c>
      <c r="Q19" s="235"/>
      <c r="R19" s="235"/>
      <c r="S19" s="235"/>
      <c r="T19" s="179">
        <f>SUM(Q19:S19)</f>
        <v>0</v>
      </c>
      <c r="U19" s="180">
        <f t="shared" si="6"/>
        <v>0</v>
      </c>
      <c r="V19" s="235"/>
      <c r="W19" s="235"/>
      <c r="X19" s="235"/>
      <c r="Y19" s="179">
        <f>SUM(V19:X19)</f>
        <v>0</v>
      </c>
      <c r="Z19" s="180">
        <f t="shared" si="7"/>
        <v>0</v>
      </c>
      <c r="AA19" s="180"/>
      <c r="AB19" s="332"/>
    </row>
    <row r="20" spans="1:28">
      <c r="A20" s="191"/>
      <c r="B20" s="200"/>
      <c r="C20" s="191"/>
      <c r="D20" s="193"/>
      <c r="E20" s="187" t="s">
        <v>182</v>
      </c>
      <c r="F20" s="188">
        <f>Z20</f>
        <v>0</v>
      </c>
      <c r="G20" s="189"/>
      <c r="H20" s="188"/>
      <c r="I20" s="188"/>
      <c r="J20" s="188"/>
      <c r="K20" s="188">
        <f>SUM(H20:J20)</f>
        <v>0</v>
      </c>
      <c r="L20" s="188"/>
      <c r="M20" s="188"/>
      <c r="N20" s="188"/>
      <c r="O20" s="188">
        <f>SUM(L20:N20)</f>
        <v>0</v>
      </c>
      <c r="P20" s="189">
        <f>SUM(K20,O20)</f>
        <v>0</v>
      </c>
      <c r="Q20" s="188"/>
      <c r="R20" s="188"/>
      <c r="S20" s="188"/>
      <c r="T20" s="188">
        <f>SUM(Q20:S20)</f>
        <v>0</v>
      </c>
      <c r="U20" s="189">
        <f>SUM(P20,T20)</f>
        <v>0</v>
      </c>
      <c r="V20" s="188"/>
      <c r="W20" s="188"/>
      <c r="X20" s="188"/>
      <c r="Y20" s="188">
        <f>SUM(V20:X20)</f>
        <v>0</v>
      </c>
      <c r="Z20" s="189">
        <f>SUM(U20,Y20)</f>
        <v>0</v>
      </c>
      <c r="AA20" s="204"/>
      <c r="AB20" s="284"/>
    </row>
  </sheetData>
  <mergeCells count="27">
    <mergeCell ref="A5:AB5"/>
    <mergeCell ref="A6:AB6"/>
    <mergeCell ref="A1:AB1"/>
    <mergeCell ref="A2:AB2"/>
    <mergeCell ref="A3:AB3"/>
    <mergeCell ref="A4:AB4"/>
    <mergeCell ref="AA7:AB7"/>
    <mergeCell ref="AA8:AA9"/>
    <mergeCell ref="AB8:AB9"/>
    <mergeCell ref="L7:O7"/>
    <mergeCell ref="P7:P9"/>
    <mergeCell ref="Q7:T7"/>
    <mergeCell ref="L8:O8"/>
    <mergeCell ref="Q8:T8"/>
    <mergeCell ref="H7:K7"/>
    <mergeCell ref="U7:U9"/>
    <mergeCell ref="V7:Y7"/>
    <mergeCell ref="Z7:Z9"/>
    <mergeCell ref="A7:A9"/>
    <mergeCell ref="B7:B9"/>
    <mergeCell ref="C7:C9"/>
    <mergeCell ref="D7:D9"/>
    <mergeCell ref="E7:E9"/>
    <mergeCell ref="F7:F9"/>
    <mergeCell ref="V8:Y8"/>
    <mergeCell ref="G7:G9"/>
    <mergeCell ref="H8:K8"/>
  </mergeCells>
  <pageMargins left="0.11811023622047245" right="0.11811023622047245" top="0.31496062992125984" bottom="0.98425196850393704" header="0.15748031496062992" footer="0.15748031496062992"/>
  <pageSetup paperSize="5" orientation="landscape" r:id="rId1"/>
  <headerFooter>
    <oddFooter>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AT71"/>
  <sheetViews>
    <sheetView showGridLines="0" view="pageBreakPreview" zoomScale="80" zoomScaleNormal="98" zoomScaleSheetLayoutView="80" workbookViewId="0">
      <pane ySplit="11" topLeftCell="A12" activePane="bottomLeft" state="frozen"/>
      <selection activeCell="A3" sqref="A3:AC3"/>
      <selection pane="bottomLeft" activeCell="AX8" sqref="AX8"/>
    </sheetView>
  </sheetViews>
  <sheetFormatPr defaultRowHeight="15"/>
  <cols>
    <col min="1" max="1" width="16.140625" style="367" customWidth="1"/>
    <col min="2" max="2" width="4.140625" style="367" customWidth="1"/>
    <col min="3" max="3" width="27.140625" style="367" customWidth="1"/>
    <col min="4" max="4" width="9.85546875" style="367" hidden="1" customWidth="1"/>
    <col min="5" max="5" width="11.5703125" style="367" hidden="1" customWidth="1"/>
    <col min="6" max="6" width="5.42578125" style="400" customWidth="1"/>
    <col min="7" max="7" width="7.42578125" style="400" customWidth="1"/>
    <col min="8" max="8" width="14" style="399" hidden="1" customWidth="1"/>
    <col min="9" max="9" width="5.85546875" style="400" customWidth="1"/>
    <col min="10" max="10" width="5.7109375" style="400" customWidth="1"/>
    <col min="11" max="11" width="5.5703125" style="400" customWidth="1"/>
    <col min="12" max="12" width="5.7109375" style="400" customWidth="1"/>
    <col min="13" max="13" width="5.5703125" style="400" customWidth="1"/>
    <col min="14" max="14" width="5.85546875" style="400" customWidth="1"/>
    <col min="15" max="15" width="5.7109375" style="400" customWidth="1"/>
    <col min="16" max="16" width="5.85546875" style="400" customWidth="1"/>
    <col min="17" max="17" width="8.42578125" style="399" customWidth="1"/>
    <col min="18" max="19" width="5.85546875" style="400" customWidth="1"/>
    <col min="20" max="21" width="5.5703125" style="400" customWidth="1"/>
    <col min="22" max="22" width="8.85546875" style="399" customWidth="1"/>
    <col min="23" max="23" width="6" style="400" customWidth="1"/>
    <col min="24" max="24" width="6.42578125" style="400" customWidth="1"/>
    <col min="25" max="25" width="5.28515625" style="400" customWidth="1"/>
    <col min="26" max="26" width="6.28515625" style="400" customWidth="1"/>
    <col min="27" max="27" width="8.7109375" style="399" customWidth="1"/>
    <col min="28" max="28" width="5.7109375" style="399" customWidth="1"/>
    <col min="29" max="29" width="6.140625" style="367" customWidth="1"/>
    <col min="30" max="46" width="9.140625" style="367" hidden="1" customWidth="1"/>
    <col min="47" max="16384" width="9.140625" style="367"/>
  </cols>
  <sheetData>
    <row r="1" spans="2:29">
      <c r="B1" s="984" t="s">
        <v>218</v>
      </c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984"/>
      <c r="Q1" s="984"/>
      <c r="R1" s="984"/>
      <c r="S1" s="984"/>
      <c r="T1" s="984"/>
      <c r="U1" s="984"/>
      <c r="V1" s="984"/>
      <c r="W1" s="984"/>
      <c r="X1" s="984"/>
      <c r="Y1" s="984"/>
      <c r="Z1" s="984"/>
      <c r="AA1" s="984"/>
      <c r="AB1" s="984"/>
      <c r="AC1" s="984"/>
    </row>
    <row r="2" spans="2:29">
      <c r="B2" s="984" t="s">
        <v>227</v>
      </c>
      <c r="C2" s="984"/>
      <c r="D2" s="984"/>
      <c r="E2" s="984"/>
      <c r="F2" s="984"/>
      <c r="G2" s="984"/>
      <c r="H2" s="984"/>
      <c r="I2" s="984"/>
      <c r="J2" s="984"/>
      <c r="K2" s="984"/>
      <c r="L2" s="984"/>
      <c r="M2" s="984"/>
      <c r="N2" s="984"/>
      <c r="O2" s="984"/>
      <c r="P2" s="984"/>
      <c r="Q2" s="984"/>
      <c r="R2" s="984"/>
      <c r="S2" s="984"/>
      <c r="T2" s="984"/>
      <c r="U2" s="984"/>
      <c r="V2" s="984"/>
      <c r="W2" s="984"/>
      <c r="X2" s="984"/>
      <c r="Y2" s="984"/>
      <c r="Z2" s="984"/>
      <c r="AA2" s="984"/>
      <c r="AB2" s="984"/>
      <c r="AC2" s="984"/>
    </row>
    <row r="3" spans="2:29">
      <c r="B3" s="984" t="s">
        <v>274</v>
      </c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</row>
    <row r="4" spans="2:29" hidden="1">
      <c r="B4" s="985" t="s">
        <v>238</v>
      </c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985"/>
      <c r="Q4" s="985"/>
      <c r="R4" s="985"/>
      <c r="S4" s="985"/>
      <c r="T4" s="985"/>
      <c r="U4" s="985"/>
      <c r="V4" s="985"/>
      <c r="W4" s="985"/>
      <c r="X4" s="985"/>
      <c r="Y4" s="985"/>
      <c r="Z4" s="985"/>
      <c r="AA4" s="985"/>
      <c r="AB4" s="985"/>
      <c r="AC4" s="985"/>
    </row>
    <row r="5" spans="2:29" hidden="1">
      <c r="B5" s="985" t="s">
        <v>239</v>
      </c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985"/>
      <c r="AB5" s="985"/>
      <c r="AC5" s="985"/>
    </row>
    <row r="6" spans="2:29">
      <c r="B6" s="984" t="s">
        <v>221</v>
      </c>
      <c r="C6" s="984"/>
      <c r="D6" s="984"/>
      <c r="E6" s="984"/>
      <c r="F6" s="984"/>
      <c r="G6" s="984"/>
      <c r="H6" s="984"/>
      <c r="I6" s="984"/>
      <c r="J6" s="984"/>
      <c r="K6" s="984"/>
      <c r="L6" s="984"/>
      <c r="M6" s="984"/>
      <c r="N6" s="984"/>
      <c r="O6" s="984"/>
      <c r="P6" s="984"/>
      <c r="Q6" s="984"/>
      <c r="R6" s="984"/>
      <c r="S6" s="984"/>
      <c r="T6" s="984"/>
      <c r="U6" s="984"/>
      <c r="V6" s="984"/>
      <c r="W6" s="984"/>
      <c r="X6" s="984"/>
      <c r="Y6" s="984"/>
      <c r="Z6" s="984"/>
      <c r="AA6" s="984"/>
      <c r="AB6" s="984"/>
      <c r="AC6" s="984"/>
    </row>
    <row r="7" spans="2:29" ht="24.95" customHeight="1">
      <c r="B7" s="986" t="s">
        <v>21</v>
      </c>
      <c r="C7" s="986" t="s">
        <v>23</v>
      </c>
      <c r="D7" s="986" t="s">
        <v>12</v>
      </c>
      <c r="E7" s="986" t="s">
        <v>3</v>
      </c>
      <c r="F7" s="986" t="s">
        <v>12</v>
      </c>
      <c r="G7" s="986" t="s">
        <v>151</v>
      </c>
      <c r="H7" s="989" t="s">
        <v>152</v>
      </c>
      <c r="I7" s="992" t="s">
        <v>158</v>
      </c>
      <c r="J7" s="993"/>
      <c r="K7" s="993"/>
      <c r="L7" s="993"/>
      <c r="M7" s="992" t="s">
        <v>161</v>
      </c>
      <c r="N7" s="993"/>
      <c r="O7" s="993"/>
      <c r="P7" s="993"/>
      <c r="Q7" s="989" t="s">
        <v>166</v>
      </c>
      <c r="R7" s="992" t="s">
        <v>172</v>
      </c>
      <c r="S7" s="993"/>
      <c r="T7" s="993"/>
      <c r="U7" s="993"/>
      <c r="V7" s="989" t="s">
        <v>171</v>
      </c>
      <c r="W7" s="992" t="s">
        <v>173</v>
      </c>
      <c r="X7" s="993"/>
      <c r="Y7" s="993"/>
      <c r="Z7" s="993"/>
      <c r="AA7" s="989" t="s">
        <v>178</v>
      </c>
      <c r="AB7" s="996" t="s">
        <v>222</v>
      </c>
      <c r="AC7" s="996"/>
    </row>
    <row r="8" spans="2:29" ht="20.25" customHeight="1">
      <c r="B8" s="987"/>
      <c r="C8" s="987"/>
      <c r="D8" s="987"/>
      <c r="E8" s="987"/>
      <c r="F8" s="987"/>
      <c r="G8" s="987"/>
      <c r="H8" s="990"/>
      <c r="I8" s="992" t="s">
        <v>159</v>
      </c>
      <c r="J8" s="993"/>
      <c r="K8" s="993"/>
      <c r="L8" s="993"/>
      <c r="M8" s="992" t="s">
        <v>159</v>
      </c>
      <c r="N8" s="993"/>
      <c r="O8" s="993"/>
      <c r="P8" s="993"/>
      <c r="Q8" s="990"/>
      <c r="R8" s="992" t="s">
        <v>159</v>
      </c>
      <c r="S8" s="993"/>
      <c r="T8" s="993"/>
      <c r="U8" s="993"/>
      <c r="V8" s="990"/>
      <c r="W8" s="992" t="s">
        <v>159</v>
      </c>
      <c r="X8" s="993"/>
      <c r="Y8" s="993"/>
      <c r="Z8" s="993"/>
      <c r="AA8" s="990"/>
      <c r="AB8" s="997" t="s">
        <v>223</v>
      </c>
      <c r="AC8" s="998" t="s">
        <v>224</v>
      </c>
    </row>
    <row r="9" spans="2:29" ht="21.75" customHeight="1">
      <c r="B9" s="988"/>
      <c r="C9" s="988"/>
      <c r="D9" s="988"/>
      <c r="E9" s="988"/>
      <c r="F9" s="988"/>
      <c r="G9" s="988"/>
      <c r="H9" s="991"/>
      <c r="I9" s="384" t="s">
        <v>153</v>
      </c>
      <c r="J9" s="383" t="s">
        <v>154</v>
      </c>
      <c r="K9" s="383" t="s">
        <v>155</v>
      </c>
      <c r="L9" s="383" t="s">
        <v>156</v>
      </c>
      <c r="M9" s="384" t="s">
        <v>162</v>
      </c>
      <c r="N9" s="383" t="s">
        <v>163</v>
      </c>
      <c r="O9" s="383" t="s">
        <v>164</v>
      </c>
      <c r="P9" s="383" t="s">
        <v>156</v>
      </c>
      <c r="Q9" s="991"/>
      <c r="R9" s="384" t="s">
        <v>167</v>
      </c>
      <c r="S9" s="383" t="s">
        <v>168</v>
      </c>
      <c r="T9" s="383" t="s">
        <v>169</v>
      </c>
      <c r="U9" s="383" t="s">
        <v>156</v>
      </c>
      <c r="V9" s="991"/>
      <c r="W9" s="384" t="s">
        <v>174</v>
      </c>
      <c r="X9" s="383" t="s">
        <v>175</v>
      </c>
      <c r="Y9" s="383" t="s">
        <v>176</v>
      </c>
      <c r="Z9" s="383" t="s">
        <v>156</v>
      </c>
      <c r="AA9" s="991"/>
      <c r="AB9" s="997"/>
      <c r="AC9" s="999"/>
    </row>
    <row r="10" spans="2:29" ht="24.95" hidden="1" customHeight="1">
      <c r="B10" s="384"/>
      <c r="C10" s="385" t="s">
        <v>148</v>
      </c>
      <c r="D10" s="384"/>
      <c r="E10" s="384"/>
      <c r="F10" s="383" t="s">
        <v>0</v>
      </c>
      <c r="G10" s="386" t="e">
        <f>AA10</f>
        <v>#REF!</v>
      </c>
      <c r="H10" s="394"/>
      <c r="I10" s="387" t="e">
        <f>SUM(#REF!,#REF!,#REF!,#REF!,I12,#REF!,#REF!,#REF!,#REF!)</f>
        <v>#REF!</v>
      </c>
      <c r="J10" s="387" t="e">
        <f>SUM(#REF!,#REF!,#REF!,#REF!,J12,#REF!,#REF!,#REF!,#REF!)</f>
        <v>#REF!</v>
      </c>
      <c r="K10" s="387" t="e">
        <f>SUM(#REF!,#REF!,#REF!,#REF!,K12,#REF!,#REF!,#REF!,#REF!)</f>
        <v>#REF!</v>
      </c>
      <c r="L10" s="386" t="e">
        <f>SUM(I10:K10)</f>
        <v>#REF!</v>
      </c>
      <c r="M10" s="387" t="e">
        <f>SUM(#REF!,#REF!,#REF!,#REF!,M12,#REF!,#REF!,#REF!,#REF!)</f>
        <v>#REF!</v>
      </c>
      <c r="N10" s="387" t="e">
        <f>SUM(#REF!,#REF!,#REF!,#REF!,N12,#REF!,#REF!,#REF!,#REF!)</f>
        <v>#REF!</v>
      </c>
      <c r="O10" s="387" t="e">
        <f>SUM(#REF!,#REF!,#REF!,#REF!,O12,#REF!,#REF!,#REF!,#REF!)</f>
        <v>#REF!</v>
      </c>
      <c r="P10" s="386" t="e">
        <f>SUM(M10:O10)</f>
        <v>#REF!</v>
      </c>
      <c r="Q10" s="387" t="e">
        <f>SUM(#REF!,#REF!,#REF!,#REF!,Q12,#REF!,#REF!,#REF!,#REF!)</f>
        <v>#REF!</v>
      </c>
      <c r="R10" s="387" t="e">
        <f>SUM(#REF!,#REF!,#REF!,#REF!,R12,#REF!,#REF!,#REF!,#REF!)</f>
        <v>#REF!</v>
      </c>
      <c r="S10" s="387" t="e">
        <f>SUM(#REF!,#REF!,#REF!,#REF!,S12,#REF!,#REF!,#REF!,#REF!)</f>
        <v>#REF!</v>
      </c>
      <c r="T10" s="387" t="e">
        <f>SUM(#REF!,#REF!,#REF!,#REF!,T12,#REF!,#REF!,#REF!,#REF!)</f>
        <v>#REF!</v>
      </c>
      <c r="U10" s="387" t="e">
        <f>SUM(#REF!,#REF!,#REF!,#REF!,U12,#REF!,#REF!,#REF!,#REF!)</f>
        <v>#REF!</v>
      </c>
      <c r="V10" s="387" t="e">
        <f>SUM(#REF!,#REF!,#REF!,#REF!,V12,#REF!,#REF!,#REF!,#REF!)</f>
        <v>#REF!</v>
      </c>
      <c r="W10" s="387" t="e">
        <f>SUM(#REF!,#REF!,#REF!,#REF!,W12,#REF!,#REF!,#REF!,#REF!)</f>
        <v>#REF!</v>
      </c>
      <c r="X10" s="387" t="e">
        <f>SUM(#REF!,#REF!,#REF!,#REF!,X12,#REF!,#REF!,#REF!,#REF!)</f>
        <v>#REF!</v>
      </c>
      <c r="Y10" s="387" t="e">
        <f>SUM(#REF!,#REF!,#REF!,#REF!,Y12,#REF!,#REF!,#REF!,#REF!)</f>
        <v>#REF!</v>
      </c>
      <c r="Z10" s="387" t="e">
        <f>SUM(#REF!,#REF!,#REF!,#REF!,Z12,#REF!,#REF!,#REF!,#REF!)</f>
        <v>#REF!</v>
      </c>
      <c r="AA10" s="387" t="e">
        <f>SUM(#REF!,#REF!,#REF!,#REF!,AA12,#REF!,#REF!,#REF!,#REF!)</f>
        <v>#REF!</v>
      </c>
      <c r="AB10" s="387"/>
      <c r="AC10" s="387"/>
    </row>
    <row r="11" spans="2:29" ht="24.95" hidden="1" customHeight="1">
      <c r="B11" s="384"/>
      <c r="C11" s="385"/>
      <c r="D11" s="384"/>
      <c r="E11" s="384"/>
      <c r="F11" s="383" t="s">
        <v>182</v>
      </c>
      <c r="G11" s="386" t="e">
        <f>AA11</f>
        <v>#REF!</v>
      </c>
      <c r="H11" s="388"/>
      <c r="I11" s="387" t="e">
        <f>SUM(#REF!,#REF!,#REF!,#REF!,I13,#REF!,#REF!,#REF!,#REF!,#REF!,#REF!,#REF!,#REF!,#REF!,#REF!)</f>
        <v>#REF!</v>
      </c>
      <c r="J11" s="387" t="e">
        <f>SUM(#REF!,#REF!,#REF!,#REF!,J13,#REF!,#REF!,#REF!,#REF!,#REF!,#REF!,#REF!,#REF!,#REF!,#REF!)</f>
        <v>#REF!</v>
      </c>
      <c r="K11" s="387" t="e">
        <f>SUM(#REF!,#REF!,#REF!,#REF!,K13,#REF!,#REF!,#REF!,#REF!,#REF!,#REF!,#REF!,#REF!,#REF!,#REF!)</f>
        <v>#REF!</v>
      </c>
      <c r="L11" s="386" t="e">
        <f>SUM(I11:K11)</f>
        <v>#REF!</v>
      </c>
      <c r="M11" s="387" t="e">
        <f>SUM(#REF!,#REF!,#REF!,#REF!,M13,#REF!,#REF!,#REF!,#REF!,#REF!,#REF!,#REF!,#REF!,#REF!,#REF!)</f>
        <v>#REF!</v>
      </c>
      <c r="N11" s="387" t="e">
        <f>SUM(#REF!,#REF!,#REF!,#REF!,N13,#REF!,#REF!,#REF!,#REF!,#REF!,#REF!,#REF!,#REF!,#REF!,#REF!)</f>
        <v>#REF!</v>
      </c>
      <c r="O11" s="387" t="e">
        <f>SUM(#REF!,#REF!,#REF!,#REF!,O13,#REF!,#REF!,#REF!,#REF!,#REF!,#REF!,#REF!,#REF!,#REF!,#REF!)</f>
        <v>#REF!</v>
      </c>
      <c r="P11" s="386" t="e">
        <f>SUM(M11:O11)</f>
        <v>#REF!</v>
      </c>
      <c r="Q11" s="387" t="e">
        <f>SUM(#REF!,#REF!,#REF!,#REF!,Q13,#REF!,#REF!,#REF!,#REF!,#REF!,#REF!,#REF!,#REF!,#REF!,#REF!)</f>
        <v>#REF!</v>
      </c>
      <c r="R11" s="387" t="e">
        <f>SUM(#REF!,#REF!,#REF!,#REF!,R13,#REF!,#REF!,#REF!,#REF!,#REF!,#REF!,#REF!,#REF!,#REF!,#REF!)</f>
        <v>#REF!</v>
      </c>
      <c r="S11" s="387" t="e">
        <f>SUM(#REF!,#REF!,#REF!,#REF!,S13,#REF!,#REF!,#REF!,#REF!,#REF!,#REF!,#REF!,#REF!,#REF!,#REF!)</f>
        <v>#REF!</v>
      </c>
      <c r="T11" s="387" t="e">
        <f>SUM(#REF!,#REF!,#REF!,#REF!,T13,#REF!,#REF!,#REF!,#REF!,#REF!,#REF!,#REF!,#REF!,#REF!,#REF!)</f>
        <v>#REF!</v>
      </c>
      <c r="U11" s="386" t="e">
        <f>SUM(R11:T11)</f>
        <v>#REF!</v>
      </c>
      <c r="V11" s="387" t="e">
        <f>SUM(#REF!,#REF!,#REF!,#REF!,V13,#REF!,#REF!,#REF!,#REF!,#REF!,#REF!,#REF!,#REF!,#REF!,#REF!)</f>
        <v>#REF!</v>
      </c>
      <c r="W11" s="387" t="e">
        <f>SUM(#REF!,#REF!,#REF!,#REF!,W13,#REF!,#REF!,#REF!,#REF!,#REF!,#REF!,#REF!,#REF!,#REF!,#REF!)</f>
        <v>#REF!</v>
      </c>
      <c r="X11" s="387" t="e">
        <f>SUM(#REF!,#REF!,#REF!,#REF!,X13,#REF!,#REF!,#REF!,#REF!,#REF!,#REF!,#REF!,#REF!,#REF!,#REF!)</f>
        <v>#REF!</v>
      </c>
      <c r="Y11" s="387" t="e">
        <f>SUM(#REF!,#REF!,#REF!,#REF!,Y13,#REF!,#REF!,#REF!,#REF!,#REF!,#REF!,#REF!,#REF!,#REF!,#REF!)</f>
        <v>#REF!</v>
      </c>
      <c r="Z11" s="386" t="e">
        <f>SUM(W11:Y11)</f>
        <v>#REF!</v>
      </c>
      <c r="AA11" s="387" t="e">
        <f>SUM(#REF!,#REF!,#REF!,#REF!,AA13,#REF!,#REF!,#REF!,#REF!,#REF!,#REF!,#REF!,#REF!,#REF!,#REF!)</f>
        <v>#REF!</v>
      </c>
      <c r="AB11" s="387"/>
      <c r="AC11" s="387"/>
    </row>
    <row r="12" spans="2:29" ht="30">
      <c r="B12" s="371"/>
      <c r="C12" s="389" t="s">
        <v>147</v>
      </c>
      <c r="D12" s="371"/>
      <c r="E12" s="373"/>
      <c r="F12" s="368" t="s">
        <v>0</v>
      </c>
      <c r="G12" s="369" t="e">
        <f t="shared" ref="G12:G71" si="0">AA12</f>
        <v>#DIV/0!</v>
      </c>
      <c r="H12" s="370"/>
      <c r="I12" s="369">
        <f t="shared" ref="I12:K13" si="1">SUM(I14,I64)</f>
        <v>0</v>
      </c>
      <c r="J12" s="369">
        <f t="shared" si="1"/>
        <v>0</v>
      </c>
      <c r="K12" s="369">
        <f t="shared" si="1"/>
        <v>0</v>
      </c>
      <c r="L12" s="369">
        <f t="shared" ref="L12:L21" si="2">SUM(I12:K12)</f>
        <v>0</v>
      </c>
      <c r="M12" s="369" t="e">
        <f t="shared" ref="M12:O13" si="3">SUM(M14,M64)</f>
        <v>#DIV/0!</v>
      </c>
      <c r="N12" s="369">
        <f t="shared" si="3"/>
        <v>0</v>
      </c>
      <c r="O12" s="369">
        <f t="shared" si="3"/>
        <v>0</v>
      </c>
      <c r="P12" s="369" t="e">
        <f t="shared" ref="P12:P71" si="4">SUM(M12:O12)</f>
        <v>#DIV/0!</v>
      </c>
      <c r="Q12" s="370" t="e">
        <f t="shared" ref="Q12:Q65" si="5">SUM(L12,P12)</f>
        <v>#DIV/0!</v>
      </c>
      <c r="R12" s="369">
        <f t="shared" ref="R12:T13" si="6">SUM(R14,R64)</f>
        <v>0</v>
      </c>
      <c r="S12" s="369" t="e">
        <f t="shared" si="6"/>
        <v>#DIV/0!</v>
      </c>
      <c r="T12" s="369">
        <f t="shared" si="6"/>
        <v>0</v>
      </c>
      <c r="U12" s="369" t="e">
        <f t="shared" ref="U12:U71" si="7">SUM(R12:T12)</f>
        <v>#DIV/0!</v>
      </c>
      <c r="V12" s="370" t="e">
        <f t="shared" ref="V12:V65" si="8">SUM(Q12,U12)</f>
        <v>#DIV/0!</v>
      </c>
      <c r="W12" s="369">
        <f t="shared" ref="W12:Y13" si="9">SUM(W14,W64)</f>
        <v>0</v>
      </c>
      <c r="X12" s="369">
        <f t="shared" si="9"/>
        <v>0</v>
      </c>
      <c r="Y12" s="369">
        <f t="shared" si="9"/>
        <v>0</v>
      </c>
      <c r="Z12" s="369">
        <f t="shared" ref="Z12:Z71" si="10">SUM(W12:Y12)</f>
        <v>0</v>
      </c>
      <c r="AA12" s="370" t="e">
        <f t="shared" ref="AA12:AA65" si="11">SUM(V12,Z12)</f>
        <v>#DIV/0!</v>
      </c>
      <c r="AB12" s="370"/>
      <c r="AC12" s="380"/>
    </row>
    <row r="13" spans="2:29">
      <c r="B13" s="371"/>
      <c r="C13" s="389"/>
      <c r="D13" s="371"/>
      <c r="E13" s="373"/>
      <c r="F13" s="368" t="s">
        <v>182</v>
      </c>
      <c r="G13" s="369" t="e">
        <f t="shared" si="0"/>
        <v>#DIV/0!</v>
      </c>
      <c r="H13" s="370"/>
      <c r="I13" s="369">
        <f t="shared" si="1"/>
        <v>0</v>
      </c>
      <c r="J13" s="369">
        <f t="shared" si="1"/>
        <v>0</v>
      </c>
      <c r="K13" s="369">
        <f t="shared" si="1"/>
        <v>0</v>
      </c>
      <c r="L13" s="369">
        <f t="shared" si="2"/>
        <v>0</v>
      </c>
      <c r="M13" s="369" t="e">
        <f t="shared" si="3"/>
        <v>#DIV/0!</v>
      </c>
      <c r="N13" s="369">
        <f t="shared" si="3"/>
        <v>0</v>
      </c>
      <c r="O13" s="369">
        <f t="shared" si="3"/>
        <v>0</v>
      </c>
      <c r="P13" s="369" t="e">
        <f t="shared" si="4"/>
        <v>#DIV/0!</v>
      </c>
      <c r="Q13" s="370" t="e">
        <f t="shared" si="5"/>
        <v>#DIV/0!</v>
      </c>
      <c r="R13" s="369">
        <f t="shared" si="6"/>
        <v>0</v>
      </c>
      <c r="S13" s="369" t="e">
        <f t="shared" si="6"/>
        <v>#DIV/0!</v>
      </c>
      <c r="T13" s="369">
        <f t="shared" si="6"/>
        <v>0</v>
      </c>
      <c r="U13" s="369" t="e">
        <f t="shared" si="7"/>
        <v>#DIV/0!</v>
      </c>
      <c r="V13" s="370" t="e">
        <f t="shared" si="8"/>
        <v>#DIV/0!</v>
      </c>
      <c r="W13" s="369">
        <f t="shared" si="9"/>
        <v>0</v>
      </c>
      <c r="X13" s="369">
        <f t="shared" si="9"/>
        <v>0</v>
      </c>
      <c r="Y13" s="369">
        <f t="shared" si="9"/>
        <v>-80010</v>
      </c>
      <c r="Z13" s="369">
        <f t="shared" si="10"/>
        <v>-80010</v>
      </c>
      <c r="AA13" s="370" t="e">
        <f t="shared" si="11"/>
        <v>#DIV/0!</v>
      </c>
      <c r="AB13" s="370"/>
      <c r="AC13" s="380"/>
    </row>
    <row r="14" spans="2:29" ht="30">
      <c r="B14" s="371"/>
      <c r="C14" s="372" t="s">
        <v>57</v>
      </c>
      <c r="D14" s="371"/>
      <c r="E14" s="373"/>
      <c r="F14" s="368" t="s">
        <v>0</v>
      </c>
      <c r="G14" s="369" t="e">
        <f t="shared" si="0"/>
        <v>#DIV/0!</v>
      </c>
      <c r="H14" s="370"/>
      <c r="I14" s="369">
        <f t="shared" ref="I14:K15" si="12">SUM(I16,I22,I40)</f>
        <v>0</v>
      </c>
      <c r="J14" s="369">
        <f t="shared" si="12"/>
        <v>0</v>
      </c>
      <c r="K14" s="369">
        <f t="shared" si="12"/>
        <v>0</v>
      </c>
      <c r="L14" s="369">
        <f t="shared" si="2"/>
        <v>0</v>
      </c>
      <c r="M14" s="369" t="e">
        <f t="shared" ref="M14:O15" si="13">SUM(M16,M22,M40)</f>
        <v>#DIV/0!</v>
      </c>
      <c r="N14" s="369">
        <f t="shared" si="13"/>
        <v>0</v>
      </c>
      <c r="O14" s="369">
        <f t="shared" si="13"/>
        <v>0</v>
      </c>
      <c r="P14" s="369" t="e">
        <f t="shared" si="4"/>
        <v>#DIV/0!</v>
      </c>
      <c r="Q14" s="370" t="e">
        <f t="shared" si="5"/>
        <v>#DIV/0!</v>
      </c>
      <c r="R14" s="369">
        <f t="shared" ref="R14:T15" si="14">SUM(R16,R22,R40)</f>
        <v>0</v>
      </c>
      <c r="S14" s="369" t="e">
        <f t="shared" si="14"/>
        <v>#DIV/0!</v>
      </c>
      <c r="T14" s="369">
        <f t="shared" si="14"/>
        <v>0</v>
      </c>
      <c r="U14" s="369" t="e">
        <f t="shared" si="7"/>
        <v>#DIV/0!</v>
      </c>
      <c r="V14" s="370" t="e">
        <f t="shared" si="8"/>
        <v>#DIV/0!</v>
      </c>
      <c r="W14" s="369">
        <f t="shared" ref="W14:Y15" si="15">SUM(W16,W22,W40)</f>
        <v>0</v>
      </c>
      <c r="X14" s="369">
        <f t="shared" si="15"/>
        <v>0</v>
      </c>
      <c r="Y14" s="369">
        <f t="shared" si="15"/>
        <v>0</v>
      </c>
      <c r="Z14" s="369">
        <f t="shared" si="10"/>
        <v>0</v>
      </c>
      <c r="AA14" s="370" t="e">
        <f t="shared" si="11"/>
        <v>#DIV/0!</v>
      </c>
      <c r="AB14" s="370"/>
      <c r="AC14" s="380"/>
    </row>
    <row r="15" spans="2:29" ht="15.75" customHeight="1">
      <c r="B15" s="379"/>
      <c r="C15" s="395"/>
      <c r="D15" s="371"/>
      <c r="E15" s="373"/>
      <c r="F15" s="368" t="s">
        <v>182</v>
      </c>
      <c r="G15" s="369" t="e">
        <f t="shared" si="0"/>
        <v>#DIV/0!</v>
      </c>
      <c r="H15" s="370"/>
      <c r="I15" s="369">
        <f t="shared" si="12"/>
        <v>0</v>
      </c>
      <c r="J15" s="369">
        <f t="shared" si="12"/>
        <v>0</v>
      </c>
      <c r="K15" s="369">
        <f t="shared" si="12"/>
        <v>0</v>
      </c>
      <c r="L15" s="369">
        <f t="shared" si="2"/>
        <v>0</v>
      </c>
      <c r="M15" s="369" t="e">
        <f t="shared" si="13"/>
        <v>#DIV/0!</v>
      </c>
      <c r="N15" s="369">
        <f t="shared" si="13"/>
        <v>0</v>
      </c>
      <c r="O15" s="369">
        <f t="shared" si="13"/>
        <v>0</v>
      </c>
      <c r="P15" s="369" t="e">
        <f t="shared" si="4"/>
        <v>#DIV/0!</v>
      </c>
      <c r="Q15" s="370" t="e">
        <f t="shared" si="5"/>
        <v>#DIV/0!</v>
      </c>
      <c r="R15" s="369">
        <f t="shared" si="14"/>
        <v>0</v>
      </c>
      <c r="S15" s="369" t="e">
        <f t="shared" si="14"/>
        <v>#DIV/0!</v>
      </c>
      <c r="T15" s="369">
        <f t="shared" si="14"/>
        <v>0</v>
      </c>
      <c r="U15" s="369" t="e">
        <f t="shared" si="7"/>
        <v>#DIV/0!</v>
      </c>
      <c r="V15" s="370" t="e">
        <f t="shared" si="8"/>
        <v>#DIV/0!</v>
      </c>
      <c r="W15" s="369">
        <f t="shared" si="15"/>
        <v>0</v>
      </c>
      <c r="X15" s="369">
        <f t="shared" si="15"/>
        <v>0</v>
      </c>
      <c r="Y15" s="369">
        <f t="shared" si="15"/>
        <v>-80010</v>
      </c>
      <c r="Z15" s="369">
        <f t="shared" si="10"/>
        <v>-80010</v>
      </c>
      <c r="AA15" s="370" t="e">
        <f t="shared" si="11"/>
        <v>#DIV/0!</v>
      </c>
      <c r="AB15" s="370"/>
      <c r="AC15" s="380"/>
    </row>
    <row r="16" spans="2:29" ht="21" customHeight="1">
      <c r="B16" s="379"/>
      <c r="C16" s="994" t="s">
        <v>112</v>
      </c>
      <c r="D16" s="371" t="s">
        <v>0</v>
      </c>
      <c r="E16" s="373"/>
      <c r="F16" s="368" t="s">
        <v>0</v>
      </c>
      <c r="G16" s="369" t="e">
        <f t="shared" si="0"/>
        <v>#DIV/0!</v>
      </c>
      <c r="H16" s="370"/>
      <c r="I16" s="369">
        <f>I18</f>
        <v>0</v>
      </c>
      <c r="J16" s="369">
        <f>J18</f>
        <v>0</v>
      </c>
      <c r="K16" s="369">
        <f>K18</f>
        <v>0</v>
      </c>
      <c r="L16" s="369">
        <f t="shared" si="2"/>
        <v>0</v>
      </c>
      <c r="M16" s="369" t="e">
        <f>M18</f>
        <v>#DIV/0!</v>
      </c>
      <c r="N16" s="369">
        <f>N18</f>
        <v>0</v>
      </c>
      <c r="O16" s="369">
        <f>O18</f>
        <v>0</v>
      </c>
      <c r="P16" s="369" t="e">
        <f t="shared" si="4"/>
        <v>#DIV/0!</v>
      </c>
      <c r="Q16" s="370" t="e">
        <f t="shared" si="5"/>
        <v>#DIV/0!</v>
      </c>
      <c r="R16" s="369">
        <f>R18</f>
        <v>0</v>
      </c>
      <c r="S16" s="369" t="e">
        <f>S18</f>
        <v>#DIV/0!</v>
      </c>
      <c r="T16" s="369">
        <f>T18</f>
        <v>0</v>
      </c>
      <c r="U16" s="369" t="e">
        <f t="shared" si="7"/>
        <v>#DIV/0!</v>
      </c>
      <c r="V16" s="370" t="e">
        <f t="shared" si="8"/>
        <v>#DIV/0!</v>
      </c>
      <c r="W16" s="369">
        <f>W18</f>
        <v>0</v>
      </c>
      <c r="X16" s="369">
        <f>X18</f>
        <v>0</v>
      </c>
      <c r="Y16" s="369">
        <f>Y18</f>
        <v>0</v>
      </c>
      <c r="Z16" s="369">
        <f t="shared" si="10"/>
        <v>0</v>
      </c>
      <c r="AA16" s="370" t="e">
        <f t="shared" si="11"/>
        <v>#DIV/0!</v>
      </c>
      <c r="AB16" s="411">
        <v>2</v>
      </c>
      <c r="AC16" s="406">
        <v>2</v>
      </c>
    </row>
    <row r="17" spans="2:29" ht="24" customHeight="1">
      <c r="B17" s="374"/>
      <c r="C17" s="995"/>
      <c r="D17" s="371" t="s">
        <v>5</v>
      </c>
      <c r="E17" s="373"/>
      <c r="F17" s="376" t="s">
        <v>182</v>
      </c>
      <c r="G17" s="369" t="e">
        <f t="shared" si="0"/>
        <v>#DIV/0!</v>
      </c>
      <c r="H17" s="377"/>
      <c r="I17" s="369">
        <f>I20</f>
        <v>0</v>
      </c>
      <c r="J17" s="369">
        <f>J20</f>
        <v>0</v>
      </c>
      <c r="K17" s="369">
        <f>K20</f>
        <v>0</v>
      </c>
      <c r="L17" s="369">
        <f t="shared" si="2"/>
        <v>0</v>
      </c>
      <c r="M17" s="369" t="e">
        <f>M20</f>
        <v>#DIV/0!</v>
      </c>
      <c r="N17" s="369">
        <f>N20</f>
        <v>0</v>
      </c>
      <c r="O17" s="369">
        <f>O20</f>
        <v>0</v>
      </c>
      <c r="P17" s="369" t="e">
        <f t="shared" si="4"/>
        <v>#DIV/0!</v>
      </c>
      <c r="Q17" s="370" t="e">
        <f t="shared" si="5"/>
        <v>#DIV/0!</v>
      </c>
      <c r="R17" s="369">
        <f>R20</f>
        <v>0</v>
      </c>
      <c r="S17" s="369" t="e">
        <f>S20</f>
        <v>#DIV/0!</v>
      </c>
      <c r="T17" s="369">
        <f>T20</f>
        <v>0</v>
      </c>
      <c r="U17" s="369" t="e">
        <f t="shared" si="7"/>
        <v>#DIV/0!</v>
      </c>
      <c r="V17" s="370" t="e">
        <f t="shared" si="8"/>
        <v>#DIV/0!</v>
      </c>
      <c r="W17" s="369">
        <f>W20</f>
        <v>0</v>
      </c>
      <c r="X17" s="369">
        <f>X20</f>
        <v>0</v>
      </c>
      <c r="Y17" s="369">
        <f>Y20</f>
        <v>0</v>
      </c>
      <c r="Z17" s="369">
        <f t="shared" si="10"/>
        <v>0</v>
      </c>
      <c r="AA17" s="370" t="e">
        <f t="shared" si="11"/>
        <v>#DIV/0!</v>
      </c>
      <c r="AB17" s="377"/>
      <c r="AC17" s="396"/>
    </row>
    <row r="18" spans="2:29" ht="30">
      <c r="B18" s="371">
        <v>1</v>
      </c>
      <c r="C18" s="372" t="s">
        <v>49</v>
      </c>
      <c r="D18" s="371" t="s">
        <v>0</v>
      </c>
      <c r="E18" s="373">
        <v>1500</v>
      </c>
      <c r="F18" s="368" t="s">
        <v>0</v>
      </c>
      <c r="G18" s="369" t="e">
        <f t="shared" si="0"/>
        <v>#DIV/0!</v>
      </c>
      <c r="H18" s="370"/>
      <c r="I18" s="369">
        <v>0</v>
      </c>
      <c r="J18" s="369">
        <v>0</v>
      </c>
      <c r="K18" s="369">
        <v>0</v>
      </c>
      <c r="L18" s="369">
        <f t="shared" si="2"/>
        <v>0</v>
      </c>
      <c r="M18" s="369" t="e">
        <v>#DIV/0!</v>
      </c>
      <c r="N18" s="369">
        <v>0</v>
      </c>
      <c r="O18" s="369">
        <v>0</v>
      </c>
      <c r="P18" s="369" t="e">
        <f t="shared" si="4"/>
        <v>#DIV/0!</v>
      </c>
      <c r="Q18" s="370" t="e">
        <f t="shared" si="5"/>
        <v>#DIV/0!</v>
      </c>
      <c r="R18" s="369">
        <v>0</v>
      </c>
      <c r="S18" s="369" t="e">
        <v>#DIV/0!</v>
      </c>
      <c r="T18" s="369">
        <v>0</v>
      </c>
      <c r="U18" s="369" t="e">
        <f t="shared" si="7"/>
        <v>#DIV/0!</v>
      </c>
      <c r="V18" s="370" t="e">
        <f t="shared" si="8"/>
        <v>#DIV/0!</v>
      </c>
      <c r="W18" s="369">
        <v>0</v>
      </c>
      <c r="X18" s="369">
        <v>0</v>
      </c>
      <c r="Y18" s="369">
        <v>0</v>
      </c>
      <c r="Z18" s="369">
        <f t="shared" si="10"/>
        <v>0</v>
      </c>
      <c r="AA18" s="370" t="e">
        <f t="shared" si="11"/>
        <v>#DIV/0!</v>
      </c>
      <c r="AB18" s="370"/>
      <c r="AC18" s="387"/>
    </row>
    <row r="19" spans="2:29">
      <c r="B19" s="371"/>
      <c r="C19" s="372"/>
      <c r="D19" s="371" t="s">
        <v>5</v>
      </c>
      <c r="E19" s="373">
        <v>500</v>
      </c>
      <c r="F19" s="368" t="s">
        <v>0</v>
      </c>
      <c r="G19" s="369" t="e">
        <f t="shared" si="0"/>
        <v>#DIV/0!</v>
      </c>
      <c r="H19" s="370"/>
      <c r="I19" s="369">
        <v>0</v>
      </c>
      <c r="J19" s="369">
        <v>0</v>
      </c>
      <c r="K19" s="369">
        <v>0</v>
      </c>
      <c r="L19" s="369">
        <f t="shared" si="2"/>
        <v>0</v>
      </c>
      <c r="M19" s="369" t="e">
        <v>#DIV/0!</v>
      </c>
      <c r="N19" s="369">
        <v>0</v>
      </c>
      <c r="O19" s="369">
        <v>0</v>
      </c>
      <c r="P19" s="369" t="e">
        <f t="shared" si="4"/>
        <v>#DIV/0!</v>
      </c>
      <c r="Q19" s="370" t="e">
        <f t="shared" si="5"/>
        <v>#DIV/0!</v>
      </c>
      <c r="R19" s="369">
        <v>0</v>
      </c>
      <c r="S19" s="369" t="e">
        <v>#DIV/0!</v>
      </c>
      <c r="T19" s="369">
        <v>0</v>
      </c>
      <c r="U19" s="369" t="e">
        <f t="shared" si="7"/>
        <v>#DIV/0!</v>
      </c>
      <c r="V19" s="370" t="e">
        <f t="shared" si="8"/>
        <v>#DIV/0!</v>
      </c>
      <c r="W19" s="369">
        <v>0</v>
      </c>
      <c r="X19" s="369">
        <v>0</v>
      </c>
      <c r="Y19" s="369">
        <v>0</v>
      </c>
      <c r="Z19" s="369">
        <f t="shared" si="10"/>
        <v>0</v>
      </c>
      <c r="AA19" s="370" t="e">
        <f t="shared" si="11"/>
        <v>#DIV/0!</v>
      </c>
      <c r="AB19" s="370"/>
      <c r="AC19" s="380"/>
    </row>
    <row r="20" spans="2:29">
      <c r="B20" s="371"/>
      <c r="C20" s="372"/>
      <c r="D20" s="371" t="s">
        <v>0</v>
      </c>
      <c r="E20" s="373"/>
      <c r="F20" s="376" t="s">
        <v>182</v>
      </c>
      <c r="G20" s="369" t="e">
        <f t="shared" si="0"/>
        <v>#DIV/0!</v>
      </c>
      <c r="H20" s="377"/>
      <c r="I20" s="369">
        <v>0</v>
      </c>
      <c r="J20" s="369">
        <v>0</v>
      </c>
      <c r="K20" s="369">
        <v>0</v>
      </c>
      <c r="L20" s="369">
        <f t="shared" si="2"/>
        <v>0</v>
      </c>
      <c r="M20" s="369" t="e">
        <v>#DIV/0!</v>
      </c>
      <c r="N20" s="369">
        <v>0</v>
      </c>
      <c r="O20" s="369">
        <v>0</v>
      </c>
      <c r="P20" s="369" t="e">
        <f t="shared" si="4"/>
        <v>#DIV/0!</v>
      </c>
      <c r="Q20" s="370" t="e">
        <f t="shared" si="5"/>
        <v>#DIV/0!</v>
      </c>
      <c r="R20" s="369">
        <v>0</v>
      </c>
      <c r="S20" s="369" t="e">
        <v>#DIV/0!</v>
      </c>
      <c r="T20" s="369">
        <v>0</v>
      </c>
      <c r="U20" s="369" t="e">
        <f t="shared" si="7"/>
        <v>#DIV/0!</v>
      </c>
      <c r="V20" s="370" t="e">
        <f t="shared" si="8"/>
        <v>#DIV/0!</v>
      </c>
      <c r="W20" s="369">
        <v>0</v>
      </c>
      <c r="X20" s="369">
        <v>0</v>
      </c>
      <c r="Y20" s="369">
        <v>0</v>
      </c>
      <c r="Z20" s="369">
        <f t="shared" si="10"/>
        <v>0</v>
      </c>
      <c r="AA20" s="370" t="e">
        <f t="shared" si="11"/>
        <v>#DIV/0!</v>
      </c>
      <c r="AB20" s="377"/>
      <c r="AC20" s="396"/>
    </row>
    <row r="21" spans="2:29" hidden="1">
      <c r="B21" s="371"/>
      <c r="C21" s="372"/>
      <c r="D21" s="371" t="s">
        <v>5</v>
      </c>
      <c r="E21" s="373"/>
      <c r="F21" s="376" t="s">
        <v>182</v>
      </c>
      <c r="G21" s="369" t="e">
        <f t="shared" si="0"/>
        <v>#DIV/0!</v>
      </c>
      <c r="H21" s="377"/>
      <c r="I21" s="369">
        <v>0</v>
      </c>
      <c r="J21" s="369">
        <v>0</v>
      </c>
      <c r="K21" s="369">
        <v>0</v>
      </c>
      <c r="L21" s="369">
        <f t="shared" si="2"/>
        <v>0</v>
      </c>
      <c r="M21" s="369" t="e">
        <v>#DIV/0!</v>
      </c>
      <c r="N21" s="369">
        <v>0</v>
      </c>
      <c r="O21" s="369">
        <v>0</v>
      </c>
      <c r="P21" s="369" t="e">
        <f t="shared" si="4"/>
        <v>#DIV/0!</v>
      </c>
      <c r="Q21" s="370" t="e">
        <f t="shared" si="5"/>
        <v>#DIV/0!</v>
      </c>
      <c r="R21" s="369">
        <v>0</v>
      </c>
      <c r="S21" s="369" t="e">
        <v>#DIV/0!</v>
      </c>
      <c r="T21" s="369">
        <v>0</v>
      </c>
      <c r="U21" s="369" t="e">
        <f t="shared" si="7"/>
        <v>#DIV/0!</v>
      </c>
      <c r="V21" s="370" t="e">
        <f t="shared" si="8"/>
        <v>#DIV/0!</v>
      </c>
      <c r="W21" s="369">
        <v>0</v>
      </c>
      <c r="X21" s="369">
        <v>0</v>
      </c>
      <c r="Y21" s="369">
        <v>0</v>
      </c>
      <c r="Z21" s="369">
        <f t="shared" si="10"/>
        <v>0</v>
      </c>
      <c r="AA21" s="370" t="e">
        <f t="shared" si="11"/>
        <v>#DIV/0!</v>
      </c>
      <c r="AB21" s="377"/>
      <c r="AC21" s="396"/>
    </row>
    <row r="22" spans="2:29" ht="60">
      <c r="B22" s="371"/>
      <c r="C22" s="372" t="s">
        <v>113</v>
      </c>
      <c r="D22" s="371" t="s">
        <v>0</v>
      </c>
      <c r="E22" s="373"/>
      <c r="F22" s="368" t="s">
        <v>0</v>
      </c>
      <c r="G22" s="369" t="e">
        <f t="shared" si="0"/>
        <v>#DIV/0!</v>
      </c>
      <c r="H22" s="370"/>
      <c r="I22" s="369">
        <f t="shared" ref="I22:K23" si="16">SUM(I24,I26,I28,I30,I32,I34,I36,I38)</f>
        <v>0</v>
      </c>
      <c r="J22" s="369">
        <f t="shared" si="16"/>
        <v>0</v>
      </c>
      <c r="K22" s="369">
        <f t="shared" si="16"/>
        <v>0</v>
      </c>
      <c r="L22" s="369">
        <f>SUM(I22:K22)</f>
        <v>0</v>
      </c>
      <c r="M22" s="369" t="e">
        <f t="shared" ref="M22:O23" si="17">SUM(M24,M26,M28,M30,M32,M34,M36,M38)</f>
        <v>#DIV/0!</v>
      </c>
      <c r="N22" s="369">
        <f t="shared" si="17"/>
        <v>0</v>
      </c>
      <c r="O22" s="369">
        <f t="shared" si="17"/>
        <v>0</v>
      </c>
      <c r="P22" s="369" t="e">
        <f t="shared" si="4"/>
        <v>#DIV/0!</v>
      </c>
      <c r="Q22" s="370" t="e">
        <f t="shared" si="5"/>
        <v>#DIV/0!</v>
      </c>
      <c r="R22" s="369">
        <f t="shared" ref="R22:T23" si="18">SUM(R24,R26,R28,R30,R32,R34,R36,R38)</f>
        <v>0</v>
      </c>
      <c r="S22" s="369" t="e">
        <f t="shared" si="18"/>
        <v>#DIV/0!</v>
      </c>
      <c r="T22" s="369">
        <f t="shared" si="18"/>
        <v>0</v>
      </c>
      <c r="U22" s="369" t="e">
        <f t="shared" si="7"/>
        <v>#DIV/0!</v>
      </c>
      <c r="V22" s="370" t="e">
        <f t="shared" si="8"/>
        <v>#DIV/0!</v>
      </c>
      <c r="W22" s="369">
        <f t="shared" ref="W22:Y23" si="19">SUM(W24,W26,W28,W30,W32,W34,W36,W38)</f>
        <v>0</v>
      </c>
      <c r="X22" s="369">
        <f t="shared" si="19"/>
        <v>0</v>
      </c>
      <c r="Y22" s="369">
        <f t="shared" si="19"/>
        <v>0</v>
      </c>
      <c r="Z22" s="369">
        <f t="shared" si="10"/>
        <v>0</v>
      </c>
      <c r="AA22" s="370" t="e">
        <f t="shared" si="11"/>
        <v>#DIV/0!</v>
      </c>
      <c r="AB22" s="370">
        <v>2</v>
      </c>
      <c r="AC22" s="366">
        <v>1</v>
      </c>
    </row>
    <row r="23" spans="2:29">
      <c r="B23" s="371"/>
      <c r="C23" s="375"/>
      <c r="D23" s="371"/>
      <c r="E23" s="373"/>
      <c r="F23" s="368" t="s">
        <v>182</v>
      </c>
      <c r="G23" s="369" t="e">
        <f t="shared" si="0"/>
        <v>#DIV/0!</v>
      </c>
      <c r="H23" s="370"/>
      <c r="I23" s="369">
        <f t="shared" si="16"/>
        <v>0</v>
      </c>
      <c r="J23" s="369">
        <f t="shared" si="16"/>
        <v>0</v>
      </c>
      <c r="K23" s="369">
        <f t="shared" si="16"/>
        <v>0</v>
      </c>
      <c r="L23" s="369">
        <f>SUM(I23:K23)</f>
        <v>0</v>
      </c>
      <c r="M23" s="369" t="e">
        <f t="shared" si="17"/>
        <v>#DIV/0!</v>
      </c>
      <c r="N23" s="369">
        <f t="shared" si="17"/>
        <v>0</v>
      </c>
      <c r="O23" s="369">
        <f t="shared" si="17"/>
        <v>0</v>
      </c>
      <c r="P23" s="369" t="e">
        <f t="shared" si="4"/>
        <v>#DIV/0!</v>
      </c>
      <c r="Q23" s="370" t="e">
        <f t="shared" si="5"/>
        <v>#DIV/0!</v>
      </c>
      <c r="R23" s="369">
        <f t="shared" si="18"/>
        <v>0</v>
      </c>
      <c r="S23" s="369" t="e">
        <f t="shared" si="18"/>
        <v>#DIV/0!</v>
      </c>
      <c r="T23" s="369">
        <f t="shared" si="18"/>
        <v>0</v>
      </c>
      <c r="U23" s="369" t="e">
        <f t="shared" si="7"/>
        <v>#DIV/0!</v>
      </c>
      <c r="V23" s="370" t="e">
        <f t="shared" si="8"/>
        <v>#DIV/0!</v>
      </c>
      <c r="W23" s="369">
        <f t="shared" si="19"/>
        <v>0</v>
      </c>
      <c r="X23" s="369">
        <f t="shared" si="19"/>
        <v>0</v>
      </c>
      <c r="Y23" s="369">
        <f t="shared" si="19"/>
        <v>0</v>
      </c>
      <c r="Z23" s="369">
        <f t="shared" si="10"/>
        <v>0</v>
      </c>
      <c r="AA23" s="370" t="e">
        <f t="shared" si="11"/>
        <v>#DIV/0!</v>
      </c>
      <c r="AB23" s="370"/>
      <c r="AC23" s="366"/>
    </row>
    <row r="24" spans="2:29" ht="30">
      <c r="B24" s="371">
        <v>1</v>
      </c>
      <c r="C24" s="375" t="s">
        <v>143</v>
      </c>
      <c r="D24" s="371" t="s">
        <v>0</v>
      </c>
      <c r="E24" s="373">
        <v>4200</v>
      </c>
      <c r="F24" s="368" t="s">
        <v>0</v>
      </c>
      <c r="G24" s="369" t="e">
        <f t="shared" si="0"/>
        <v>#DIV/0!</v>
      </c>
      <c r="H24" s="370"/>
      <c r="I24" s="369">
        <v>0</v>
      </c>
      <c r="J24" s="369">
        <v>0</v>
      </c>
      <c r="K24" s="369">
        <v>0</v>
      </c>
      <c r="L24" s="369">
        <f t="shared" ref="L24:L39" si="20">SUM(I24:K24)</f>
        <v>0</v>
      </c>
      <c r="M24" s="369" t="e">
        <v>#DIV/0!</v>
      </c>
      <c r="N24" s="369">
        <v>0</v>
      </c>
      <c r="O24" s="369">
        <v>0</v>
      </c>
      <c r="P24" s="369" t="e">
        <f t="shared" si="4"/>
        <v>#DIV/0!</v>
      </c>
      <c r="Q24" s="370" t="e">
        <f t="shared" si="5"/>
        <v>#DIV/0!</v>
      </c>
      <c r="R24" s="369">
        <v>0</v>
      </c>
      <c r="S24" s="369" t="e">
        <v>#DIV/0!</v>
      </c>
      <c r="T24" s="369">
        <v>0</v>
      </c>
      <c r="U24" s="369" t="e">
        <f t="shared" si="7"/>
        <v>#DIV/0!</v>
      </c>
      <c r="V24" s="370" t="e">
        <f t="shared" si="8"/>
        <v>#DIV/0!</v>
      </c>
      <c r="W24" s="369">
        <v>0</v>
      </c>
      <c r="X24" s="369">
        <v>0</v>
      </c>
      <c r="Y24" s="369">
        <v>0</v>
      </c>
      <c r="Z24" s="369">
        <f t="shared" si="10"/>
        <v>0</v>
      </c>
      <c r="AA24" s="370" t="e">
        <f t="shared" si="11"/>
        <v>#DIV/0!</v>
      </c>
      <c r="AB24" s="370"/>
      <c r="AC24" s="366"/>
    </row>
    <row r="25" spans="2:29">
      <c r="B25" s="371"/>
      <c r="C25" s="375"/>
      <c r="D25" s="371"/>
      <c r="E25" s="373"/>
      <c r="F25" s="368" t="s">
        <v>182</v>
      </c>
      <c r="G25" s="369" t="e">
        <f t="shared" si="0"/>
        <v>#DIV/0!</v>
      </c>
      <c r="H25" s="377"/>
      <c r="I25" s="369">
        <v>0</v>
      </c>
      <c r="J25" s="369">
        <v>0</v>
      </c>
      <c r="K25" s="369">
        <v>0</v>
      </c>
      <c r="L25" s="369">
        <f t="shared" si="20"/>
        <v>0</v>
      </c>
      <c r="M25" s="369" t="e">
        <v>#DIV/0!</v>
      </c>
      <c r="N25" s="369">
        <v>0</v>
      </c>
      <c r="O25" s="369">
        <v>0</v>
      </c>
      <c r="P25" s="369" t="e">
        <f t="shared" si="4"/>
        <v>#DIV/0!</v>
      </c>
      <c r="Q25" s="370" t="e">
        <f t="shared" si="5"/>
        <v>#DIV/0!</v>
      </c>
      <c r="R25" s="369">
        <v>0</v>
      </c>
      <c r="S25" s="369" t="e">
        <v>#DIV/0!</v>
      </c>
      <c r="T25" s="369">
        <v>0</v>
      </c>
      <c r="U25" s="369" t="e">
        <f t="shared" si="7"/>
        <v>#DIV/0!</v>
      </c>
      <c r="V25" s="370" t="e">
        <f t="shared" si="8"/>
        <v>#DIV/0!</v>
      </c>
      <c r="W25" s="369">
        <v>0</v>
      </c>
      <c r="X25" s="369">
        <v>0</v>
      </c>
      <c r="Y25" s="369">
        <v>0</v>
      </c>
      <c r="Z25" s="369">
        <f t="shared" si="10"/>
        <v>0</v>
      </c>
      <c r="AA25" s="370" t="e">
        <f t="shared" si="11"/>
        <v>#DIV/0!</v>
      </c>
      <c r="AB25" s="370"/>
      <c r="AC25" s="366"/>
    </row>
    <row r="26" spans="2:29" ht="30">
      <c r="B26" s="371">
        <v>2</v>
      </c>
      <c r="C26" s="372" t="s">
        <v>50</v>
      </c>
      <c r="D26" s="371" t="s">
        <v>0</v>
      </c>
      <c r="E26" s="373"/>
      <c r="F26" s="368" t="s">
        <v>0</v>
      </c>
      <c r="G26" s="369" t="e">
        <f t="shared" si="0"/>
        <v>#DIV/0!</v>
      </c>
      <c r="H26" s="377"/>
      <c r="I26" s="369">
        <v>0</v>
      </c>
      <c r="J26" s="369">
        <v>0</v>
      </c>
      <c r="K26" s="369">
        <v>0</v>
      </c>
      <c r="L26" s="369">
        <f t="shared" si="20"/>
        <v>0</v>
      </c>
      <c r="M26" s="369" t="e">
        <v>#DIV/0!</v>
      </c>
      <c r="N26" s="369">
        <v>0</v>
      </c>
      <c r="O26" s="369">
        <v>0</v>
      </c>
      <c r="P26" s="369" t="e">
        <f t="shared" si="4"/>
        <v>#DIV/0!</v>
      </c>
      <c r="Q26" s="370" t="e">
        <f t="shared" si="5"/>
        <v>#DIV/0!</v>
      </c>
      <c r="R26" s="369">
        <v>0</v>
      </c>
      <c r="S26" s="369" t="e">
        <v>#DIV/0!</v>
      </c>
      <c r="T26" s="369">
        <v>0</v>
      </c>
      <c r="U26" s="369" t="e">
        <f t="shared" si="7"/>
        <v>#DIV/0!</v>
      </c>
      <c r="V26" s="370" t="e">
        <f t="shared" si="8"/>
        <v>#DIV/0!</v>
      </c>
      <c r="W26" s="369">
        <v>0</v>
      </c>
      <c r="X26" s="369">
        <v>0</v>
      </c>
      <c r="Y26" s="369">
        <v>0</v>
      </c>
      <c r="Z26" s="369">
        <f t="shared" si="10"/>
        <v>0</v>
      </c>
      <c r="AA26" s="370" t="e">
        <f t="shared" si="11"/>
        <v>#DIV/0!</v>
      </c>
      <c r="AB26" s="370"/>
      <c r="AC26" s="366"/>
    </row>
    <row r="27" spans="2:29">
      <c r="B27" s="371"/>
      <c r="C27" s="372"/>
      <c r="D27" s="371"/>
      <c r="E27" s="373"/>
      <c r="F27" s="368" t="s">
        <v>182</v>
      </c>
      <c r="G27" s="369" t="e">
        <f t="shared" si="0"/>
        <v>#DIV/0!</v>
      </c>
      <c r="H27" s="377"/>
      <c r="I27" s="369">
        <v>0</v>
      </c>
      <c r="J27" s="369">
        <v>0</v>
      </c>
      <c r="K27" s="369">
        <v>0</v>
      </c>
      <c r="L27" s="369">
        <f t="shared" si="20"/>
        <v>0</v>
      </c>
      <c r="M27" s="369" t="e">
        <v>#DIV/0!</v>
      </c>
      <c r="N27" s="369">
        <v>0</v>
      </c>
      <c r="O27" s="369">
        <v>0</v>
      </c>
      <c r="P27" s="369" t="e">
        <f t="shared" si="4"/>
        <v>#DIV/0!</v>
      </c>
      <c r="Q27" s="370" t="e">
        <f t="shared" si="5"/>
        <v>#DIV/0!</v>
      </c>
      <c r="R27" s="369">
        <v>0</v>
      </c>
      <c r="S27" s="369" t="e">
        <v>#DIV/0!</v>
      </c>
      <c r="T27" s="369">
        <v>0</v>
      </c>
      <c r="U27" s="369" t="e">
        <f t="shared" si="7"/>
        <v>#DIV/0!</v>
      </c>
      <c r="V27" s="370" t="e">
        <f t="shared" si="8"/>
        <v>#DIV/0!</v>
      </c>
      <c r="W27" s="369">
        <v>0</v>
      </c>
      <c r="X27" s="369">
        <v>0</v>
      </c>
      <c r="Y27" s="369">
        <v>0</v>
      </c>
      <c r="Z27" s="369">
        <f t="shared" si="10"/>
        <v>0</v>
      </c>
      <c r="AA27" s="370" t="e">
        <f t="shared" si="11"/>
        <v>#DIV/0!</v>
      </c>
      <c r="AB27" s="370"/>
      <c r="AC27" s="366"/>
    </row>
    <row r="28" spans="2:29" ht="45">
      <c r="B28" s="374">
        <v>3</v>
      </c>
      <c r="C28" s="375" t="s">
        <v>51</v>
      </c>
      <c r="D28" s="374" t="s">
        <v>0</v>
      </c>
      <c r="E28" s="382">
        <v>300</v>
      </c>
      <c r="F28" s="376" t="s">
        <v>0</v>
      </c>
      <c r="G28" s="381" t="e">
        <f t="shared" si="0"/>
        <v>#DIV/0!</v>
      </c>
      <c r="H28" s="377"/>
      <c r="I28" s="381">
        <v>0</v>
      </c>
      <c r="J28" s="381">
        <v>0</v>
      </c>
      <c r="K28" s="381">
        <v>0</v>
      </c>
      <c r="L28" s="381">
        <f t="shared" si="20"/>
        <v>0</v>
      </c>
      <c r="M28" s="381" t="e">
        <v>#DIV/0!</v>
      </c>
      <c r="N28" s="381">
        <v>0</v>
      </c>
      <c r="O28" s="381">
        <v>0</v>
      </c>
      <c r="P28" s="381" t="e">
        <f t="shared" si="4"/>
        <v>#DIV/0!</v>
      </c>
      <c r="Q28" s="377" t="e">
        <f t="shared" si="5"/>
        <v>#DIV/0!</v>
      </c>
      <c r="R28" s="381">
        <v>0</v>
      </c>
      <c r="S28" s="381" t="e">
        <v>#DIV/0!</v>
      </c>
      <c r="T28" s="381">
        <v>0</v>
      </c>
      <c r="U28" s="381" t="e">
        <f t="shared" si="7"/>
        <v>#DIV/0!</v>
      </c>
      <c r="V28" s="377" t="e">
        <f t="shared" si="8"/>
        <v>#DIV/0!</v>
      </c>
      <c r="W28" s="381">
        <v>0</v>
      </c>
      <c r="X28" s="381">
        <v>0</v>
      </c>
      <c r="Y28" s="381">
        <v>0</v>
      </c>
      <c r="Z28" s="381">
        <f t="shared" si="10"/>
        <v>0</v>
      </c>
      <c r="AA28" s="377" t="e">
        <f t="shared" si="11"/>
        <v>#DIV/0!</v>
      </c>
      <c r="AB28" s="377"/>
      <c r="AC28" s="366"/>
    </row>
    <row r="29" spans="2:29">
      <c r="B29" s="371"/>
      <c r="C29" s="372"/>
      <c r="D29" s="371"/>
      <c r="E29" s="373"/>
      <c r="F29" s="368" t="s">
        <v>182</v>
      </c>
      <c r="G29" s="369" t="e">
        <f t="shared" si="0"/>
        <v>#DIV/0!</v>
      </c>
      <c r="H29" s="377"/>
      <c r="I29" s="369">
        <v>0</v>
      </c>
      <c r="J29" s="369">
        <v>0</v>
      </c>
      <c r="K29" s="369">
        <v>0</v>
      </c>
      <c r="L29" s="369">
        <f t="shared" si="20"/>
        <v>0</v>
      </c>
      <c r="M29" s="369" t="e">
        <v>#DIV/0!</v>
      </c>
      <c r="N29" s="369">
        <v>0</v>
      </c>
      <c r="O29" s="369">
        <v>0</v>
      </c>
      <c r="P29" s="369" t="e">
        <f t="shared" si="4"/>
        <v>#DIV/0!</v>
      </c>
      <c r="Q29" s="370" t="e">
        <f t="shared" si="5"/>
        <v>#DIV/0!</v>
      </c>
      <c r="R29" s="369">
        <v>0</v>
      </c>
      <c r="S29" s="369" t="e">
        <v>#DIV/0!</v>
      </c>
      <c r="T29" s="369">
        <v>0</v>
      </c>
      <c r="U29" s="369" t="e">
        <f t="shared" si="7"/>
        <v>#DIV/0!</v>
      </c>
      <c r="V29" s="370" t="e">
        <f t="shared" si="8"/>
        <v>#DIV/0!</v>
      </c>
      <c r="W29" s="369">
        <v>0</v>
      </c>
      <c r="X29" s="369">
        <v>0</v>
      </c>
      <c r="Y29" s="369">
        <v>0</v>
      </c>
      <c r="Z29" s="369">
        <f t="shared" si="10"/>
        <v>0</v>
      </c>
      <c r="AA29" s="370" t="e">
        <f t="shared" si="11"/>
        <v>#DIV/0!</v>
      </c>
      <c r="AB29" s="370"/>
      <c r="AC29" s="366"/>
    </row>
    <row r="30" spans="2:29" ht="30">
      <c r="B30" s="371">
        <v>4</v>
      </c>
      <c r="C30" s="372" t="s">
        <v>114</v>
      </c>
      <c r="D30" s="371" t="s">
        <v>0</v>
      </c>
      <c r="E30" s="373"/>
      <c r="F30" s="368" t="s">
        <v>0</v>
      </c>
      <c r="G30" s="369" t="e">
        <f t="shared" si="0"/>
        <v>#DIV/0!</v>
      </c>
      <c r="H30" s="377"/>
      <c r="I30" s="369">
        <v>0</v>
      </c>
      <c r="J30" s="369">
        <v>0</v>
      </c>
      <c r="K30" s="369">
        <v>0</v>
      </c>
      <c r="L30" s="369">
        <f t="shared" si="20"/>
        <v>0</v>
      </c>
      <c r="M30" s="369" t="e">
        <v>#DIV/0!</v>
      </c>
      <c r="N30" s="369">
        <v>0</v>
      </c>
      <c r="O30" s="369">
        <v>0</v>
      </c>
      <c r="P30" s="369" t="e">
        <f t="shared" si="4"/>
        <v>#DIV/0!</v>
      </c>
      <c r="Q30" s="370" t="e">
        <f t="shared" si="5"/>
        <v>#DIV/0!</v>
      </c>
      <c r="R30" s="369">
        <v>0</v>
      </c>
      <c r="S30" s="369" t="e">
        <v>#DIV/0!</v>
      </c>
      <c r="T30" s="369">
        <v>0</v>
      </c>
      <c r="U30" s="369" t="e">
        <f t="shared" si="7"/>
        <v>#DIV/0!</v>
      </c>
      <c r="V30" s="370" t="e">
        <f t="shared" si="8"/>
        <v>#DIV/0!</v>
      </c>
      <c r="W30" s="369">
        <v>0</v>
      </c>
      <c r="X30" s="369">
        <v>0</v>
      </c>
      <c r="Y30" s="369">
        <v>0</v>
      </c>
      <c r="Z30" s="369">
        <f t="shared" si="10"/>
        <v>0</v>
      </c>
      <c r="AA30" s="370" t="e">
        <f t="shared" si="11"/>
        <v>#DIV/0!</v>
      </c>
      <c r="AB30" s="370"/>
      <c r="AC30" s="366"/>
    </row>
    <row r="31" spans="2:29">
      <c r="B31" s="371"/>
      <c r="C31" s="372"/>
      <c r="D31" s="371"/>
      <c r="E31" s="373"/>
      <c r="F31" s="368" t="s">
        <v>182</v>
      </c>
      <c r="G31" s="369" t="e">
        <f t="shared" si="0"/>
        <v>#DIV/0!</v>
      </c>
      <c r="H31" s="377"/>
      <c r="I31" s="369">
        <v>0</v>
      </c>
      <c r="J31" s="369">
        <v>0</v>
      </c>
      <c r="K31" s="369">
        <v>0</v>
      </c>
      <c r="L31" s="369">
        <f t="shared" si="20"/>
        <v>0</v>
      </c>
      <c r="M31" s="369" t="e">
        <v>#DIV/0!</v>
      </c>
      <c r="N31" s="369">
        <v>0</v>
      </c>
      <c r="O31" s="369">
        <v>0</v>
      </c>
      <c r="P31" s="369" t="e">
        <f t="shared" si="4"/>
        <v>#DIV/0!</v>
      </c>
      <c r="Q31" s="370" t="e">
        <f t="shared" si="5"/>
        <v>#DIV/0!</v>
      </c>
      <c r="R31" s="369">
        <v>0</v>
      </c>
      <c r="S31" s="369" t="e">
        <v>#DIV/0!</v>
      </c>
      <c r="T31" s="369">
        <v>0</v>
      </c>
      <c r="U31" s="369" t="e">
        <f t="shared" si="7"/>
        <v>#DIV/0!</v>
      </c>
      <c r="V31" s="370" t="e">
        <f t="shared" si="8"/>
        <v>#DIV/0!</v>
      </c>
      <c r="W31" s="369">
        <v>0</v>
      </c>
      <c r="X31" s="369">
        <v>0</v>
      </c>
      <c r="Y31" s="369">
        <v>0</v>
      </c>
      <c r="Z31" s="369">
        <f t="shared" si="10"/>
        <v>0</v>
      </c>
      <c r="AA31" s="370" t="e">
        <f t="shared" si="11"/>
        <v>#DIV/0!</v>
      </c>
      <c r="AB31" s="370"/>
      <c r="AC31" s="366"/>
    </row>
    <row r="32" spans="2:29" ht="27.75" customHeight="1">
      <c r="B32" s="371">
        <v>5</v>
      </c>
      <c r="C32" s="372" t="s">
        <v>115</v>
      </c>
      <c r="D32" s="371" t="s">
        <v>6</v>
      </c>
      <c r="E32" s="373"/>
      <c r="F32" s="368" t="s">
        <v>0</v>
      </c>
      <c r="G32" s="369" t="e">
        <f t="shared" si="0"/>
        <v>#DIV/0!</v>
      </c>
      <c r="H32" s="370"/>
      <c r="I32" s="369">
        <v>0</v>
      </c>
      <c r="J32" s="369">
        <v>0</v>
      </c>
      <c r="K32" s="369">
        <v>0</v>
      </c>
      <c r="L32" s="369">
        <f t="shared" si="20"/>
        <v>0</v>
      </c>
      <c r="M32" s="369" t="e">
        <v>#DIV/0!</v>
      </c>
      <c r="N32" s="369">
        <v>0</v>
      </c>
      <c r="O32" s="369">
        <v>0</v>
      </c>
      <c r="P32" s="369" t="e">
        <f t="shared" si="4"/>
        <v>#DIV/0!</v>
      </c>
      <c r="Q32" s="370" t="e">
        <f t="shared" si="5"/>
        <v>#DIV/0!</v>
      </c>
      <c r="R32" s="369">
        <v>0</v>
      </c>
      <c r="S32" s="369" t="e">
        <v>#DIV/0!</v>
      </c>
      <c r="T32" s="369">
        <v>0</v>
      </c>
      <c r="U32" s="369" t="e">
        <f t="shared" si="7"/>
        <v>#DIV/0!</v>
      </c>
      <c r="V32" s="370" t="e">
        <f t="shared" si="8"/>
        <v>#DIV/0!</v>
      </c>
      <c r="W32" s="369">
        <v>0</v>
      </c>
      <c r="X32" s="369">
        <v>0</v>
      </c>
      <c r="Y32" s="369">
        <v>0</v>
      </c>
      <c r="Z32" s="369">
        <f t="shared" si="10"/>
        <v>0</v>
      </c>
      <c r="AA32" s="370" t="e">
        <f t="shared" si="11"/>
        <v>#DIV/0!</v>
      </c>
      <c r="AB32" s="370"/>
      <c r="AC32" s="366"/>
    </row>
    <row r="33" spans="2:29" ht="27.75" customHeight="1">
      <c r="B33" s="371"/>
      <c r="C33" s="372"/>
      <c r="D33" s="371"/>
      <c r="E33" s="373"/>
      <c r="F33" s="368" t="s">
        <v>182</v>
      </c>
      <c r="G33" s="369" t="e">
        <f t="shared" si="0"/>
        <v>#DIV/0!</v>
      </c>
      <c r="H33" s="377"/>
      <c r="I33" s="369">
        <v>0</v>
      </c>
      <c r="J33" s="369">
        <v>0</v>
      </c>
      <c r="K33" s="369">
        <v>0</v>
      </c>
      <c r="L33" s="369">
        <f t="shared" si="20"/>
        <v>0</v>
      </c>
      <c r="M33" s="369" t="e">
        <v>#DIV/0!</v>
      </c>
      <c r="N33" s="369">
        <v>0</v>
      </c>
      <c r="O33" s="369">
        <v>0</v>
      </c>
      <c r="P33" s="369" t="e">
        <f t="shared" si="4"/>
        <v>#DIV/0!</v>
      </c>
      <c r="Q33" s="370" t="e">
        <f t="shared" si="5"/>
        <v>#DIV/0!</v>
      </c>
      <c r="R33" s="369">
        <v>0</v>
      </c>
      <c r="S33" s="369" t="e">
        <v>#DIV/0!</v>
      </c>
      <c r="T33" s="369">
        <v>0</v>
      </c>
      <c r="U33" s="369" t="e">
        <f t="shared" si="7"/>
        <v>#DIV/0!</v>
      </c>
      <c r="V33" s="370" t="e">
        <f t="shared" si="8"/>
        <v>#DIV/0!</v>
      </c>
      <c r="W33" s="369">
        <v>0</v>
      </c>
      <c r="X33" s="369">
        <v>0</v>
      </c>
      <c r="Y33" s="369">
        <v>0</v>
      </c>
      <c r="Z33" s="369">
        <f t="shared" si="10"/>
        <v>0</v>
      </c>
      <c r="AA33" s="370" t="e">
        <f t="shared" si="11"/>
        <v>#DIV/0!</v>
      </c>
      <c r="AB33" s="370"/>
      <c r="AC33" s="366"/>
    </row>
    <row r="34" spans="2:29" ht="45">
      <c r="B34" s="371">
        <v>6</v>
      </c>
      <c r="C34" s="372" t="s">
        <v>52</v>
      </c>
      <c r="D34" s="371" t="s">
        <v>0</v>
      </c>
      <c r="E34" s="373"/>
      <c r="F34" s="368" t="s">
        <v>0</v>
      </c>
      <c r="G34" s="369" t="e">
        <f t="shared" si="0"/>
        <v>#DIV/0!</v>
      </c>
      <c r="H34" s="377"/>
      <c r="I34" s="369">
        <v>0</v>
      </c>
      <c r="J34" s="369">
        <v>0</v>
      </c>
      <c r="K34" s="369">
        <v>0</v>
      </c>
      <c r="L34" s="369">
        <f t="shared" si="20"/>
        <v>0</v>
      </c>
      <c r="M34" s="369" t="e">
        <v>#DIV/0!</v>
      </c>
      <c r="N34" s="369">
        <v>0</v>
      </c>
      <c r="O34" s="369">
        <v>0</v>
      </c>
      <c r="P34" s="369" t="e">
        <f t="shared" si="4"/>
        <v>#DIV/0!</v>
      </c>
      <c r="Q34" s="370" t="e">
        <f t="shared" si="5"/>
        <v>#DIV/0!</v>
      </c>
      <c r="R34" s="369">
        <v>0</v>
      </c>
      <c r="S34" s="369" t="e">
        <v>#DIV/0!</v>
      </c>
      <c r="T34" s="369">
        <v>0</v>
      </c>
      <c r="U34" s="369" t="e">
        <f t="shared" si="7"/>
        <v>#DIV/0!</v>
      </c>
      <c r="V34" s="370" t="e">
        <f t="shared" si="8"/>
        <v>#DIV/0!</v>
      </c>
      <c r="W34" s="369">
        <v>0</v>
      </c>
      <c r="X34" s="369">
        <v>0</v>
      </c>
      <c r="Y34" s="369">
        <v>0</v>
      </c>
      <c r="Z34" s="369">
        <f t="shared" si="10"/>
        <v>0</v>
      </c>
      <c r="AA34" s="370" t="e">
        <f t="shared" si="11"/>
        <v>#DIV/0!</v>
      </c>
      <c r="AB34" s="370"/>
      <c r="AC34" s="366"/>
    </row>
    <row r="35" spans="2:29">
      <c r="B35" s="371"/>
      <c r="C35" s="372"/>
      <c r="D35" s="371"/>
      <c r="E35" s="373"/>
      <c r="F35" s="368" t="s">
        <v>182</v>
      </c>
      <c r="G35" s="369" t="e">
        <f t="shared" si="0"/>
        <v>#DIV/0!</v>
      </c>
      <c r="H35" s="377"/>
      <c r="I35" s="369">
        <v>0</v>
      </c>
      <c r="J35" s="369">
        <v>0</v>
      </c>
      <c r="K35" s="369">
        <v>0</v>
      </c>
      <c r="L35" s="369">
        <f t="shared" si="20"/>
        <v>0</v>
      </c>
      <c r="M35" s="369" t="e">
        <v>#DIV/0!</v>
      </c>
      <c r="N35" s="369">
        <v>0</v>
      </c>
      <c r="O35" s="369">
        <v>0</v>
      </c>
      <c r="P35" s="369" t="e">
        <f t="shared" si="4"/>
        <v>#DIV/0!</v>
      </c>
      <c r="Q35" s="370" t="e">
        <f t="shared" si="5"/>
        <v>#DIV/0!</v>
      </c>
      <c r="R35" s="369">
        <v>0</v>
      </c>
      <c r="S35" s="369" t="e">
        <v>#DIV/0!</v>
      </c>
      <c r="T35" s="369">
        <v>0</v>
      </c>
      <c r="U35" s="369" t="e">
        <f t="shared" si="7"/>
        <v>#DIV/0!</v>
      </c>
      <c r="V35" s="370" t="e">
        <f t="shared" si="8"/>
        <v>#DIV/0!</v>
      </c>
      <c r="W35" s="369">
        <v>0</v>
      </c>
      <c r="X35" s="369">
        <v>0</v>
      </c>
      <c r="Y35" s="369">
        <v>0</v>
      </c>
      <c r="Z35" s="369">
        <f t="shared" si="10"/>
        <v>0</v>
      </c>
      <c r="AA35" s="370" t="e">
        <f t="shared" si="11"/>
        <v>#DIV/0!</v>
      </c>
      <c r="AB35" s="370"/>
      <c r="AC35" s="366"/>
    </row>
    <row r="36" spans="2:29" ht="60">
      <c r="B36" s="371">
        <v>7</v>
      </c>
      <c r="C36" s="397" t="s">
        <v>116</v>
      </c>
      <c r="D36" s="371" t="s">
        <v>5</v>
      </c>
      <c r="E36" s="373"/>
      <c r="F36" s="368" t="s">
        <v>0</v>
      </c>
      <c r="G36" s="369" t="e">
        <f t="shared" si="0"/>
        <v>#DIV/0!</v>
      </c>
      <c r="H36" s="370"/>
      <c r="I36" s="369">
        <v>0</v>
      </c>
      <c r="J36" s="369">
        <v>0</v>
      </c>
      <c r="K36" s="369">
        <v>0</v>
      </c>
      <c r="L36" s="369">
        <f t="shared" si="20"/>
        <v>0</v>
      </c>
      <c r="M36" s="369" t="e">
        <v>#DIV/0!</v>
      </c>
      <c r="N36" s="369">
        <v>0</v>
      </c>
      <c r="O36" s="369">
        <v>0</v>
      </c>
      <c r="P36" s="369" t="e">
        <f t="shared" si="4"/>
        <v>#DIV/0!</v>
      </c>
      <c r="Q36" s="370" t="e">
        <f t="shared" si="5"/>
        <v>#DIV/0!</v>
      </c>
      <c r="R36" s="369">
        <v>0</v>
      </c>
      <c r="S36" s="369" t="e">
        <v>#DIV/0!</v>
      </c>
      <c r="T36" s="369">
        <v>0</v>
      </c>
      <c r="U36" s="369" t="e">
        <f t="shared" si="7"/>
        <v>#DIV/0!</v>
      </c>
      <c r="V36" s="370" t="e">
        <f t="shared" si="8"/>
        <v>#DIV/0!</v>
      </c>
      <c r="W36" s="369">
        <v>0</v>
      </c>
      <c r="X36" s="369">
        <v>0</v>
      </c>
      <c r="Y36" s="369">
        <v>0</v>
      </c>
      <c r="Z36" s="369">
        <f t="shared" si="10"/>
        <v>0</v>
      </c>
      <c r="AA36" s="370" t="e">
        <f t="shared" si="11"/>
        <v>#DIV/0!</v>
      </c>
      <c r="AB36" s="370"/>
      <c r="AC36" s="366"/>
    </row>
    <row r="37" spans="2:29">
      <c r="B37" s="371"/>
      <c r="C37" s="397"/>
      <c r="D37" s="371"/>
      <c r="E37" s="373"/>
      <c r="F37" s="368" t="s">
        <v>182</v>
      </c>
      <c r="G37" s="369" t="e">
        <f t="shared" si="0"/>
        <v>#DIV/0!</v>
      </c>
      <c r="H37" s="370"/>
      <c r="I37" s="369">
        <v>0</v>
      </c>
      <c r="J37" s="369">
        <v>0</v>
      </c>
      <c r="K37" s="369">
        <v>0</v>
      </c>
      <c r="L37" s="369">
        <f t="shared" si="20"/>
        <v>0</v>
      </c>
      <c r="M37" s="369" t="e">
        <v>#DIV/0!</v>
      </c>
      <c r="N37" s="369">
        <v>0</v>
      </c>
      <c r="O37" s="369">
        <v>0</v>
      </c>
      <c r="P37" s="369" t="e">
        <f t="shared" si="4"/>
        <v>#DIV/0!</v>
      </c>
      <c r="Q37" s="370" t="e">
        <f t="shared" si="5"/>
        <v>#DIV/0!</v>
      </c>
      <c r="R37" s="369">
        <v>0</v>
      </c>
      <c r="S37" s="369" t="e">
        <v>#DIV/0!</v>
      </c>
      <c r="T37" s="369">
        <v>0</v>
      </c>
      <c r="U37" s="369" t="e">
        <f t="shared" si="7"/>
        <v>#DIV/0!</v>
      </c>
      <c r="V37" s="370" t="e">
        <f t="shared" si="8"/>
        <v>#DIV/0!</v>
      </c>
      <c r="W37" s="369">
        <v>0</v>
      </c>
      <c r="X37" s="369">
        <v>0</v>
      </c>
      <c r="Y37" s="369">
        <v>0</v>
      </c>
      <c r="Z37" s="369">
        <f t="shared" si="10"/>
        <v>0</v>
      </c>
      <c r="AA37" s="370" t="e">
        <f t="shared" si="11"/>
        <v>#DIV/0!</v>
      </c>
      <c r="AB37" s="370"/>
      <c r="AC37" s="366"/>
    </row>
    <row r="38" spans="2:29" ht="45">
      <c r="B38" s="371">
        <v>8</v>
      </c>
      <c r="C38" s="372" t="s">
        <v>117</v>
      </c>
      <c r="D38" s="371" t="s">
        <v>0</v>
      </c>
      <c r="E38" s="373"/>
      <c r="F38" s="368" t="s">
        <v>0</v>
      </c>
      <c r="G38" s="369" t="e">
        <f t="shared" si="0"/>
        <v>#DIV/0!</v>
      </c>
      <c r="H38" s="370"/>
      <c r="I38" s="369">
        <v>0</v>
      </c>
      <c r="J38" s="369">
        <v>0</v>
      </c>
      <c r="K38" s="369">
        <v>0</v>
      </c>
      <c r="L38" s="369">
        <f t="shared" si="20"/>
        <v>0</v>
      </c>
      <c r="M38" s="369" t="e">
        <v>#DIV/0!</v>
      </c>
      <c r="N38" s="369">
        <v>0</v>
      </c>
      <c r="O38" s="369">
        <v>0</v>
      </c>
      <c r="P38" s="369" t="e">
        <f t="shared" si="4"/>
        <v>#DIV/0!</v>
      </c>
      <c r="Q38" s="370" t="e">
        <f t="shared" si="5"/>
        <v>#DIV/0!</v>
      </c>
      <c r="R38" s="369">
        <v>0</v>
      </c>
      <c r="S38" s="369" t="e">
        <v>#DIV/0!</v>
      </c>
      <c r="T38" s="369">
        <v>0</v>
      </c>
      <c r="U38" s="369" t="e">
        <f t="shared" si="7"/>
        <v>#DIV/0!</v>
      </c>
      <c r="V38" s="370" t="e">
        <f t="shared" si="8"/>
        <v>#DIV/0!</v>
      </c>
      <c r="W38" s="369">
        <v>0</v>
      </c>
      <c r="X38" s="369">
        <v>0</v>
      </c>
      <c r="Y38" s="369">
        <v>0</v>
      </c>
      <c r="Z38" s="369">
        <f t="shared" si="10"/>
        <v>0</v>
      </c>
      <c r="AA38" s="370" t="e">
        <f t="shared" si="11"/>
        <v>#DIV/0!</v>
      </c>
      <c r="AB38" s="370"/>
      <c r="AC38" s="366"/>
    </row>
    <row r="39" spans="2:29">
      <c r="B39" s="371"/>
      <c r="C39" s="372"/>
      <c r="D39" s="371"/>
      <c r="E39" s="373"/>
      <c r="F39" s="368" t="s">
        <v>182</v>
      </c>
      <c r="G39" s="369" t="e">
        <f t="shared" si="0"/>
        <v>#DIV/0!</v>
      </c>
      <c r="H39" s="377"/>
      <c r="I39" s="369">
        <v>0</v>
      </c>
      <c r="J39" s="369">
        <v>0</v>
      </c>
      <c r="K39" s="369">
        <v>0</v>
      </c>
      <c r="L39" s="369">
        <f t="shared" si="20"/>
        <v>0</v>
      </c>
      <c r="M39" s="369" t="e">
        <v>#DIV/0!</v>
      </c>
      <c r="N39" s="369">
        <v>0</v>
      </c>
      <c r="O39" s="369">
        <v>0</v>
      </c>
      <c r="P39" s="369" t="e">
        <f t="shared" si="4"/>
        <v>#DIV/0!</v>
      </c>
      <c r="Q39" s="370" t="e">
        <f t="shared" si="5"/>
        <v>#DIV/0!</v>
      </c>
      <c r="R39" s="369">
        <v>0</v>
      </c>
      <c r="S39" s="369" t="e">
        <v>#DIV/0!</v>
      </c>
      <c r="T39" s="369">
        <v>0</v>
      </c>
      <c r="U39" s="369" t="e">
        <f t="shared" si="7"/>
        <v>#DIV/0!</v>
      </c>
      <c r="V39" s="370" t="e">
        <f t="shared" si="8"/>
        <v>#DIV/0!</v>
      </c>
      <c r="W39" s="369">
        <v>0</v>
      </c>
      <c r="X39" s="369">
        <v>0</v>
      </c>
      <c r="Y39" s="369">
        <v>0</v>
      </c>
      <c r="Z39" s="369">
        <f t="shared" si="10"/>
        <v>0</v>
      </c>
      <c r="AA39" s="370" t="e">
        <f t="shared" si="11"/>
        <v>#DIV/0!</v>
      </c>
      <c r="AB39" s="370"/>
      <c r="AC39" s="366"/>
    </row>
    <row r="40" spans="2:29" ht="45">
      <c r="B40" s="371"/>
      <c r="C40" s="372" t="s">
        <v>118</v>
      </c>
      <c r="D40" s="371" t="s">
        <v>0</v>
      </c>
      <c r="E40" s="373"/>
      <c r="F40" s="368" t="s">
        <v>0</v>
      </c>
      <c r="G40" s="369" t="e">
        <f t="shared" si="0"/>
        <v>#DIV/0!</v>
      </c>
      <c r="H40" s="370"/>
      <c r="I40" s="369">
        <f t="shared" ref="I40:K41" si="21">SUM(I42,I48,I50,I56,I58,I60,I62)</f>
        <v>0</v>
      </c>
      <c r="J40" s="369">
        <f t="shared" si="21"/>
        <v>0</v>
      </c>
      <c r="K40" s="369">
        <f t="shared" si="21"/>
        <v>0</v>
      </c>
      <c r="L40" s="369">
        <f>SUM(I40:K40)</f>
        <v>0</v>
      </c>
      <c r="M40" s="369" t="e">
        <f t="shared" ref="M40:O41" si="22">SUM(M42,M48,M50,M56,M58,M60,M62)</f>
        <v>#DIV/0!</v>
      </c>
      <c r="N40" s="369">
        <f t="shared" si="22"/>
        <v>0</v>
      </c>
      <c r="O40" s="369">
        <f t="shared" si="22"/>
        <v>0</v>
      </c>
      <c r="P40" s="369" t="e">
        <f t="shared" si="4"/>
        <v>#DIV/0!</v>
      </c>
      <c r="Q40" s="370" t="e">
        <f t="shared" si="5"/>
        <v>#DIV/0!</v>
      </c>
      <c r="R40" s="369">
        <f t="shared" ref="R40:T41" si="23">SUM(R42,R48,R50,R56,R58,R60,R62)</f>
        <v>0</v>
      </c>
      <c r="S40" s="369" t="e">
        <f t="shared" si="23"/>
        <v>#DIV/0!</v>
      </c>
      <c r="T40" s="369">
        <f t="shared" si="23"/>
        <v>0</v>
      </c>
      <c r="U40" s="369" t="e">
        <f t="shared" si="7"/>
        <v>#DIV/0!</v>
      </c>
      <c r="V40" s="370" t="e">
        <f t="shared" si="8"/>
        <v>#DIV/0!</v>
      </c>
      <c r="W40" s="369">
        <f t="shared" ref="W40:Y41" si="24">SUM(W42,W48,W50,W56,W58,W60,W62)</f>
        <v>0</v>
      </c>
      <c r="X40" s="369">
        <f t="shared" si="24"/>
        <v>0</v>
      </c>
      <c r="Y40" s="369">
        <f t="shared" si="24"/>
        <v>0</v>
      </c>
      <c r="Z40" s="369">
        <f t="shared" si="10"/>
        <v>0</v>
      </c>
      <c r="AA40" s="370" t="e">
        <f t="shared" si="11"/>
        <v>#DIV/0!</v>
      </c>
      <c r="AB40" s="370">
        <v>2</v>
      </c>
      <c r="AC40" s="412">
        <v>2</v>
      </c>
    </row>
    <row r="41" spans="2:29">
      <c r="B41" s="379"/>
      <c r="C41" s="395"/>
      <c r="D41" s="371"/>
      <c r="E41" s="373"/>
      <c r="F41" s="368" t="s">
        <v>182</v>
      </c>
      <c r="G41" s="369" t="e">
        <f t="shared" si="0"/>
        <v>#DIV/0!</v>
      </c>
      <c r="H41" s="370"/>
      <c r="I41" s="369">
        <f t="shared" si="21"/>
        <v>0</v>
      </c>
      <c r="J41" s="369">
        <f t="shared" si="21"/>
        <v>0</v>
      </c>
      <c r="K41" s="369">
        <f t="shared" si="21"/>
        <v>0</v>
      </c>
      <c r="L41" s="369">
        <f>SUM(I41:K41)</f>
        <v>0</v>
      </c>
      <c r="M41" s="369" t="e">
        <f t="shared" si="22"/>
        <v>#DIV/0!</v>
      </c>
      <c r="N41" s="369">
        <f t="shared" si="22"/>
        <v>0</v>
      </c>
      <c r="O41" s="369">
        <f t="shared" si="22"/>
        <v>0</v>
      </c>
      <c r="P41" s="369" t="e">
        <f t="shared" si="4"/>
        <v>#DIV/0!</v>
      </c>
      <c r="Q41" s="370" t="e">
        <f t="shared" si="5"/>
        <v>#DIV/0!</v>
      </c>
      <c r="R41" s="369">
        <f t="shared" si="23"/>
        <v>0</v>
      </c>
      <c r="S41" s="369" t="e">
        <f t="shared" si="23"/>
        <v>#DIV/0!</v>
      </c>
      <c r="T41" s="369">
        <f t="shared" si="23"/>
        <v>0</v>
      </c>
      <c r="U41" s="369" t="e">
        <f t="shared" si="7"/>
        <v>#DIV/0!</v>
      </c>
      <c r="V41" s="370" t="e">
        <f t="shared" si="8"/>
        <v>#DIV/0!</v>
      </c>
      <c r="W41" s="369">
        <f t="shared" si="24"/>
        <v>0</v>
      </c>
      <c r="X41" s="369">
        <f t="shared" si="24"/>
        <v>0</v>
      </c>
      <c r="Y41" s="369">
        <f t="shared" si="24"/>
        <v>-80010</v>
      </c>
      <c r="Z41" s="369">
        <f t="shared" si="10"/>
        <v>-80010</v>
      </c>
      <c r="AA41" s="370" t="e">
        <f t="shared" si="11"/>
        <v>#DIV/0!</v>
      </c>
      <c r="AB41" s="370"/>
      <c r="AC41" s="393"/>
    </row>
    <row r="42" spans="2:29" ht="30">
      <c r="B42" s="371">
        <v>1</v>
      </c>
      <c r="C42" s="372" t="s">
        <v>53</v>
      </c>
      <c r="D42" s="371" t="s">
        <v>0</v>
      </c>
      <c r="E42" s="373">
        <f>E44+E46</f>
        <v>100</v>
      </c>
      <c r="F42" s="368" t="s">
        <v>0</v>
      </c>
      <c r="G42" s="369" t="e">
        <f t="shared" si="0"/>
        <v>#DIV/0!</v>
      </c>
      <c r="H42" s="370"/>
      <c r="I42" s="369">
        <f t="shared" ref="I42:K43" si="25">SUM(I44,I46)</f>
        <v>0</v>
      </c>
      <c r="J42" s="369">
        <f t="shared" si="25"/>
        <v>0</v>
      </c>
      <c r="K42" s="369">
        <f t="shared" si="25"/>
        <v>0</v>
      </c>
      <c r="L42" s="369">
        <f t="shared" ref="L42:L71" si="26">SUM(I42:K42)</f>
        <v>0</v>
      </c>
      <c r="M42" s="369" t="e">
        <f t="shared" ref="M42:O43" si="27">SUM(M44,M46)</f>
        <v>#DIV/0!</v>
      </c>
      <c r="N42" s="369">
        <f t="shared" si="27"/>
        <v>0</v>
      </c>
      <c r="O42" s="369">
        <f t="shared" si="27"/>
        <v>0</v>
      </c>
      <c r="P42" s="369" t="e">
        <f t="shared" si="4"/>
        <v>#DIV/0!</v>
      </c>
      <c r="Q42" s="370" t="e">
        <f t="shared" si="5"/>
        <v>#DIV/0!</v>
      </c>
      <c r="R42" s="369">
        <f t="shared" ref="R42:T43" si="28">SUM(R44,R46)</f>
        <v>0</v>
      </c>
      <c r="S42" s="369" t="e">
        <f t="shared" si="28"/>
        <v>#DIV/0!</v>
      </c>
      <c r="T42" s="369">
        <f t="shared" si="28"/>
        <v>0</v>
      </c>
      <c r="U42" s="369" t="e">
        <f t="shared" si="7"/>
        <v>#DIV/0!</v>
      </c>
      <c r="V42" s="370" t="e">
        <f t="shared" si="8"/>
        <v>#DIV/0!</v>
      </c>
      <c r="W42" s="369">
        <f t="shared" ref="W42:Y43" si="29">SUM(W44,W46)</f>
        <v>0</v>
      </c>
      <c r="X42" s="369">
        <f t="shared" si="29"/>
        <v>0</v>
      </c>
      <c r="Y42" s="369">
        <f t="shared" si="29"/>
        <v>0</v>
      </c>
      <c r="Z42" s="369">
        <f t="shared" si="10"/>
        <v>0</v>
      </c>
      <c r="AA42" s="370" t="e">
        <f t="shared" si="11"/>
        <v>#DIV/0!</v>
      </c>
      <c r="AB42" s="370"/>
      <c r="AC42" s="366"/>
    </row>
    <row r="43" spans="2:29">
      <c r="B43" s="371"/>
      <c r="C43" s="372"/>
      <c r="D43" s="371"/>
      <c r="E43" s="373"/>
      <c r="F43" s="368" t="s">
        <v>182</v>
      </c>
      <c r="G43" s="369" t="e">
        <f t="shared" si="0"/>
        <v>#DIV/0!</v>
      </c>
      <c r="H43" s="370"/>
      <c r="I43" s="369">
        <f t="shared" si="25"/>
        <v>0</v>
      </c>
      <c r="J43" s="369">
        <f t="shared" si="25"/>
        <v>0</v>
      </c>
      <c r="K43" s="369">
        <f t="shared" si="25"/>
        <v>0</v>
      </c>
      <c r="L43" s="369">
        <f t="shared" si="26"/>
        <v>0</v>
      </c>
      <c r="M43" s="369" t="e">
        <f t="shared" si="27"/>
        <v>#DIV/0!</v>
      </c>
      <c r="N43" s="369">
        <f t="shared" si="27"/>
        <v>0</v>
      </c>
      <c r="O43" s="369">
        <f t="shared" si="27"/>
        <v>0</v>
      </c>
      <c r="P43" s="369" t="e">
        <f t="shared" si="4"/>
        <v>#DIV/0!</v>
      </c>
      <c r="Q43" s="370" t="e">
        <f t="shared" si="5"/>
        <v>#DIV/0!</v>
      </c>
      <c r="R43" s="369">
        <f t="shared" si="28"/>
        <v>0</v>
      </c>
      <c r="S43" s="369" t="e">
        <f t="shared" si="28"/>
        <v>#DIV/0!</v>
      </c>
      <c r="T43" s="369">
        <f t="shared" si="28"/>
        <v>0</v>
      </c>
      <c r="U43" s="369" t="e">
        <f t="shared" si="7"/>
        <v>#DIV/0!</v>
      </c>
      <c r="V43" s="370" t="e">
        <f t="shared" si="8"/>
        <v>#DIV/0!</v>
      </c>
      <c r="W43" s="369">
        <f t="shared" si="29"/>
        <v>0</v>
      </c>
      <c r="X43" s="369">
        <f t="shared" si="29"/>
        <v>0</v>
      </c>
      <c r="Y43" s="369">
        <f t="shared" si="29"/>
        <v>0</v>
      </c>
      <c r="Z43" s="369">
        <f t="shared" si="10"/>
        <v>0</v>
      </c>
      <c r="AA43" s="370" t="e">
        <f t="shared" si="11"/>
        <v>#DIV/0!</v>
      </c>
      <c r="AB43" s="370"/>
      <c r="AC43" s="366"/>
    </row>
    <row r="44" spans="2:29">
      <c r="B44" s="371"/>
      <c r="C44" s="372" t="s">
        <v>9</v>
      </c>
      <c r="D44" s="371" t="s">
        <v>0</v>
      </c>
      <c r="E44" s="373">
        <v>60</v>
      </c>
      <c r="F44" s="368" t="s">
        <v>0</v>
      </c>
      <c r="G44" s="369" t="e">
        <f t="shared" si="0"/>
        <v>#DIV/0!</v>
      </c>
      <c r="H44" s="370"/>
      <c r="I44" s="369">
        <v>0</v>
      </c>
      <c r="J44" s="369">
        <v>0</v>
      </c>
      <c r="K44" s="369">
        <v>0</v>
      </c>
      <c r="L44" s="369">
        <f t="shared" si="26"/>
        <v>0</v>
      </c>
      <c r="M44" s="369" t="e">
        <v>#DIV/0!</v>
      </c>
      <c r="N44" s="369">
        <v>0</v>
      </c>
      <c r="O44" s="369">
        <v>0</v>
      </c>
      <c r="P44" s="369" t="e">
        <f t="shared" si="4"/>
        <v>#DIV/0!</v>
      </c>
      <c r="Q44" s="370" t="e">
        <f t="shared" si="5"/>
        <v>#DIV/0!</v>
      </c>
      <c r="R44" s="369">
        <v>0</v>
      </c>
      <c r="S44" s="369" t="e">
        <v>#DIV/0!</v>
      </c>
      <c r="T44" s="369">
        <v>0</v>
      </c>
      <c r="U44" s="369" t="e">
        <f t="shared" si="7"/>
        <v>#DIV/0!</v>
      </c>
      <c r="V44" s="370" t="e">
        <f t="shared" si="8"/>
        <v>#DIV/0!</v>
      </c>
      <c r="W44" s="369">
        <v>0</v>
      </c>
      <c r="X44" s="369">
        <v>0</v>
      </c>
      <c r="Y44" s="369">
        <v>0</v>
      </c>
      <c r="Z44" s="369">
        <f t="shared" si="10"/>
        <v>0</v>
      </c>
      <c r="AA44" s="370" t="e">
        <f t="shared" si="11"/>
        <v>#DIV/0!</v>
      </c>
      <c r="AB44" s="370"/>
      <c r="AC44" s="366"/>
    </row>
    <row r="45" spans="2:29">
      <c r="B45" s="371"/>
      <c r="C45" s="372"/>
      <c r="D45" s="371"/>
      <c r="E45" s="373"/>
      <c r="F45" s="368" t="s">
        <v>182</v>
      </c>
      <c r="G45" s="369" t="e">
        <f t="shared" si="0"/>
        <v>#DIV/0!</v>
      </c>
      <c r="H45" s="370"/>
      <c r="I45" s="369">
        <v>0</v>
      </c>
      <c r="J45" s="369">
        <v>0</v>
      </c>
      <c r="K45" s="369">
        <v>0</v>
      </c>
      <c r="L45" s="369">
        <f t="shared" si="26"/>
        <v>0</v>
      </c>
      <c r="M45" s="369" t="e">
        <v>#DIV/0!</v>
      </c>
      <c r="N45" s="369">
        <v>0</v>
      </c>
      <c r="O45" s="369">
        <v>0</v>
      </c>
      <c r="P45" s="369" t="e">
        <f t="shared" si="4"/>
        <v>#DIV/0!</v>
      </c>
      <c r="Q45" s="370" t="e">
        <f t="shared" si="5"/>
        <v>#DIV/0!</v>
      </c>
      <c r="R45" s="369">
        <v>0</v>
      </c>
      <c r="S45" s="369" t="e">
        <v>#DIV/0!</v>
      </c>
      <c r="T45" s="369">
        <v>0</v>
      </c>
      <c r="U45" s="369" t="e">
        <f t="shared" si="7"/>
        <v>#DIV/0!</v>
      </c>
      <c r="V45" s="370" t="e">
        <f t="shared" si="8"/>
        <v>#DIV/0!</v>
      </c>
      <c r="W45" s="369">
        <v>0</v>
      </c>
      <c r="X45" s="369">
        <v>0</v>
      </c>
      <c r="Y45" s="369">
        <v>0</v>
      </c>
      <c r="Z45" s="369">
        <f t="shared" si="10"/>
        <v>0</v>
      </c>
      <c r="AA45" s="370" t="e">
        <f t="shared" si="11"/>
        <v>#DIV/0!</v>
      </c>
      <c r="AB45" s="370"/>
      <c r="AC45" s="366"/>
    </row>
    <row r="46" spans="2:29">
      <c r="B46" s="371"/>
      <c r="C46" s="372" t="s">
        <v>10</v>
      </c>
      <c r="D46" s="371" t="s">
        <v>0</v>
      </c>
      <c r="E46" s="373">
        <v>40</v>
      </c>
      <c r="F46" s="368" t="s">
        <v>0</v>
      </c>
      <c r="G46" s="369" t="e">
        <f t="shared" si="0"/>
        <v>#DIV/0!</v>
      </c>
      <c r="H46" s="370"/>
      <c r="I46" s="369">
        <v>0</v>
      </c>
      <c r="J46" s="369">
        <v>0</v>
      </c>
      <c r="K46" s="369">
        <v>0</v>
      </c>
      <c r="L46" s="369">
        <f t="shared" si="26"/>
        <v>0</v>
      </c>
      <c r="M46" s="369" t="e">
        <v>#DIV/0!</v>
      </c>
      <c r="N46" s="369">
        <v>0</v>
      </c>
      <c r="O46" s="369">
        <v>0</v>
      </c>
      <c r="P46" s="369" t="e">
        <f t="shared" si="4"/>
        <v>#DIV/0!</v>
      </c>
      <c r="Q46" s="370" t="e">
        <f t="shared" si="5"/>
        <v>#DIV/0!</v>
      </c>
      <c r="R46" s="369">
        <v>0</v>
      </c>
      <c r="S46" s="369" t="e">
        <v>#DIV/0!</v>
      </c>
      <c r="T46" s="369">
        <v>0</v>
      </c>
      <c r="U46" s="369" t="e">
        <f t="shared" si="7"/>
        <v>#DIV/0!</v>
      </c>
      <c r="V46" s="370" t="e">
        <f t="shared" si="8"/>
        <v>#DIV/0!</v>
      </c>
      <c r="W46" s="369">
        <v>0</v>
      </c>
      <c r="X46" s="369">
        <v>0</v>
      </c>
      <c r="Y46" s="369">
        <v>0</v>
      </c>
      <c r="Z46" s="369">
        <f t="shared" si="10"/>
        <v>0</v>
      </c>
      <c r="AA46" s="370" t="e">
        <f t="shared" si="11"/>
        <v>#DIV/0!</v>
      </c>
      <c r="AB46" s="370"/>
      <c r="AC46" s="366"/>
    </row>
    <row r="47" spans="2:29">
      <c r="B47" s="371"/>
      <c r="C47" s="372"/>
      <c r="D47" s="371"/>
      <c r="E47" s="373"/>
      <c r="F47" s="368" t="s">
        <v>182</v>
      </c>
      <c r="G47" s="369" t="e">
        <f t="shared" si="0"/>
        <v>#DIV/0!</v>
      </c>
      <c r="H47" s="370"/>
      <c r="I47" s="369">
        <v>0</v>
      </c>
      <c r="J47" s="369">
        <v>0</v>
      </c>
      <c r="K47" s="369">
        <v>0</v>
      </c>
      <c r="L47" s="369">
        <f t="shared" si="26"/>
        <v>0</v>
      </c>
      <c r="M47" s="369" t="e">
        <v>#DIV/0!</v>
      </c>
      <c r="N47" s="369">
        <v>0</v>
      </c>
      <c r="O47" s="369">
        <v>0</v>
      </c>
      <c r="P47" s="369" t="e">
        <f t="shared" si="4"/>
        <v>#DIV/0!</v>
      </c>
      <c r="Q47" s="370" t="e">
        <f t="shared" si="5"/>
        <v>#DIV/0!</v>
      </c>
      <c r="R47" s="369">
        <v>0</v>
      </c>
      <c r="S47" s="369" t="e">
        <v>#DIV/0!</v>
      </c>
      <c r="T47" s="369">
        <v>0</v>
      </c>
      <c r="U47" s="369" t="e">
        <f t="shared" si="7"/>
        <v>#DIV/0!</v>
      </c>
      <c r="V47" s="370" t="e">
        <f t="shared" si="8"/>
        <v>#DIV/0!</v>
      </c>
      <c r="W47" s="369">
        <v>0</v>
      </c>
      <c r="X47" s="369">
        <v>0</v>
      </c>
      <c r="Y47" s="369">
        <v>0</v>
      </c>
      <c r="Z47" s="369">
        <f t="shared" si="10"/>
        <v>0</v>
      </c>
      <c r="AA47" s="370" t="e">
        <f t="shared" si="11"/>
        <v>#DIV/0!</v>
      </c>
      <c r="AB47" s="370"/>
      <c r="AC47" s="366"/>
    </row>
    <row r="48" spans="2:29" ht="30">
      <c r="B48" s="371">
        <v>2</v>
      </c>
      <c r="C48" s="372" t="s">
        <v>55</v>
      </c>
      <c r="D48" s="371" t="s">
        <v>0</v>
      </c>
      <c r="E48" s="373">
        <v>5000</v>
      </c>
      <c r="F48" s="368" t="s">
        <v>0</v>
      </c>
      <c r="G48" s="369" t="e">
        <f t="shared" si="0"/>
        <v>#DIV/0!</v>
      </c>
      <c r="H48" s="370"/>
      <c r="I48" s="369">
        <v>0</v>
      </c>
      <c r="J48" s="369">
        <v>0</v>
      </c>
      <c r="K48" s="369">
        <v>0</v>
      </c>
      <c r="L48" s="369">
        <f t="shared" si="26"/>
        <v>0</v>
      </c>
      <c r="M48" s="369" t="e">
        <v>#DIV/0!</v>
      </c>
      <c r="N48" s="369">
        <v>0</v>
      </c>
      <c r="O48" s="369">
        <v>0</v>
      </c>
      <c r="P48" s="369" t="e">
        <f t="shared" si="4"/>
        <v>#DIV/0!</v>
      </c>
      <c r="Q48" s="370" t="e">
        <f t="shared" si="5"/>
        <v>#DIV/0!</v>
      </c>
      <c r="R48" s="369">
        <v>0</v>
      </c>
      <c r="S48" s="369" t="e">
        <v>#DIV/0!</v>
      </c>
      <c r="T48" s="369">
        <v>0</v>
      </c>
      <c r="U48" s="369" t="e">
        <f t="shared" si="7"/>
        <v>#DIV/0!</v>
      </c>
      <c r="V48" s="370" t="e">
        <f t="shared" si="8"/>
        <v>#DIV/0!</v>
      </c>
      <c r="W48" s="369">
        <v>0</v>
      </c>
      <c r="X48" s="369">
        <v>0</v>
      </c>
      <c r="Y48" s="369">
        <v>0</v>
      </c>
      <c r="Z48" s="369">
        <f t="shared" si="10"/>
        <v>0</v>
      </c>
      <c r="AA48" s="370" t="e">
        <f t="shared" si="11"/>
        <v>#DIV/0!</v>
      </c>
      <c r="AB48" s="370"/>
      <c r="AC48" s="366"/>
    </row>
    <row r="49" spans="2:29">
      <c r="B49" s="371"/>
      <c r="C49" s="372"/>
      <c r="D49" s="371"/>
      <c r="E49" s="373"/>
      <c r="F49" s="368" t="s">
        <v>182</v>
      </c>
      <c r="G49" s="369" t="e">
        <f t="shared" si="0"/>
        <v>#DIV/0!</v>
      </c>
      <c r="H49" s="370"/>
      <c r="I49" s="369">
        <v>0</v>
      </c>
      <c r="J49" s="369">
        <v>0</v>
      </c>
      <c r="K49" s="369">
        <v>0</v>
      </c>
      <c r="L49" s="369">
        <f t="shared" si="26"/>
        <v>0</v>
      </c>
      <c r="M49" s="369" t="e">
        <v>#DIV/0!</v>
      </c>
      <c r="N49" s="369">
        <v>0</v>
      </c>
      <c r="O49" s="369">
        <v>0</v>
      </c>
      <c r="P49" s="369" t="e">
        <f t="shared" si="4"/>
        <v>#DIV/0!</v>
      </c>
      <c r="Q49" s="370" t="e">
        <f t="shared" si="5"/>
        <v>#DIV/0!</v>
      </c>
      <c r="R49" s="369">
        <v>0</v>
      </c>
      <c r="S49" s="369" t="e">
        <v>#DIV/0!</v>
      </c>
      <c r="T49" s="369">
        <v>0</v>
      </c>
      <c r="U49" s="369" t="e">
        <f t="shared" si="7"/>
        <v>#DIV/0!</v>
      </c>
      <c r="V49" s="370" t="e">
        <f t="shared" si="8"/>
        <v>#DIV/0!</v>
      </c>
      <c r="W49" s="369">
        <v>0</v>
      </c>
      <c r="X49" s="369">
        <v>0</v>
      </c>
      <c r="Y49" s="369">
        <v>-80010</v>
      </c>
      <c r="Z49" s="369">
        <f t="shared" si="10"/>
        <v>-80010</v>
      </c>
      <c r="AA49" s="370" t="e">
        <f t="shared" si="11"/>
        <v>#DIV/0!</v>
      </c>
      <c r="AB49" s="370"/>
      <c r="AC49" s="366"/>
    </row>
    <row r="50" spans="2:29" ht="45">
      <c r="B50" s="371">
        <v>3</v>
      </c>
      <c r="C50" s="372" t="s">
        <v>56</v>
      </c>
      <c r="D50" s="371" t="s">
        <v>0</v>
      </c>
      <c r="E50" s="373">
        <f>SUM(E52)</f>
        <v>0</v>
      </c>
      <c r="F50" s="368" t="s">
        <v>0</v>
      </c>
      <c r="G50" s="369">
        <f t="shared" si="0"/>
        <v>0</v>
      </c>
      <c r="H50" s="370"/>
      <c r="I50" s="369">
        <f t="shared" ref="I50:K51" si="30">SUM(I52,I54)</f>
        <v>0</v>
      </c>
      <c r="J50" s="369">
        <f t="shared" si="30"/>
        <v>0</v>
      </c>
      <c r="K50" s="369">
        <f t="shared" si="30"/>
        <v>0</v>
      </c>
      <c r="L50" s="369">
        <f t="shared" si="26"/>
        <v>0</v>
      </c>
      <c r="M50" s="369">
        <f t="shared" ref="M50:O51" si="31">SUM(M52,M54)</f>
        <v>0</v>
      </c>
      <c r="N50" s="369">
        <f t="shared" si="31"/>
        <v>0</v>
      </c>
      <c r="O50" s="369">
        <f t="shared" si="31"/>
        <v>0</v>
      </c>
      <c r="P50" s="369">
        <f t="shared" si="4"/>
        <v>0</v>
      </c>
      <c r="Q50" s="370">
        <f t="shared" si="5"/>
        <v>0</v>
      </c>
      <c r="R50" s="369">
        <f t="shared" ref="R50:T51" si="32">SUM(R52,R54)</f>
        <v>0</v>
      </c>
      <c r="S50" s="369">
        <f t="shared" si="32"/>
        <v>0</v>
      </c>
      <c r="T50" s="369">
        <f t="shared" si="32"/>
        <v>0</v>
      </c>
      <c r="U50" s="369">
        <f t="shared" si="7"/>
        <v>0</v>
      </c>
      <c r="V50" s="370">
        <f t="shared" si="8"/>
        <v>0</v>
      </c>
      <c r="W50" s="369">
        <f t="shared" ref="W50:Y51" si="33">SUM(W52,W54)</f>
        <v>0</v>
      </c>
      <c r="X50" s="369">
        <f t="shared" si="33"/>
        <v>0</v>
      </c>
      <c r="Y50" s="369">
        <f t="shared" si="33"/>
        <v>0</v>
      </c>
      <c r="Z50" s="369">
        <f t="shared" si="10"/>
        <v>0</v>
      </c>
      <c r="AA50" s="370">
        <f t="shared" si="11"/>
        <v>0</v>
      </c>
      <c r="AB50" s="370"/>
      <c r="AC50" s="366"/>
    </row>
    <row r="51" spans="2:29">
      <c r="B51" s="371"/>
      <c r="C51" s="372"/>
      <c r="D51" s="371"/>
      <c r="E51" s="373"/>
      <c r="F51" s="368" t="s">
        <v>182</v>
      </c>
      <c r="G51" s="369">
        <f t="shared" si="0"/>
        <v>0</v>
      </c>
      <c r="H51" s="370"/>
      <c r="I51" s="369">
        <f t="shared" si="30"/>
        <v>0</v>
      </c>
      <c r="J51" s="369">
        <f t="shared" si="30"/>
        <v>0</v>
      </c>
      <c r="K51" s="369">
        <f t="shared" si="30"/>
        <v>0</v>
      </c>
      <c r="L51" s="369">
        <f t="shared" si="26"/>
        <v>0</v>
      </c>
      <c r="M51" s="369">
        <f t="shared" si="31"/>
        <v>0</v>
      </c>
      <c r="N51" s="369">
        <f t="shared" si="31"/>
        <v>0</v>
      </c>
      <c r="O51" s="369">
        <f t="shared" si="31"/>
        <v>0</v>
      </c>
      <c r="P51" s="369">
        <f t="shared" si="4"/>
        <v>0</v>
      </c>
      <c r="Q51" s="370">
        <f t="shared" si="5"/>
        <v>0</v>
      </c>
      <c r="R51" s="369">
        <f t="shared" si="32"/>
        <v>0</v>
      </c>
      <c r="S51" s="369">
        <f t="shared" si="32"/>
        <v>0</v>
      </c>
      <c r="T51" s="369">
        <f t="shared" si="32"/>
        <v>0</v>
      </c>
      <c r="U51" s="369">
        <f t="shared" si="7"/>
        <v>0</v>
      </c>
      <c r="V51" s="370">
        <f t="shared" si="8"/>
        <v>0</v>
      </c>
      <c r="W51" s="369">
        <f t="shared" si="33"/>
        <v>0</v>
      </c>
      <c r="X51" s="369">
        <f t="shared" si="33"/>
        <v>0</v>
      </c>
      <c r="Y51" s="369">
        <f t="shared" si="33"/>
        <v>0</v>
      </c>
      <c r="Z51" s="369">
        <f t="shared" si="10"/>
        <v>0</v>
      </c>
      <c r="AA51" s="370">
        <f t="shared" si="11"/>
        <v>0</v>
      </c>
      <c r="AB51" s="370"/>
      <c r="AC51" s="366"/>
    </row>
    <row r="52" spans="2:29">
      <c r="B52" s="374"/>
      <c r="C52" s="375" t="s">
        <v>14</v>
      </c>
      <c r="D52" s="374" t="s">
        <v>0</v>
      </c>
      <c r="E52" s="382"/>
      <c r="F52" s="376" t="s">
        <v>0</v>
      </c>
      <c r="G52" s="381">
        <f t="shared" si="0"/>
        <v>0</v>
      </c>
      <c r="H52" s="377"/>
      <c r="I52" s="381"/>
      <c r="J52" s="381"/>
      <c r="K52" s="381"/>
      <c r="L52" s="381">
        <f t="shared" si="26"/>
        <v>0</v>
      </c>
      <c r="M52" s="381"/>
      <c r="N52" s="381"/>
      <c r="O52" s="381"/>
      <c r="P52" s="381">
        <f t="shared" si="4"/>
        <v>0</v>
      </c>
      <c r="Q52" s="377">
        <f t="shared" si="5"/>
        <v>0</v>
      </c>
      <c r="R52" s="381"/>
      <c r="S52" s="381"/>
      <c r="T52" s="381"/>
      <c r="U52" s="381">
        <f t="shared" si="7"/>
        <v>0</v>
      </c>
      <c r="V52" s="377">
        <f t="shared" si="8"/>
        <v>0</v>
      </c>
      <c r="W52" s="381"/>
      <c r="X52" s="381"/>
      <c r="Y52" s="381"/>
      <c r="Z52" s="381">
        <f t="shared" si="10"/>
        <v>0</v>
      </c>
      <c r="AA52" s="377">
        <f t="shared" si="11"/>
        <v>0</v>
      </c>
      <c r="AB52" s="377"/>
      <c r="AC52" s="378"/>
    </row>
    <row r="53" spans="2:29">
      <c r="B53" s="371"/>
      <c r="C53" s="372"/>
      <c r="D53" s="371"/>
      <c r="E53" s="373"/>
      <c r="F53" s="368" t="s">
        <v>182</v>
      </c>
      <c r="G53" s="369">
        <f t="shared" si="0"/>
        <v>0</v>
      </c>
      <c r="H53" s="370"/>
      <c r="I53" s="369"/>
      <c r="J53" s="369"/>
      <c r="K53" s="369"/>
      <c r="L53" s="369">
        <f t="shared" si="26"/>
        <v>0</v>
      </c>
      <c r="M53" s="369"/>
      <c r="N53" s="369"/>
      <c r="O53" s="369"/>
      <c r="P53" s="369">
        <f t="shared" si="4"/>
        <v>0</v>
      </c>
      <c r="Q53" s="370">
        <f t="shared" si="5"/>
        <v>0</v>
      </c>
      <c r="R53" s="369"/>
      <c r="S53" s="369"/>
      <c r="T53" s="369"/>
      <c r="U53" s="369">
        <f t="shared" si="7"/>
        <v>0</v>
      </c>
      <c r="V53" s="370">
        <f t="shared" si="8"/>
        <v>0</v>
      </c>
      <c r="W53" s="369"/>
      <c r="X53" s="369"/>
      <c r="Y53" s="369"/>
      <c r="Z53" s="369">
        <f t="shared" si="10"/>
        <v>0</v>
      </c>
      <c r="AA53" s="370">
        <f t="shared" si="11"/>
        <v>0</v>
      </c>
      <c r="AB53" s="370"/>
      <c r="AC53" s="366"/>
    </row>
    <row r="54" spans="2:29">
      <c r="B54" s="374"/>
      <c r="C54" s="375" t="s">
        <v>13</v>
      </c>
      <c r="D54" s="374" t="s">
        <v>11</v>
      </c>
      <c r="E54" s="382"/>
      <c r="F54" s="376" t="s">
        <v>0</v>
      </c>
      <c r="G54" s="381">
        <f t="shared" si="0"/>
        <v>0</v>
      </c>
      <c r="H54" s="377"/>
      <c r="I54" s="381"/>
      <c r="J54" s="381"/>
      <c r="K54" s="381"/>
      <c r="L54" s="381">
        <f t="shared" si="26"/>
        <v>0</v>
      </c>
      <c r="M54" s="381"/>
      <c r="N54" s="381"/>
      <c r="O54" s="381"/>
      <c r="P54" s="381">
        <f t="shared" si="4"/>
        <v>0</v>
      </c>
      <c r="Q54" s="377">
        <f t="shared" si="5"/>
        <v>0</v>
      </c>
      <c r="R54" s="381"/>
      <c r="S54" s="381"/>
      <c r="T54" s="381"/>
      <c r="U54" s="381">
        <f t="shared" si="7"/>
        <v>0</v>
      </c>
      <c r="V54" s="377">
        <f t="shared" si="8"/>
        <v>0</v>
      </c>
      <c r="W54" s="381"/>
      <c r="X54" s="381"/>
      <c r="Y54" s="381"/>
      <c r="Z54" s="381">
        <f t="shared" si="10"/>
        <v>0</v>
      </c>
      <c r="AA54" s="377">
        <f t="shared" si="11"/>
        <v>0</v>
      </c>
      <c r="AB54" s="377"/>
      <c r="AC54" s="378"/>
    </row>
    <row r="55" spans="2:29">
      <c r="B55" s="374"/>
      <c r="C55" s="375"/>
      <c r="D55" s="371"/>
      <c r="E55" s="373"/>
      <c r="F55" s="368" t="s">
        <v>182</v>
      </c>
      <c r="G55" s="369">
        <f t="shared" si="0"/>
        <v>0</v>
      </c>
      <c r="H55" s="370"/>
      <c r="I55" s="369"/>
      <c r="J55" s="369"/>
      <c r="K55" s="369"/>
      <c r="L55" s="369">
        <f t="shared" si="26"/>
        <v>0</v>
      </c>
      <c r="M55" s="369"/>
      <c r="N55" s="369"/>
      <c r="O55" s="369"/>
      <c r="P55" s="369">
        <f t="shared" si="4"/>
        <v>0</v>
      </c>
      <c r="Q55" s="370">
        <f t="shared" si="5"/>
        <v>0</v>
      </c>
      <c r="R55" s="369"/>
      <c r="S55" s="369"/>
      <c r="T55" s="369"/>
      <c r="U55" s="369">
        <f t="shared" si="7"/>
        <v>0</v>
      </c>
      <c r="V55" s="370">
        <f t="shared" si="8"/>
        <v>0</v>
      </c>
      <c r="W55" s="369"/>
      <c r="X55" s="369"/>
      <c r="Y55" s="369"/>
      <c r="Z55" s="369">
        <f t="shared" si="10"/>
        <v>0</v>
      </c>
      <c r="AA55" s="370">
        <f t="shared" si="11"/>
        <v>0</v>
      </c>
      <c r="AB55" s="370"/>
      <c r="AC55" s="366"/>
    </row>
    <row r="56" spans="2:29" ht="30">
      <c r="B56" s="374">
        <v>4</v>
      </c>
      <c r="C56" s="375" t="s">
        <v>119</v>
      </c>
      <c r="D56" s="371" t="s">
        <v>0</v>
      </c>
      <c r="E56" s="373"/>
      <c r="F56" s="368" t="s">
        <v>0</v>
      </c>
      <c r="G56" s="369">
        <f t="shared" si="0"/>
        <v>0</v>
      </c>
      <c r="H56" s="370"/>
      <c r="I56" s="369"/>
      <c r="J56" s="369"/>
      <c r="K56" s="369"/>
      <c r="L56" s="369">
        <f t="shared" si="26"/>
        <v>0</v>
      </c>
      <c r="M56" s="369"/>
      <c r="N56" s="369"/>
      <c r="O56" s="369"/>
      <c r="P56" s="369">
        <f t="shared" si="4"/>
        <v>0</v>
      </c>
      <c r="Q56" s="370">
        <f t="shared" si="5"/>
        <v>0</v>
      </c>
      <c r="R56" s="369"/>
      <c r="S56" s="369"/>
      <c r="T56" s="369"/>
      <c r="U56" s="369">
        <f t="shared" si="7"/>
        <v>0</v>
      </c>
      <c r="V56" s="370">
        <f t="shared" si="8"/>
        <v>0</v>
      </c>
      <c r="W56" s="369"/>
      <c r="X56" s="369"/>
      <c r="Y56" s="369"/>
      <c r="Z56" s="369">
        <f t="shared" si="10"/>
        <v>0</v>
      </c>
      <c r="AA56" s="370">
        <f t="shared" si="11"/>
        <v>0</v>
      </c>
      <c r="AB56" s="370"/>
      <c r="AC56" s="366"/>
    </row>
    <row r="57" spans="2:29">
      <c r="B57" s="374"/>
      <c r="C57" s="375"/>
      <c r="D57" s="371"/>
      <c r="E57" s="373"/>
      <c r="F57" s="368" t="s">
        <v>182</v>
      </c>
      <c r="G57" s="369">
        <f t="shared" si="0"/>
        <v>0</v>
      </c>
      <c r="H57" s="370"/>
      <c r="I57" s="369"/>
      <c r="J57" s="369"/>
      <c r="K57" s="369"/>
      <c r="L57" s="369">
        <f t="shared" si="26"/>
        <v>0</v>
      </c>
      <c r="M57" s="369"/>
      <c r="N57" s="369"/>
      <c r="O57" s="369"/>
      <c r="P57" s="369">
        <f t="shared" si="4"/>
        <v>0</v>
      </c>
      <c r="Q57" s="370">
        <f t="shared" si="5"/>
        <v>0</v>
      </c>
      <c r="R57" s="369"/>
      <c r="S57" s="369"/>
      <c r="T57" s="369"/>
      <c r="U57" s="369">
        <f t="shared" si="7"/>
        <v>0</v>
      </c>
      <c r="V57" s="370">
        <f t="shared" si="8"/>
        <v>0</v>
      </c>
      <c r="W57" s="369"/>
      <c r="X57" s="369"/>
      <c r="Y57" s="369"/>
      <c r="Z57" s="369">
        <f t="shared" si="10"/>
        <v>0</v>
      </c>
      <c r="AA57" s="370">
        <f t="shared" si="11"/>
        <v>0</v>
      </c>
      <c r="AB57" s="370"/>
      <c r="AC57" s="366"/>
    </row>
    <row r="58" spans="2:29" ht="30">
      <c r="B58" s="371">
        <v>5</v>
      </c>
      <c r="C58" s="372" t="s">
        <v>120</v>
      </c>
      <c r="D58" s="371" t="s">
        <v>0</v>
      </c>
      <c r="E58" s="373"/>
      <c r="F58" s="368" t="s">
        <v>0</v>
      </c>
      <c r="G58" s="369">
        <f t="shared" si="0"/>
        <v>0</v>
      </c>
      <c r="H58" s="370"/>
      <c r="I58" s="369"/>
      <c r="J58" s="369"/>
      <c r="K58" s="369"/>
      <c r="L58" s="369">
        <f t="shared" si="26"/>
        <v>0</v>
      </c>
      <c r="M58" s="369"/>
      <c r="N58" s="369"/>
      <c r="O58" s="369"/>
      <c r="P58" s="369">
        <f t="shared" si="4"/>
        <v>0</v>
      </c>
      <c r="Q58" s="370">
        <f t="shared" si="5"/>
        <v>0</v>
      </c>
      <c r="R58" s="369"/>
      <c r="S58" s="369"/>
      <c r="T58" s="369"/>
      <c r="U58" s="369">
        <f t="shared" si="7"/>
        <v>0</v>
      </c>
      <c r="V58" s="370">
        <f t="shared" si="8"/>
        <v>0</v>
      </c>
      <c r="W58" s="369"/>
      <c r="X58" s="369"/>
      <c r="Y58" s="369"/>
      <c r="Z58" s="369">
        <f t="shared" si="10"/>
        <v>0</v>
      </c>
      <c r="AA58" s="370">
        <f t="shared" si="11"/>
        <v>0</v>
      </c>
      <c r="AB58" s="370"/>
      <c r="AC58" s="366"/>
    </row>
    <row r="59" spans="2:29">
      <c r="B59" s="374"/>
      <c r="C59" s="375"/>
      <c r="D59" s="371"/>
      <c r="E59" s="373"/>
      <c r="F59" s="368" t="s">
        <v>182</v>
      </c>
      <c r="G59" s="369">
        <f t="shared" si="0"/>
        <v>0</v>
      </c>
      <c r="H59" s="370"/>
      <c r="I59" s="369"/>
      <c r="J59" s="369"/>
      <c r="K59" s="369"/>
      <c r="L59" s="369">
        <f t="shared" si="26"/>
        <v>0</v>
      </c>
      <c r="M59" s="369"/>
      <c r="N59" s="369"/>
      <c r="O59" s="369"/>
      <c r="P59" s="369">
        <f t="shared" si="4"/>
        <v>0</v>
      </c>
      <c r="Q59" s="370">
        <f t="shared" si="5"/>
        <v>0</v>
      </c>
      <c r="R59" s="369"/>
      <c r="S59" s="369"/>
      <c r="T59" s="369"/>
      <c r="U59" s="369">
        <f t="shared" si="7"/>
        <v>0</v>
      </c>
      <c r="V59" s="370">
        <f t="shared" si="8"/>
        <v>0</v>
      </c>
      <c r="W59" s="369"/>
      <c r="X59" s="369"/>
      <c r="Y59" s="369"/>
      <c r="Z59" s="369">
        <f t="shared" si="10"/>
        <v>0</v>
      </c>
      <c r="AA59" s="370">
        <f t="shared" si="11"/>
        <v>0</v>
      </c>
      <c r="AB59" s="370"/>
      <c r="AC59" s="366"/>
    </row>
    <row r="60" spans="2:29" ht="30">
      <c r="B60" s="371">
        <v>6</v>
      </c>
      <c r="C60" s="372" t="s">
        <v>54</v>
      </c>
      <c r="D60" s="371" t="s">
        <v>0</v>
      </c>
      <c r="E60" s="373">
        <v>0</v>
      </c>
      <c r="F60" s="368" t="s">
        <v>0</v>
      </c>
      <c r="G60" s="369">
        <f t="shared" si="0"/>
        <v>0</v>
      </c>
      <c r="H60" s="370"/>
      <c r="I60" s="369"/>
      <c r="J60" s="369"/>
      <c r="K60" s="369"/>
      <c r="L60" s="369">
        <f t="shared" si="26"/>
        <v>0</v>
      </c>
      <c r="M60" s="369"/>
      <c r="N60" s="369"/>
      <c r="O60" s="369"/>
      <c r="P60" s="369">
        <f t="shared" si="4"/>
        <v>0</v>
      </c>
      <c r="Q60" s="370">
        <f t="shared" si="5"/>
        <v>0</v>
      </c>
      <c r="R60" s="369"/>
      <c r="S60" s="369"/>
      <c r="T60" s="369"/>
      <c r="U60" s="369">
        <f t="shared" si="7"/>
        <v>0</v>
      </c>
      <c r="V60" s="370">
        <f t="shared" si="8"/>
        <v>0</v>
      </c>
      <c r="W60" s="369"/>
      <c r="X60" s="369"/>
      <c r="Y60" s="369"/>
      <c r="Z60" s="369">
        <f t="shared" si="10"/>
        <v>0</v>
      </c>
      <c r="AA60" s="370">
        <f t="shared" si="11"/>
        <v>0</v>
      </c>
      <c r="AB60" s="370"/>
      <c r="AC60" s="366"/>
    </row>
    <row r="61" spans="2:29">
      <c r="B61" s="371"/>
      <c r="C61" s="372"/>
      <c r="D61" s="371"/>
      <c r="E61" s="373"/>
      <c r="F61" s="368" t="s">
        <v>182</v>
      </c>
      <c r="G61" s="369">
        <f t="shared" si="0"/>
        <v>0</v>
      </c>
      <c r="H61" s="370"/>
      <c r="I61" s="369"/>
      <c r="J61" s="369"/>
      <c r="K61" s="369"/>
      <c r="L61" s="369">
        <f t="shared" si="26"/>
        <v>0</v>
      </c>
      <c r="M61" s="369"/>
      <c r="N61" s="369"/>
      <c r="O61" s="369"/>
      <c r="P61" s="369">
        <f t="shared" si="4"/>
        <v>0</v>
      </c>
      <c r="Q61" s="370">
        <f t="shared" si="5"/>
        <v>0</v>
      </c>
      <c r="R61" s="369"/>
      <c r="S61" s="369"/>
      <c r="T61" s="369"/>
      <c r="U61" s="369">
        <f t="shared" si="7"/>
        <v>0</v>
      </c>
      <c r="V61" s="370">
        <f t="shared" si="8"/>
        <v>0</v>
      </c>
      <c r="W61" s="369"/>
      <c r="X61" s="369"/>
      <c r="Y61" s="369"/>
      <c r="Z61" s="369">
        <f t="shared" si="10"/>
        <v>0</v>
      </c>
      <c r="AA61" s="370">
        <f t="shared" si="11"/>
        <v>0</v>
      </c>
      <c r="AB61" s="370"/>
      <c r="AC61" s="366"/>
    </row>
    <row r="62" spans="2:29" ht="30">
      <c r="B62" s="371">
        <v>7</v>
      </c>
      <c r="C62" s="372" t="s">
        <v>121</v>
      </c>
      <c r="D62" s="371" t="s">
        <v>0</v>
      </c>
      <c r="E62" s="373"/>
      <c r="F62" s="368" t="s">
        <v>0</v>
      </c>
      <c r="G62" s="369">
        <f t="shared" si="0"/>
        <v>0</v>
      </c>
      <c r="H62" s="370"/>
      <c r="I62" s="369"/>
      <c r="J62" s="369"/>
      <c r="K62" s="369"/>
      <c r="L62" s="369">
        <f t="shared" si="26"/>
        <v>0</v>
      </c>
      <c r="M62" s="369"/>
      <c r="N62" s="369"/>
      <c r="O62" s="369"/>
      <c r="P62" s="369">
        <f t="shared" si="4"/>
        <v>0</v>
      </c>
      <c r="Q62" s="370">
        <f t="shared" si="5"/>
        <v>0</v>
      </c>
      <c r="R62" s="369"/>
      <c r="S62" s="369"/>
      <c r="T62" s="369"/>
      <c r="U62" s="369">
        <f t="shared" si="7"/>
        <v>0</v>
      </c>
      <c r="V62" s="370">
        <f t="shared" si="8"/>
        <v>0</v>
      </c>
      <c r="W62" s="369"/>
      <c r="X62" s="369"/>
      <c r="Y62" s="369"/>
      <c r="Z62" s="369">
        <f t="shared" si="10"/>
        <v>0</v>
      </c>
      <c r="AA62" s="370">
        <f t="shared" si="11"/>
        <v>0</v>
      </c>
      <c r="AB62" s="370"/>
      <c r="AC62" s="366"/>
    </row>
    <row r="63" spans="2:29">
      <c r="B63" s="371"/>
      <c r="C63" s="372"/>
      <c r="D63" s="371"/>
      <c r="E63" s="373"/>
      <c r="F63" s="368" t="s">
        <v>182</v>
      </c>
      <c r="G63" s="369">
        <f t="shared" si="0"/>
        <v>0</v>
      </c>
      <c r="H63" s="370"/>
      <c r="I63" s="369"/>
      <c r="J63" s="369"/>
      <c r="K63" s="369"/>
      <c r="L63" s="369">
        <f t="shared" si="26"/>
        <v>0</v>
      </c>
      <c r="M63" s="369"/>
      <c r="N63" s="369"/>
      <c r="O63" s="369"/>
      <c r="P63" s="369">
        <f t="shared" si="4"/>
        <v>0</v>
      </c>
      <c r="Q63" s="370">
        <f t="shared" si="5"/>
        <v>0</v>
      </c>
      <c r="R63" s="369"/>
      <c r="S63" s="369"/>
      <c r="T63" s="369"/>
      <c r="U63" s="369">
        <f t="shared" si="7"/>
        <v>0</v>
      </c>
      <c r="V63" s="370">
        <f t="shared" si="8"/>
        <v>0</v>
      </c>
      <c r="W63" s="369"/>
      <c r="X63" s="369"/>
      <c r="Y63" s="369"/>
      <c r="Z63" s="369">
        <f t="shared" si="10"/>
        <v>0</v>
      </c>
      <c r="AA63" s="370">
        <f t="shared" si="11"/>
        <v>0</v>
      </c>
      <c r="AB63" s="370"/>
      <c r="AC63" s="366"/>
    </row>
    <row r="64" spans="2:29" ht="21" customHeight="1">
      <c r="B64" s="371"/>
      <c r="C64" s="372" t="s">
        <v>58</v>
      </c>
      <c r="D64" s="371"/>
      <c r="E64" s="373"/>
      <c r="F64" s="368" t="s">
        <v>0</v>
      </c>
      <c r="G64" s="369" t="e">
        <f t="shared" si="0"/>
        <v>#DIV/0!</v>
      </c>
      <c r="H64" s="370"/>
      <c r="I64" s="369">
        <f t="shared" ref="I64:K65" si="34">I66</f>
        <v>0</v>
      </c>
      <c r="J64" s="369">
        <f t="shared" si="34"/>
        <v>0</v>
      </c>
      <c r="K64" s="369">
        <f t="shared" si="34"/>
        <v>0</v>
      </c>
      <c r="L64" s="369">
        <f t="shared" si="26"/>
        <v>0</v>
      </c>
      <c r="M64" s="369" t="e">
        <f t="shared" ref="M64:O65" si="35">M66</f>
        <v>#DIV/0!</v>
      </c>
      <c r="N64" s="369">
        <f t="shared" si="35"/>
        <v>0</v>
      </c>
      <c r="O64" s="369">
        <f t="shared" si="35"/>
        <v>0</v>
      </c>
      <c r="P64" s="369" t="e">
        <f t="shared" si="4"/>
        <v>#DIV/0!</v>
      </c>
      <c r="Q64" s="370" t="e">
        <f t="shared" si="5"/>
        <v>#DIV/0!</v>
      </c>
      <c r="R64" s="369">
        <f t="shared" ref="R64:T65" si="36">R66</f>
        <v>0</v>
      </c>
      <c r="S64" s="369" t="e">
        <f t="shared" si="36"/>
        <v>#DIV/0!</v>
      </c>
      <c r="T64" s="369">
        <f t="shared" si="36"/>
        <v>0</v>
      </c>
      <c r="U64" s="369" t="e">
        <f t="shared" si="7"/>
        <v>#DIV/0!</v>
      </c>
      <c r="V64" s="370" t="e">
        <f t="shared" si="8"/>
        <v>#DIV/0!</v>
      </c>
      <c r="W64" s="369">
        <f t="shared" ref="W64:Y65" si="37">W66</f>
        <v>0</v>
      </c>
      <c r="X64" s="369">
        <f t="shared" si="37"/>
        <v>0</v>
      </c>
      <c r="Y64" s="369">
        <f t="shared" si="37"/>
        <v>0</v>
      </c>
      <c r="Z64" s="369">
        <f t="shared" si="10"/>
        <v>0</v>
      </c>
      <c r="AA64" s="370" t="e">
        <f t="shared" si="11"/>
        <v>#DIV/0!</v>
      </c>
      <c r="AB64" s="370"/>
      <c r="AC64" s="366"/>
    </row>
    <row r="65" spans="2:29" ht="21" customHeight="1">
      <c r="B65" s="371"/>
      <c r="C65" s="372"/>
      <c r="D65" s="371"/>
      <c r="E65" s="373"/>
      <c r="F65" s="368" t="s">
        <v>182</v>
      </c>
      <c r="G65" s="369" t="e">
        <f t="shared" si="0"/>
        <v>#DIV/0!</v>
      </c>
      <c r="H65" s="370"/>
      <c r="I65" s="369">
        <f t="shared" si="34"/>
        <v>0</v>
      </c>
      <c r="J65" s="369">
        <f t="shared" si="34"/>
        <v>0</v>
      </c>
      <c r="K65" s="369">
        <f t="shared" si="34"/>
        <v>0</v>
      </c>
      <c r="L65" s="369">
        <f t="shared" si="26"/>
        <v>0</v>
      </c>
      <c r="M65" s="369" t="e">
        <f t="shared" si="35"/>
        <v>#DIV/0!</v>
      </c>
      <c r="N65" s="369">
        <f t="shared" si="35"/>
        <v>0</v>
      </c>
      <c r="O65" s="369">
        <f t="shared" si="35"/>
        <v>0</v>
      </c>
      <c r="P65" s="369" t="e">
        <f t="shared" si="4"/>
        <v>#DIV/0!</v>
      </c>
      <c r="Q65" s="370" t="e">
        <f t="shared" si="5"/>
        <v>#DIV/0!</v>
      </c>
      <c r="R65" s="369">
        <f t="shared" si="36"/>
        <v>0</v>
      </c>
      <c r="S65" s="369" t="e">
        <f t="shared" si="36"/>
        <v>#DIV/0!</v>
      </c>
      <c r="T65" s="369">
        <f t="shared" si="36"/>
        <v>0</v>
      </c>
      <c r="U65" s="369" t="e">
        <f t="shared" si="7"/>
        <v>#DIV/0!</v>
      </c>
      <c r="V65" s="370" t="e">
        <f t="shared" si="8"/>
        <v>#DIV/0!</v>
      </c>
      <c r="W65" s="369">
        <f t="shared" si="37"/>
        <v>0</v>
      </c>
      <c r="X65" s="369">
        <f t="shared" si="37"/>
        <v>0</v>
      </c>
      <c r="Y65" s="369">
        <f t="shared" si="37"/>
        <v>0</v>
      </c>
      <c r="Z65" s="369">
        <f t="shared" si="10"/>
        <v>0</v>
      </c>
      <c r="AA65" s="370" t="e">
        <f t="shared" si="11"/>
        <v>#DIV/0!</v>
      </c>
      <c r="AB65" s="370"/>
      <c r="AC65" s="366"/>
    </row>
    <row r="66" spans="2:29" ht="45">
      <c r="B66" s="371"/>
      <c r="C66" s="372" t="s">
        <v>122</v>
      </c>
      <c r="D66" s="371" t="s">
        <v>0</v>
      </c>
      <c r="E66" s="373"/>
      <c r="F66" s="368" t="s">
        <v>0</v>
      </c>
      <c r="G66" s="369" t="e">
        <f t="shared" si="0"/>
        <v>#DIV/0!</v>
      </c>
      <c r="H66" s="370"/>
      <c r="I66" s="369">
        <f t="shared" ref="I66:K67" si="38">SUM(I68)</f>
        <v>0</v>
      </c>
      <c r="J66" s="369">
        <f t="shared" si="38"/>
        <v>0</v>
      </c>
      <c r="K66" s="369">
        <f t="shared" si="38"/>
        <v>0</v>
      </c>
      <c r="L66" s="369">
        <f t="shared" si="26"/>
        <v>0</v>
      </c>
      <c r="M66" s="369" t="e">
        <f t="shared" ref="M66:O67" si="39">SUM(M68)</f>
        <v>#DIV/0!</v>
      </c>
      <c r="N66" s="369">
        <f t="shared" si="39"/>
        <v>0</v>
      </c>
      <c r="O66" s="369">
        <f t="shared" si="39"/>
        <v>0</v>
      </c>
      <c r="P66" s="369" t="e">
        <f t="shared" si="4"/>
        <v>#DIV/0!</v>
      </c>
      <c r="Q66" s="370" t="e">
        <f t="shared" ref="Q66:Q71" si="40">SUM(L66,P66)</f>
        <v>#DIV/0!</v>
      </c>
      <c r="R66" s="369">
        <f t="shared" ref="R66:T67" si="41">SUM(R68)</f>
        <v>0</v>
      </c>
      <c r="S66" s="369" t="e">
        <f t="shared" si="41"/>
        <v>#DIV/0!</v>
      </c>
      <c r="T66" s="369">
        <f t="shared" si="41"/>
        <v>0</v>
      </c>
      <c r="U66" s="369" t="e">
        <f t="shared" si="7"/>
        <v>#DIV/0!</v>
      </c>
      <c r="V66" s="370" t="e">
        <f t="shared" ref="V66:V71" si="42">SUM(Q66,U66)</f>
        <v>#DIV/0!</v>
      </c>
      <c r="W66" s="369">
        <f t="shared" ref="W66:Y67" si="43">SUM(W68)</f>
        <v>0</v>
      </c>
      <c r="X66" s="369">
        <f t="shared" si="43"/>
        <v>0</v>
      </c>
      <c r="Y66" s="369">
        <f t="shared" si="43"/>
        <v>0</v>
      </c>
      <c r="Z66" s="369">
        <f t="shared" si="10"/>
        <v>0</v>
      </c>
      <c r="AA66" s="370" t="e">
        <f t="shared" ref="AA66:AA71" si="44">SUM(V66,Z66)</f>
        <v>#DIV/0!</v>
      </c>
      <c r="AB66" s="370">
        <v>2</v>
      </c>
      <c r="AC66" s="366">
        <v>2</v>
      </c>
    </row>
    <row r="67" spans="2:29" ht="21" customHeight="1">
      <c r="B67" s="371"/>
      <c r="C67" s="372"/>
      <c r="D67" s="371"/>
      <c r="E67" s="373"/>
      <c r="F67" s="368" t="s">
        <v>182</v>
      </c>
      <c r="G67" s="369" t="e">
        <f t="shared" si="0"/>
        <v>#DIV/0!</v>
      </c>
      <c r="H67" s="370"/>
      <c r="I67" s="369">
        <f t="shared" si="38"/>
        <v>0</v>
      </c>
      <c r="J67" s="369">
        <f t="shared" si="38"/>
        <v>0</v>
      </c>
      <c r="K67" s="369">
        <f t="shared" si="38"/>
        <v>0</v>
      </c>
      <c r="L67" s="369">
        <f t="shared" si="26"/>
        <v>0</v>
      </c>
      <c r="M67" s="369" t="e">
        <f t="shared" si="39"/>
        <v>#DIV/0!</v>
      </c>
      <c r="N67" s="369">
        <f t="shared" si="39"/>
        <v>0</v>
      </c>
      <c r="O67" s="369">
        <f t="shared" si="39"/>
        <v>0</v>
      </c>
      <c r="P67" s="369" t="e">
        <f t="shared" si="4"/>
        <v>#DIV/0!</v>
      </c>
      <c r="Q67" s="370" t="e">
        <f t="shared" si="40"/>
        <v>#DIV/0!</v>
      </c>
      <c r="R67" s="369">
        <f t="shared" si="41"/>
        <v>0</v>
      </c>
      <c r="S67" s="369" t="e">
        <f t="shared" si="41"/>
        <v>#DIV/0!</v>
      </c>
      <c r="T67" s="369">
        <f t="shared" si="41"/>
        <v>0</v>
      </c>
      <c r="U67" s="369" t="e">
        <f t="shared" si="7"/>
        <v>#DIV/0!</v>
      </c>
      <c r="V67" s="370" t="e">
        <f t="shared" si="42"/>
        <v>#DIV/0!</v>
      </c>
      <c r="W67" s="369">
        <f t="shared" si="43"/>
        <v>0</v>
      </c>
      <c r="X67" s="369">
        <f t="shared" si="43"/>
        <v>0</v>
      </c>
      <c r="Y67" s="369">
        <f t="shared" si="43"/>
        <v>0</v>
      </c>
      <c r="Z67" s="369">
        <f t="shared" si="10"/>
        <v>0</v>
      </c>
      <c r="AA67" s="370" t="e">
        <f t="shared" si="44"/>
        <v>#DIV/0!</v>
      </c>
      <c r="AB67" s="370"/>
      <c r="AC67" s="366"/>
    </row>
    <row r="68" spans="2:29" ht="30">
      <c r="B68" s="371">
        <v>1</v>
      </c>
      <c r="C68" s="372" t="s">
        <v>59</v>
      </c>
      <c r="D68" s="371" t="s">
        <v>0</v>
      </c>
      <c r="E68" s="373">
        <v>3793</v>
      </c>
      <c r="F68" s="368" t="s">
        <v>0</v>
      </c>
      <c r="G68" s="369" t="e">
        <f t="shared" si="0"/>
        <v>#DIV/0!</v>
      </c>
      <c r="H68" s="370"/>
      <c r="I68" s="369">
        <v>0</v>
      </c>
      <c r="J68" s="369">
        <v>0</v>
      </c>
      <c r="K68" s="369">
        <v>0</v>
      </c>
      <c r="L68" s="369">
        <f t="shared" si="26"/>
        <v>0</v>
      </c>
      <c r="M68" s="369" t="e">
        <v>#DIV/0!</v>
      </c>
      <c r="N68" s="369">
        <v>0</v>
      </c>
      <c r="O68" s="369">
        <v>0</v>
      </c>
      <c r="P68" s="369" t="e">
        <f t="shared" si="4"/>
        <v>#DIV/0!</v>
      </c>
      <c r="Q68" s="370" t="e">
        <f t="shared" si="40"/>
        <v>#DIV/0!</v>
      </c>
      <c r="R68" s="369">
        <v>0</v>
      </c>
      <c r="S68" s="369" t="e">
        <v>#DIV/0!</v>
      </c>
      <c r="T68" s="369">
        <v>0</v>
      </c>
      <c r="U68" s="369" t="e">
        <f t="shared" si="7"/>
        <v>#DIV/0!</v>
      </c>
      <c r="V68" s="370" t="e">
        <f t="shared" si="42"/>
        <v>#DIV/0!</v>
      </c>
      <c r="W68" s="369">
        <v>0</v>
      </c>
      <c r="X68" s="369">
        <v>0</v>
      </c>
      <c r="Y68" s="369">
        <v>0</v>
      </c>
      <c r="Z68" s="369">
        <f t="shared" si="10"/>
        <v>0</v>
      </c>
      <c r="AA68" s="370" t="e">
        <f t="shared" si="44"/>
        <v>#DIV/0!</v>
      </c>
      <c r="AB68" s="370"/>
      <c r="AC68" s="366"/>
    </row>
    <row r="69" spans="2:29">
      <c r="B69" s="371"/>
      <c r="C69" s="372"/>
      <c r="D69" s="371"/>
      <c r="E69" s="373"/>
      <c r="F69" s="368" t="s">
        <v>182</v>
      </c>
      <c r="G69" s="369" t="e">
        <f t="shared" si="0"/>
        <v>#DIV/0!</v>
      </c>
      <c r="H69" s="370"/>
      <c r="I69" s="369">
        <v>0</v>
      </c>
      <c r="J69" s="369">
        <v>0</v>
      </c>
      <c r="K69" s="369">
        <v>0</v>
      </c>
      <c r="L69" s="369">
        <f t="shared" si="26"/>
        <v>0</v>
      </c>
      <c r="M69" s="369" t="e">
        <v>#DIV/0!</v>
      </c>
      <c r="N69" s="369">
        <v>0</v>
      </c>
      <c r="O69" s="369">
        <v>0</v>
      </c>
      <c r="P69" s="369" t="e">
        <f t="shared" si="4"/>
        <v>#DIV/0!</v>
      </c>
      <c r="Q69" s="370" t="e">
        <f t="shared" si="40"/>
        <v>#DIV/0!</v>
      </c>
      <c r="R69" s="369">
        <v>0</v>
      </c>
      <c r="S69" s="369" t="e">
        <v>#DIV/0!</v>
      </c>
      <c r="T69" s="369">
        <v>0</v>
      </c>
      <c r="U69" s="369" t="e">
        <f t="shared" si="7"/>
        <v>#DIV/0!</v>
      </c>
      <c r="V69" s="370" t="e">
        <f t="shared" si="42"/>
        <v>#DIV/0!</v>
      </c>
      <c r="W69" s="369">
        <v>0</v>
      </c>
      <c r="X69" s="369">
        <v>0</v>
      </c>
      <c r="Y69" s="369">
        <v>0</v>
      </c>
      <c r="Z69" s="369">
        <f t="shared" si="10"/>
        <v>0</v>
      </c>
      <c r="AA69" s="370" t="e">
        <f t="shared" si="44"/>
        <v>#DIV/0!</v>
      </c>
      <c r="AB69" s="370"/>
      <c r="AC69" s="366"/>
    </row>
    <row r="70" spans="2:29" hidden="1">
      <c r="B70" s="371"/>
      <c r="C70" s="372"/>
      <c r="D70" s="371"/>
      <c r="E70" s="373"/>
      <c r="F70" s="368" t="s">
        <v>182</v>
      </c>
      <c r="G70" s="369">
        <f t="shared" si="0"/>
        <v>0</v>
      </c>
      <c r="H70" s="370"/>
      <c r="I70" s="369"/>
      <c r="J70" s="369"/>
      <c r="K70" s="369"/>
      <c r="L70" s="369">
        <f t="shared" si="26"/>
        <v>0</v>
      </c>
      <c r="M70" s="369"/>
      <c r="N70" s="369"/>
      <c r="O70" s="369"/>
      <c r="P70" s="369">
        <f t="shared" si="4"/>
        <v>0</v>
      </c>
      <c r="Q70" s="370">
        <f t="shared" si="40"/>
        <v>0</v>
      </c>
      <c r="R70" s="369"/>
      <c r="S70" s="369"/>
      <c r="T70" s="369"/>
      <c r="U70" s="369">
        <f t="shared" si="7"/>
        <v>0</v>
      </c>
      <c r="V70" s="370">
        <f t="shared" si="42"/>
        <v>0</v>
      </c>
      <c r="W70" s="369"/>
      <c r="X70" s="369"/>
      <c r="Y70" s="369"/>
      <c r="Z70" s="369">
        <f t="shared" si="10"/>
        <v>0</v>
      </c>
      <c r="AA70" s="370">
        <f t="shared" si="44"/>
        <v>0</v>
      </c>
      <c r="AB70" s="370"/>
      <c r="AC70" s="366"/>
    </row>
    <row r="71" spans="2:29" hidden="1">
      <c r="B71" s="371"/>
      <c r="C71" s="372"/>
      <c r="D71" s="371" t="s">
        <v>2</v>
      </c>
      <c r="E71" s="373">
        <v>3793</v>
      </c>
      <c r="F71" s="368" t="s">
        <v>182</v>
      </c>
      <c r="G71" s="369">
        <f t="shared" si="0"/>
        <v>0</v>
      </c>
      <c r="H71" s="370"/>
      <c r="I71" s="369"/>
      <c r="J71" s="369"/>
      <c r="K71" s="369"/>
      <c r="L71" s="369">
        <f t="shared" si="26"/>
        <v>0</v>
      </c>
      <c r="M71" s="369"/>
      <c r="N71" s="369"/>
      <c r="O71" s="369"/>
      <c r="P71" s="369">
        <f t="shared" si="4"/>
        <v>0</v>
      </c>
      <c r="Q71" s="370">
        <f t="shared" si="40"/>
        <v>0</v>
      </c>
      <c r="R71" s="369"/>
      <c r="S71" s="369"/>
      <c r="T71" s="369"/>
      <c r="U71" s="369">
        <f t="shared" si="7"/>
        <v>0</v>
      </c>
      <c r="V71" s="370">
        <f t="shared" si="42"/>
        <v>0</v>
      </c>
      <c r="W71" s="369"/>
      <c r="X71" s="369"/>
      <c r="Y71" s="369"/>
      <c r="Z71" s="369">
        <f t="shared" si="10"/>
        <v>0</v>
      </c>
      <c r="AA71" s="370">
        <f t="shared" si="44"/>
        <v>0</v>
      </c>
      <c r="AB71" s="370"/>
      <c r="AC71" s="398"/>
    </row>
  </sheetData>
  <mergeCells count="28">
    <mergeCell ref="C16:C17"/>
    <mergeCell ref="AB7:AC7"/>
    <mergeCell ref="AB8:AB9"/>
    <mergeCell ref="AC8:AC9"/>
    <mergeCell ref="W7:Z7"/>
    <mergeCell ref="AA7:AA9"/>
    <mergeCell ref="I8:L8"/>
    <mergeCell ref="M8:P8"/>
    <mergeCell ref="R8:U8"/>
    <mergeCell ref="W8:Z8"/>
    <mergeCell ref="B6:AC6"/>
    <mergeCell ref="B7:B9"/>
    <mergeCell ref="C7:C9"/>
    <mergeCell ref="D7:D9"/>
    <mergeCell ref="E7:E9"/>
    <mergeCell ref="F7:F9"/>
    <mergeCell ref="G7:G9"/>
    <mergeCell ref="H7:H9"/>
    <mergeCell ref="I7:L7"/>
    <mergeCell ref="M7:P7"/>
    <mergeCell ref="Q7:Q9"/>
    <mergeCell ref="R7:U7"/>
    <mergeCell ref="V7:V9"/>
    <mergeCell ref="B1:AC1"/>
    <mergeCell ref="B2:AC2"/>
    <mergeCell ref="B3:AC3"/>
    <mergeCell ref="B4:AC4"/>
    <mergeCell ref="B5:AC5"/>
  </mergeCells>
  <pageMargins left="0.11811023622047245" right="0.11811023622047245" top="0.31496062992125984" bottom="0.82677165354330717" header="0.15748031496062992" footer="0.15748031496062992"/>
  <pageSetup paperSize="5" orientation="landscape" r:id="rId1"/>
  <headerFooter>
    <oddFooter>&amp;C&amp;"TH SarabunIT๙,ธรรมดา"&amp;16 35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S19"/>
  <sheetViews>
    <sheetView showGridLines="0" view="pageBreakPreview" zoomScale="89" zoomScaleNormal="98" zoomScaleSheetLayoutView="89" workbookViewId="0">
      <pane ySplit="9" topLeftCell="A10" activePane="bottomLeft" state="frozen"/>
      <selection activeCell="I6" sqref="I6"/>
      <selection pane="bottomLeft" activeCell="H14" sqref="H14"/>
    </sheetView>
  </sheetViews>
  <sheetFormatPr defaultRowHeight="15"/>
  <cols>
    <col min="1" max="1" width="5" style="145" customWidth="1"/>
    <col min="2" max="2" width="29" style="145" customWidth="1"/>
    <col min="3" max="3" width="9.85546875" style="145" hidden="1" customWidth="1"/>
    <col min="4" max="4" width="11.5703125" style="145" hidden="1" customWidth="1"/>
    <col min="5" max="5" width="5.42578125" style="144" customWidth="1"/>
    <col min="6" max="6" width="7.140625" style="144" customWidth="1"/>
    <col min="7" max="7" width="14" style="311" hidden="1" customWidth="1"/>
    <col min="8" max="10" width="6.7109375" style="144" customWidth="1"/>
    <col min="11" max="11" width="7.7109375" style="144" customWidth="1"/>
    <col min="12" max="13" width="6.5703125" style="144" customWidth="1"/>
    <col min="14" max="14" width="6.7109375" style="144" bestFit="1" customWidth="1"/>
    <col min="15" max="15" width="7.7109375" style="144" customWidth="1"/>
    <col min="16" max="16" width="8.140625" style="311" customWidth="1"/>
    <col min="17" max="20" width="6.42578125" style="144" customWidth="1"/>
    <col min="21" max="21" width="8.28515625" style="311" customWidth="1"/>
    <col min="22" max="22" width="6.7109375" style="144" bestFit="1" customWidth="1"/>
    <col min="23" max="24" width="6.42578125" style="144" customWidth="1"/>
    <col min="25" max="25" width="7.42578125" style="144" customWidth="1"/>
    <col min="26" max="26" width="8" style="311" customWidth="1"/>
    <col min="27" max="27" width="5.7109375" style="311" customWidth="1"/>
    <col min="28" max="28" width="6.140625" style="145" customWidth="1"/>
    <col min="29" max="45" width="9.140625" style="145" hidden="1" customWidth="1"/>
    <col min="46" max="16384" width="9.140625" style="145"/>
  </cols>
  <sheetData>
    <row r="1" spans="1:29" ht="21">
      <c r="A1" s="960" t="s">
        <v>218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</row>
    <row r="2" spans="1:29" ht="21">
      <c r="A2" s="960" t="s">
        <v>228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960"/>
      <c r="AA2" s="960"/>
      <c r="AB2" s="960"/>
      <c r="AC2" s="960"/>
    </row>
    <row r="3" spans="1:29" ht="21">
      <c r="A3" s="960" t="s">
        <v>229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  <c r="T3" s="960"/>
      <c r="U3" s="960"/>
      <c r="V3" s="960"/>
      <c r="W3" s="960"/>
      <c r="X3" s="960"/>
      <c r="Y3" s="960"/>
      <c r="Z3" s="960"/>
      <c r="AA3" s="960"/>
      <c r="AB3" s="960"/>
      <c r="AC3" s="960"/>
    </row>
    <row r="4" spans="1:29" ht="21">
      <c r="A4" s="960" t="s">
        <v>219</v>
      </c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960"/>
      <c r="S4" s="960"/>
      <c r="T4" s="960"/>
      <c r="U4" s="960"/>
      <c r="V4" s="960"/>
      <c r="W4" s="960"/>
      <c r="X4" s="960"/>
      <c r="Y4" s="960"/>
      <c r="Z4" s="960"/>
      <c r="AA4" s="960"/>
      <c r="AB4" s="960"/>
      <c r="AC4" s="960"/>
    </row>
    <row r="5" spans="1:29" ht="21">
      <c r="A5" s="960" t="s">
        <v>220</v>
      </c>
      <c r="B5" s="960"/>
      <c r="C5" s="960"/>
      <c r="D5" s="960"/>
      <c r="E5" s="960"/>
      <c r="F5" s="960"/>
      <c r="G5" s="960"/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  <c r="T5" s="960"/>
      <c r="U5" s="960"/>
      <c r="V5" s="960"/>
      <c r="W5" s="960"/>
      <c r="X5" s="960"/>
      <c r="Y5" s="960"/>
      <c r="Z5" s="960"/>
      <c r="AA5" s="960"/>
      <c r="AB5" s="960"/>
      <c r="AC5" s="960"/>
    </row>
    <row r="6" spans="1:29" ht="21">
      <c r="A6" s="960" t="s">
        <v>225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</row>
    <row r="7" spans="1:29" ht="24.95" customHeight="1">
      <c r="A7" s="1005" t="s">
        <v>21</v>
      </c>
      <c r="B7" s="1005" t="s">
        <v>23</v>
      </c>
      <c r="C7" s="1005" t="s">
        <v>12</v>
      </c>
      <c r="D7" s="1005" t="s">
        <v>3</v>
      </c>
      <c r="E7" s="1005" t="s">
        <v>12</v>
      </c>
      <c r="F7" s="1005" t="s">
        <v>151</v>
      </c>
      <c r="G7" s="1002" t="s">
        <v>152</v>
      </c>
      <c r="H7" s="1000" t="s">
        <v>158</v>
      </c>
      <c r="I7" s="1001"/>
      <c r="J7" s="1001"/>
      <c r="K7" s="1001"/>
      <c r="L7" s="1000" t="s">
        <v>161</v>
      </c>
      <c r="M7" s="1001"/>
      <c r="N7" s="1001"/>
      <c r="O7" s="1001"/>
      <c r="P7" s="1002" t="s">
        <v>166</v>
      </c>
      <c r="Q7" s="1000" t="s">
        <v>172</v>
      </c>
      <c r="R7" s="1001"/>
      <c r="S7" s="1001"/>
      <c r="T7" s="1001"/>
      <c r="U7" s="1002" t="s">
        <v>171</v>
      </c>
      <c r="V7" s="1000" t="s">
        <v>173</v>
      </c>
      <c r="W7" s="1001"/>
      <c r="X7" s="1001"/>
      <c r="Y7" s="1001"/>
      <c r="Z7" s="1002" t="s">
        <v>178</v>
      </c>
      <c r="AA7" s="980" t="s">
        <v>222</v>
      </c>
      <c r="AB7" s="980"/>
    </row>
    <row r="8" spans="1:29" ht="24.95" customHeight="1">
      <c r="A8" s="1006"/>
      <c r="B8" s="1006"/>
      <c r="C8" s="1006"/>
      <c r="D8" s="1006"/>
      <c r="E8" s="1006"/>
      <c r="F8" s="1006"/>
      <c r="G8" s="1003"/>
      <c r="H8" s="1000" t="s">
        <v>159</v>
      </c>
      <c r="I8" s="1001"/>
      <c r="J8" s="1001"/>
      <c r="K8" s="1001"/>
      <c r="L8" s="1000" t="s">
        <v>159</v>
      </c>
      <c r="M8" s="1001"/>
      <c r="N8" s="1001"/>
      <c r="O8" s="1001"/>
      <c r="P8" s="1003"/>
      <c r="Q8" s="1000" t="s">
        <v>159</v>
      </c>
      <c r="R8" s="1001"/>
      <c r="S8" s="1001"/>
      <c r="T8" s="1001"/>
      <c r="U8" s="1003"/>
      <c r="V8" s="1000" t="s">
        <v>159</v>
      </c>
      <c r="W8" s="1001"/>
      <c r="X8" s="1001"/>
      <c r="Y8" s="1001"/>
      <c r="Z8" s="1003"/>
      <c r="AA8" s="981" t="s">
        <v>223</v>
      </c>
      <c r="AB8" s="982" t="s">
        <v>224</v>
      </c>
    </row>
    <row r="9" spans="1:29" ht="24.95" customHeight="1">
      <c r="A9" s="1007"/>
      <c r="B9" s="1007"/>
      <c r="C9" s="1007"/>
      <c r="D9" s="1007"/>
      <c r="E9" s="1007"/>
      <c r="F9" s="1007"/>
      <c r="G9" s="1004"/>
      <c r="H9" s="146" t="s">
        <v>153</v>
      </c>
      <c r="I9" s="147" t="s">
        <v>154</v>
      </c>
      <c r="J9" s="147" t="s">
        <v>155</v>
      </c>
      <c r="K9" s="147" t="s">
        <v>156</v>
      </c>
      <c r="L9" s="146" t="s">
        <v>162</v>
      </c>
      <c r="M9" s="147" t="s">
        <v>163</v>
      </c>
      <c r="N9" s="147" t="s">
        <v>164</v>
      </c>
      <c r="O9" s="147" t="s">
        <v>156</v>
      </c>
      <c r="P9" s="1004"/>
      <c r="Q9" s="146" t="s">
        <v>167</v>
      </c>
      <c r="R9" s="147" t="s">
        <v>168</v>
      </c>
      <c r="S9" s="147" t="s">
        <v>169</v>
      </c>
      <c r="T9" s="147" t="s">
        <v>156</v>
      </c>
      <c r="U9" s="1004"/>
      <c r="V9" s="146" t="s">
        <v>174</v>
      </c>
      <c r="W9" s="147" t="s">
        <v>175</v>
      </c>
      <c r="X9" s="147" t="s">
        <v>176</v>
      </c>
      <c r="Y9" s="147" t="s">
        <v>156</v>
      </c>
      <c r="Z9" s="1004"/>
      <c r="AA9" s="981"/>
      <c r="AB9" s="983"/>
    </row>
    <row r="10" spans="1:29" hidden="1">
      <c r="A10" s="184"/>
      <c r="B10" s="185"/>
      <c r="C10" s="184"/>
      <c r="D10" s="186"/>
      <c r="E10" s="261" t="s">
        <v>182</v>
      </c>
      <c r="F10" s="188">
        <f t="shared" ref="F10:F19" si="0">Z10</f>
        <v>0</v>
      </c>
      <c r="G10" s="262"/>
      <c r="H10" s="263"/>
      <c r="I10" s="263"/>
      <c r="J10" s="263"/>
      <c r="K10" s="188">
        <f t="shared" ref="K10:K19" si="1">SUM(H10:J10)</f>
        <v>0</v>
      </c>
      <c r="L10" s="263"/>
      <c r="M10" s="263"/>
      <c r="N10" s="263"/>
      <c r="O10" s="188">
        <f t="shared" ref="O10:O19" si="2">SUM(L10:N10)</f>
        <v>0</v>
      </c>
      <c r="P10" s="189">
        <f t="shared" ref="P10:P19" si="3">SUM(K10,O10)</f>
        <v>0</v>
      </c>
      <c r="Q10" s="263"/>
      <c r="R10" s="263"/>
      <c r="S10" s="263"/>
      <c r="T10" s="188">
        <f t="shared" ref="T10:T19" si="4">SUM(Q10:S10)</f>
        <v>0</v>
      </c>
      <c r="U10" s="189">
        <f t="shared" ref="U10:U19" si="5">SUM(P10,T10)</f>
        <v>0</v>
      </c>
      <c r="V10" s="263"/>
      <c r="W10" s="263"/>
      <c r="X10" s="263"/>
      <c r="Y10" s="188">
        <f t="shared" ref="Y10:Y19" si="6">SUM(V10:X10)</f>
        <v>0</v>
      </c>
      <c r="Z10" s="189">
        <f t="shared" ref="Z10:Z19" si="7">SUM(U10,Y10)</f>
        <v>0</v>
      </c>
      <c r="AA10" s="153"/>
      <c r="AB10" s="153"/>
    </row>
    <row r="11" spans="1:29" hidden="1">
      <c r="A11" s="184"/>
      <c r="B11" s="185"/>
      <c r="C11" s="184" t="s">
        <v>2</v>
      </c>
      <c r="D11" s="186">
        <v>3793</v>
      </c>
      <c r="E11" s="261" t="s">
        <v>182</v>
      </c>
      <c r="F11" s="188">
        <f t="shared" si="0"/>
        <v>0</v>
      </c>
      <c r="G11" s="262"/>
      <c r="H11" s="263"/>
      <c r="I11" s="263"/>
      <c r="J11" s="263"/>
      <c r="K11" s="188">
        <f t="shared" si="1"/>
        <v>0</v>
      </c>
      <c r="L11" s="263"/>
      <c r="M11" s="263"/>
      <c r="N11" s="263"/>
      <c r="O11" s="188">
        <f t="shared" si="2"/>
        <v>0</v>
      </c>
      <c r="P11" s="189">
        <f t="shared" si="3"/>
        <v>0</v>
      </c>
      <c r="Q11" s="263"/>
      <c r="R11" s="263"/>
      <c r="S11" s="263"/>
      <c r="T11" s="188">
        <f t="shared" si="4"/>
        <v>0</v>
      </c>
      <c r="U11" s="189">
        <f t="shared" si="5"/>
        <v>0</v>
      </c>
      <c r="V11" s="263"/>
      <c r="W11" s="263"/>
      <c r="X11" s="263"/>
      <c r="Y11" s="188">
        <f t="shared" si="6"/>
        <v>0</v>
      </c>
      <c r="Z11" s="189">
        <f t="shared" si="7"/>
        <v>0</v>
      </c>
      <c r="AA11" s="153"/>
      <c r="AB11" s="153"/>
    </row>
    <row r="12" spans="1:29" s="182" customFormat="1" ht="30">
      <c r="A12" s="289"/>
      <c r="B12" s="330" t="s">
        <v>123</v>
      </c>
      <c r="C12" s="289"/>
      <c r="D12" s="290"/>
      <c r="E12" s="291" t="s">
        <v>0</v>
      </c>
      <c r="F12" s="292">
        <f t="shared" si="0"/>
        <v>0</v>
      </c>
      <c r="G12" s="293"/>
      <c r="H12" s="292">
        <f t="shared" ref="H12:J17" si="8">H14</f>
        <v>0</v>
      </c>
      <c r="I12" s="292">
        <f t="shared" si="8"/>
        <v>0</v>
      </c>
      <c r="J12" s="292">
        <f t="shared" si="8"/>
        <v>0</v>
      </c>
      <c r="K12" s="292">
        <f t="shared" si="1"/>
        <v>0</v>
      </c>
      <c r="L12" s="292">
        <f t="shared" ref="L12:N17" si="9">L14</f>
        <v>0</v>
      </c>
      <c r="M12" s="292">
        <f t="shared" si="9"/>
        <v>0</v>
      </c>
      <c r="N12" s="292">
        <f t="shared" si="9"/>
        <v>0</v>
      </c>
      <c r="O12" s="292">
        <f t="shared" si="2"/>
        <v>0</v>
      </c>
      <c r="P12" s="293">
        <f t="shared" si="3"/>
        <v>0</v>
      </c>
      <c r="Q12" s="292">
        <f t="shared" ref="Q12:S17" si="10">Q14</f>
        <v>0</v>
      </c>
      <c r="R12" s="292">
        <f t="shared" si="10"/>
        <v>0</v>
      </c>
      <c r="S12" s="292">
        <f t="shared" si="10"/>
        <v>0</v>
      </c>
      <c r="T12" s="292">
        <f t="shared" si="4"/>
        <v>0</v>
      </c>
      <c r="U12" s="293">
        <f t="shared" si="5"/>
        <v>0</v>
      </c>
      <c r="V12" s="292">
        <f t="shared" ref="V12:X17" si="11">V14</f>
        <v>0</v>
      </c>
      <c r="W12" s="292">
        <f t="shared" si="11"/>
        <v>0</v>
      </c>
      <c r="X12" s="292">
        <f t="shared" si="11"/>
        <v>0</v>
      </c>
      <c r="Y12" s="292">
        <f t="shared" si="6"/>
        <v>0</v>
      </c>
      <c r="Z12" s="293">
        <f t="shared" si="7"/>
        <v>0</v>
      </c>
      <c r="AA12" s="237"/>
      <c r="AB12" s="225"/>
    </row>
    <row r="13" spans="1:29" s="182" customFormat="1">
      <c r="A13" s="220"/>
      <c r="B13" s="155"/>
      <c r="C13" s="220"/>
      <c r="D13" s="222"/>
      <c r="E13" s="223" t="s">
        <v>182</v>
      </c>
      <c r="F13" s="224">
        <f t="shared" si="0"/>
        <v>0</v>
      </c>
      <c r="G13" s="237"/>
      <c r="H13" s="224">
        <f t="shared" si="8"/>
        <v>0</v>
      </c>
      <c r="I13" s="224">
        <f t="shared" si="8"/>
        <v>0</v>
      </c>
      <c r="J13" s="224">
        <f t="shared" si="8"/>
        <v>0</v>
      </c>
      <c r="K13" s="224">
        <f t="shared" si="1"/>
        <v>0</v>
      </c>
      <c r="L13" s="224">
        <f t="shared" si="9"/>
        <v>0</v>
      </c>
      <c r="M13" s="224">
        <f t="shared" si="9"/>
        <v>0</v>
      </c>
      <c r="N13" s="224">
        <f t="shared" si="9"/>
        <v>0</v>
      </c>
      <c r="O13" s="224">
        <f t="shared" si="2"/>
        <v>0</v>
      </c>
      <c r="P13" s="237">
        <f t="shared" si="3"/>
        <v>0</v>
      </c>
      <c r="Q13" s="224">
        <f t="shared" si="10"/>
        <v>0</v>
      </c>
      <c r="R13" s="224">
        <f t="shared" si="10"/>
        <v>0</v>
      </c>
      <c r="S13" s="224">
        <f t="shared" si="10"/>
        <v>0</v>
      </c>
      <c r="T13" s="224">
        <f t="shared" si="4"/>
        <v>0</v>
      </c>
      <c r="U13" s="237">
        <f t="shared" si="5"/>
        <v>0</v>
      </c>
      <c r="V13" s="224">
        <f t="shared" si="11"/>
        <v>0</v>
      </c>
      <c r="W13" s="224">
        <f t="shared" si="11"/>
        <v>0</v>
      </c>
      <c r="X13" s="224">
        <f t="shared" si="11"/>
        <v>0</v>
      </c>
      <c r="Y13" s="224">
        <f t="shared" si="6"/>
        <v>0</v>
      </c>
      <c r="Z13" s="237">
        <f t="shared" si="7"/>
        <v>0</v>
      </c>
      <c r="AA13" s="237"/>
      <c r="AB13" s="225"/>
    </row>
    <row r="14" spans="1:29" ht="45">
      <c r="A14" s="175"/>
      <c r="B14" s="176" t="s">
        <v>124</v>
      </c>
      <c r="C14" s="175"/>
      <c r="D14" s="177"/>
      <c r="E14" s="178" t="s">
        <v>0</v>
      </c>
      <c r="F14" s="179">
        <f t="shared" si="0"/>
        <v>0</v>
      </c>
      <c r="G14" s="180"/>
      <c r="H14" s="179">
        <f t="shared" si="8"/>
        <v>0</v>
      </c>
      <c r="I14" s="179">
        <f t="shared" si="8"/>
        <v>0</v>
      </c>
      <c r="J14" s="179">
        <f t="shared" si="8"/>
        <v>0</v>
      </c>
      <c r="K14" s="179">
        <f t="shared" si="1"/>
        <v>0</v>
      </c>
      <c r="L14" s="179">
        <f t="shared" si="9"/>
        <v>0</v>
      </c>
      <c r="M14" s="179">
        <f t="shared" si="9"/>
        <v>0</v>
      </c>
      <c r="N14" s="179">
        <f t="shared" si="9"/>
        <v>0</v>
      </c>
      <c r="O14" s="179">
        <f t="shared" si="2"/>
        <v>0</v>
      </c>
      <c r="P14" s="180">
        <f t="shared" si="3"/>
        <v>0</v>
      </c>
      <c r="Q14" s="179">
        <f t="shared" si="10"/>
        <v>0</v>
      </c>
      <c r="R14" s="179">
        <f t="shared" si="10"/>
        <v>0</v>
      </c>
      <c r="S14" s="179">
        <f t="shared" si="10"/>
        <v>0</v>
      </c>
      <c r="T14" s="179">
        <f t="shared" si="4"/>
        <v>0</v>
      </c>
      <c r="U14" s="180">
        <f t="shared" si="5"/>
        <v>0</v>
      </c>
      <c r="V14" s="179">
        <f t="shared" si="11"/>
        <v>0</v>
      </c>
      <c r="W14" s="179">
        <f t="shared" si="11"/>
        <v>0</v>
      </c>
      <c r="X14" s="179">
        <f t="shared" si="11"/>
        <v>0</v>
      </c>
      <c r="Y14" s="179">
        <f t="shared" si="6"/>
        <v>0</v>
      </c>
      <c r="Z14" s="180">
        <f t="shared" si="7"/>
        <v>0</v>
      </c>
      <c r="AA14" s="180"/>
      <c r="AB14" s="332"/>
    </row>
    <row r="15" spans="1:29">
      <c r="A15" s="175"/>
      <c r="B15" s="176"/>
      <c r="C15" s="175"/>
      <c r="D15" s="177"/>
      <c r="E15" s="178" t="s">
        <v>182</v>
      </c>
      <c r="F15" s="179">
        <f t="shared" si="0"/>
        <v>0</v>
      </c>
      <c r="G15" s="180"/>
      <c r="H15" s="179">
        <f t="shared" si="8"/>
        <v>0</v>
      </c>
      <c r="I15" s="179">
        <f t="shared" si="8"/>
        <v>0</v>
      </c>
      <c r="J15" s="179">
        <f t="shared" si="8"/>
        <v>0</v>
      </c>
      <c r="K15" s="179">
        <f t="shared" si="1"/>
        <v>0</v>
      </c>
      <c r="L15" s="179">
        <f t="shared" si="9"/>
        <v>0</v>
      </c>
      <c r="M15" s="179">
        <f t="shared" si="9"/>
        <v>0</v>
      </c>
      <c r="N15" s="179">
        <f t="shared" si="9"/>
        <v>0</v>
      </c>
      <c r="O15" s="179">
        <f t="shared" si="2"/>
        <v>0</v>
      </c>
      <c r="P15" s="180">
        <f t="shared" si="3"/>
        <v>0</v>
      </c>
      <c r="Q15" s="179">
        <f t="shared" si="10"/>
        <v>0</v>
      </c>
      <c r="R15" s="179">
        <f t="shared" si="10"/>
        <v>0</v>
      </c>
      <c r="S15" s="179">
        <f t="shared" si="10"/>
        <v>0</v>
      </c>
      <c r="T15" s="179">
        <f t="shared" si="4"/>
        <v>0</v>
      </c>
      <c r="U15" s="180">
        <f t="shared" si="5"/>
        <v>0</v>
      </c>
      <c r="V15" s="179">
        <f t="shared" si="11"/>
        <v>0</v>
      </c>
      <c r="W15" s="179">
        <f t="shared" si="11"/>
        <v>0</v>
      </c>
      <c r="X15" s="179">
        <f t="shared" si="11"/>
        <v>0</v>
      </c>
      <c r="Y15" s="179">
        <f t="shared" si="6"/>
        <v>0</v>
      </c>
      <c r="Z15" s="180">
        <f t="shared" si="7"/>
        <v>0</v>
      </c>
      <c r="AA15" s="180"/>
      <c r="AB15" s="332"/>
    </row>
    <row r="16" spans="1:29" ht="45">
      <c r="A16" s="168"/>
      <c r="B16" s="169" t="s">
        <v>126</v>
      </c>
      <c r="C16" s="168" t="s">
        <v>0</v>
      </c>
      <c r="D16" s="170"/>
      <c r="E16" s="171" t="s">
        <v>0</v>
      </c>
      <c r="F16" s="172">
        <f t="shared" si="0"/>
        <v>0</v>
      </c>
      <c r="G16" s="173"/>
      <c r="H16" s="172">
        <f t="shared" si="8"/>
        <v>0</v>
      </c>
      <c r="I16" s="172">
        <f t="shared" si="8"/>
        <v>0</v>
      </c>
      <c r="J16" s="172">
        <f t="shared" si="8"/>
        <v>0</v>
      </c>
      <c r="K16" s="172">
        <f t="shared" si="1"/>
        <v>0</v>
      </c>
      <c r="L16" s="172">
        <f t="shared" si="9"/>
        <v>0</v>
      </c>
      <c r="M16" s="172">
        <f t="shared" si="9"/>
        <v>0</v>
      </c>
      <c r="N16" s="172">
        <f t="shared" si="9"/>
        <v>0</v>
      </c>
      <c r="O16" s="172">
        <f t="shared" si="2"/>
        <v>0</v>
      </c>
      <c r="P16" s="173">
        <f t="shared" si="3"/>
        <v>0</v>
      </c>
      <c r="Q16" s="172">
        <f t="shared" si="10"/>
        <v>0</v>
      </c>
      <c r="R16" s="172">
        <f t="shared" si="10"/>
        <v>0</v>
      </c>
      <c r="S16" s="172">
        <f t="shared" si="10"/>
        <v>0</v>
      </c>
      <c r="T16" s="172">
        <f t="shared" si="4"/>
        <v>0</v>
      </c>
      <c r="U16" s="173">
        <f t="shared" si="5"/>
        <v>0</v>
      </c>
      <c r="V16" s="172">
        <f t="shared" si="11"/>
        <v>0</v>
      </c>
      <c r="W16" s="172">
        <f t="shared" si="11"/>
        <v>0</v>
      </c>
      <c r="X16" s="172">
        <f t="shared" si="11"/>
        <v>0</v>
      </c>
      <c r="Y16" s="172">
        <f t="shared" si="6"/>
        <v>0</v>
      </c>
      <c r="Z16" s="173">
        <f t="shared" si="7"/>
        <v>0</v>
      </c>
      <c r="AA16" s="173"/>
      <c r="AB16" s="324"/>
    </row>
    <row r="17" spans="1:28" ht="21" customHeight="1">
      <c r="A17" s="282"/>
      <c r="B17" s="169"/>
      <c r="C17" s="168"/>
      <c r="D17" s="170"/>
      <c r="E17" s="171" t="s">
        <v>182</v>
      </c>
      <c r="F17" s="172">
        <f t="shared" si="0"/>
        <v>0</v>
      </c>
      <c r="G17" s="173"/>
      <c r="H17" s="172">
        <f t="shared" si="8"/>
        <v>0</v>
      </c>
      <c r="I17" s="172">
        <f t="shared" si="8"/>
        <v>0</v>
      </c>
      <c r="J17" s="172">
        <f t="shared" si="8"/>
        <v>0</v>
      </c>
      <c r="K17" s="172">
        <f t="shared" si="1"/>
        <v>0</v>
      </c>
      <c r="L17" s="172">
        <f t="shared" si="9"/>
        <v>0</v>
      </c>
      <c r="M17" s="172">
        <f t="shared" si="9"/>
        <v>0</v>
      </c>
      <c r="N17" s="172">
        <f t="shared" si="9"/>
        <v>0</v>
      </c>
      <c r="O17" s="172">
        <f t="shared" si="2"/>
        <v>0</v>
      </c>
      <c r="P17" s="173">
        <f t="shared" si="3"/>
        <v>0</v>
      </c>
      <c r="Q17" s="172">
        <f t="shared" si="10"/>
        <v>0</v>
      </c>
      <c r="R17" s="172">
        <f t="shared" si="10"/>
        <v>0</v>
      </c>
      <c r="S17" s="172">
        <f t="shared" si="10"/>
        <v>0</v>
      </c>
      <c r="T17" s="172">
        <f t="shared" si="4"/>
        <v>0</v>
      </c>
      <c r="U17" s="173">
        <f t="shared" si="5"/>
        <v>0</v>
      </c>
      <c r="V17" s="172">
        <f t="shared" si="11"/>
        <v>0</v>
      </c>
      <c r="W17" s="172">
        <f t="shared" si="11"/>
        <v>0</v>
      </c>
      <c r="X17" s="172">
        <f t="shared" si="11"/>
        <v>0</v>
      </c>
      <c r="Y17" s="172">
        <f t="shared" si="6"/>
        <v>0</v>
      </c>
      <c r="Z17" s="173">
        <f t="shared" si="7"/>
        <v>0</v>
      </c>
      <c r="AA17" s="230"/>
      <c r="AB17" s="325"/>
    </row>
    <row r="18" spans="1:28" ht="45">
      <c r="A18" s="191">
        <v>1</v>
      </c>
      <c r="B18" s="192" t="s">
        <v>125</v>
      </c>
      <c r="C18" s="191" t="s">
        <v>0</v>
      </c>
      <c r="D18" s="193"/>
      <c r="E18" s="187" t="s">
        <v>0</v>
      </c>
      <c r="F18" s="188">
        <f t="shared" si="0"/>
        <v>0</v>
      </c>
      <c r="G18" s="189"/>
      <c r="H18" s="188"/>
      <c r="I18" s="188"/>
      <c r="J18" s="188"/>
      <c r="K18" s="188">
        <f t="shared" si="1"/>
        <v>0</v>
      </c>
      <c r="L18" s="188"/>
      <c r="M18" s="188"/>
      <c r="N18" s="188"/>
      <c r="O18" s="188">
        <f t="shared" si="2"/>
        <v>0</v>
      </c>
      <c r="P18" s="189">
        <f t="shared" si="3"/>
        <v>0</v>
      </c>
      <c r="Q18" s="188"/>
      <c r="R18" s="188"/>
      <c r="S18" s="188"/>
      <c r="T18" s="188">
        <f t="shared" si="4"/>
        <v>0</v>
      </c>
      <c r="U18" s="189">
        <f t="shared" si="5"/>
        <v>0</v>
      </c>
      <c r="V18" s="188"/>
      <c r="W18" s="188"/>
      <c r="X18" s="188"/>
      <c r="Y18" s="188">
        <f t="shared" si="6"/>
        <v>0</v>
      </c>
      <c r="Z18" s="189">
        <f t="shared" si="7"/>
        <v>0</v>
      </c>
      <c r="AA18" s="189"/>
      <c r="AB18" s="283"/>
    </row>
    <row r="19" spans="1:28" ht="21" customHeight="1">
      <c r="A19" s="191"/>
      <c r="B19" s="192"/>
      <c r="C19" s="191"/>
      <c r="D19" s="193"/>
      <c r="E19" s="255" t="s">
        <v>182</v>
      </c>
      <c r="F19" s="188">
        <f t="shared" si="0"/>
        <v>0</v>
      </c>
      <c r="G19" s="204"/>
      <c r="H19" s="203"/>
      <c r="I19" s="203"/>
      <c r="J19" s="203"/>
      <c r="K19" s="188">
        <f t="shared" si="1"/>
        <v>0</v>
      </c>
      <c r="L19" s="203"/>
      <c r="M19" s="203"/>
      <c r="N19" s="203"/>
      <c r="O19" s="188">
        <f t="shared" si="2"/>
        <v>0</v>
      </c>
      <c r="P19" s="189">
        <f t="shared" si="3"/>
        <v>0</v>
      </c>
      <c r="Q19" s="203"/>
      <c r="R19" s="203"/>
      <c r="S19" s="203"/>
      <c r="T19" s="188">
        <f t="shared" si="4"/>
        <v>0</v>
      </c>
      <c r="U19" s="189">
        <f t="shared" si="5"/>
        <v>0</v>
      </c>
      <c r="V19" s="203"/>
      <c r="W19" s="203"/>
      <c r="X19" s="203"/>
      <c r="Y19" s="188">
        <f t="shared" si="6"/>
        <v>0</v>
      </c>
      <c r="Z19" s="189">
        <f t="shared" si="7"/>
        <v>0</v>
      </c>
      <c r="AA19" s="189"/>
      <c r="AB19" s="258"/>
    </row>
  </sheetData>
  <mergeCells count="27">
    <mergeCell ref="A6:AC6"/>
    <mergeCell ref="Q8:T8"/>
    <mergeCell ref="A1:AC1"/>
    <mergeCell ref="A2:AC2"/>
    <mergeCell ref="A3:AC3"/>
    <mergeCell ref="A4:AC4"/>
    <mergeCell ref="A5:AC5"/>
    <mergeCell ref="AA7:AB7"/>
    <mergeCell ref="AA8:AA9"/>
    <mergeCell ref="AB8:AB9"/>
    <mergeCell ref="L7:O7"/>
    <mergeCell ref="P7:P9"/>
    <mergeCell ref="Q7:T7"/>
    <mergeCell ref="L8:O8"/>
    <mergeCell ref="H7:K7"/>
    <mergeCell ref="U7:U9"/>
    <mergeCell ref="V7:Y7"/>
    <mergeCell ref="Z7:Z9"/>
    <mergeCell ref="A7:A9"/>
    <mergeCell ref="B7:B9"/>
    <mergeCell ref="C7:C9"/>
    <mergeCell ref="D7:D9"/>
    <mergeCell ref="E7:E9"/>
    <mergeCell ref="F7:F9"/>
    <mergeCell ref="V8:Y8"/>
    <mergeCell ref="G7:G9"/>
    <mergeCell ref="H8:K8"/>
  </mergeCells>
  <pageMargins left="0.11811023622047245" right="0.11811023622047245" top="0.31496062992125984" bottom="0.98425196850393704" header="0.15748031496062992" footer="0.15748031496062992"/>
  <pageSetup paperSize="5" orientation="landscape" r:id="rId1"/>
  <headerFooter>
    <oddFooter>หน้าที่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B1:AU74"/>
  <sheetViews>
    <sheetView showGridLines="0" view="pageBreakPreview" topLeftCell="C1" zoomScale="89" zoomScaleNormal="98" zoomScaleSheetLayoutView="89" workbookViewId="0">
      <pane ySplit="10" topLeftCell="A11" activePane="bottomLeft" state="frozen"/>
      <selection activeCell="A3" sqref="A3:AC3"/>
      <selection pane="bottomLeft" activeCell="B1" sqref="B1:AD7"/>
    </sheetView>
  </sheetViews>
  <sheetFormatPr defaultRowHeight="15"/>
  <cols>
    <col min="1" max="1" width="20.42578125" style="367" customWidth="1"/>
    <col min="2" max="2" width="6" style="367" customWidth="1"/>
    <col min="3" max="3" width="28.28515625" style="367" customWidth="1"/>
    <col min="4" max="4" width="9.85546875" style="367" hidden="1" customWidth="1"/>
    <col min="5" max="5" width="11.5703125" style="367" hidden="1" customWidth="1"/>
    <col min="6" max="6" width="5.42578125" style="400" customWidth="1"/>
    <col min="7" max="7" width="7.42578125" style="400" customWidth="1"/>
    <col min="8" max="8" width="14" style="399" hidden="1" customWidth="1"/>
    <col min="9" max="9" width="6" style="400" customWidth="1"/>
    <col min="10" max="10" width="6.42578125" style="400" customWidth="1"/>
    <col min="11" max="11" width="6.140625" style="400" customWidth="1"/>
    <col min="12" max="12" width="6.5703125" style="400" customWidth="1"/>
    <col min="13" max="14" width="6.42578125" style="400" customWidth="1"/>
    <col min="15" max="15" width="5.85546875" style="400" customWidth="1"/>
    <col min="16" max="16" width="6.7109375" style="400" customWidth="1"/>
    <col min="17" max="17" width="8.28515625" style="399" customWidth="1"/>
    <col min="18" max="18" width="6.42578125" style="400" customWidth="1"/>
    <col min="19" max="20" width="6.28515625" style="400" customWidth="1"/>
    <col min="21" max="21" width="6.5703125" style="400" customWidth="1"/>
    <col min="22" max="22" width="8.42578125" style="399" customWidth="1"/>
    <col min="23" max="23" width="6.42578125" style="400" customWidth="1"/>
    <col min="24" max="24" width="6.28515625" style="400" customWidth="1"/>
    <col min="25" max="25" width="6.140625" style="400" customWidth="1"/>
    <col min="26" max="26" width="6.85546875" style="400" customWidth="1"/>
    <col min="27" max="27" width="8" style="399" customWidth="1"/>
    <col min="28" max="28" width="6.5703125" style="399" customWidth="1"/>
    <col min="29" max="29" width="6.7109375" style="367" customWidth="1"/>
    <col min="30" max="46" width="9.140625" style="367" hidden="1" customWidth="1"/>
    <col min="47" max="47" width="0" style="367" hidden="1" customWidth="1"/>
    <col min="48" max="16384" width="9.140625" style="367"/>
  </cols>
  <sheetData>
    <row r="1" spans="2:30" ht="18.75">
      <c r="B1" s="1008" t="s">
        <v>218</v>
      </c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8"/>
      <c r="U1" s="1008"/>
      <c r="V1" s="1008"/>
      <c r="W1" s="1008"/>
      <c r="X1" s="1008"/>
      <c r="Y1" s="1008"/>
      <c r="Z1" s="1008"/>
      <c r="AA1" s="1008"/>
      <c r="AB1" s="1008"/>
      <c r="AC1" s="1008"/>
      <c r="AD1" s="1008"/>
    </row>
    <row r="2" spans="2:30" ht="18.75">
      <c r="B2" s="1008" t="s">
        <v>228</v>
      </c>
      <c r="C2" s="1008"/>
      <c r="D2" s="1008"/>
      <c r="E2" s="1008"/>
      <c r="F2" s="1008"/>
      <c r="G2" s="1008"/>
      <c r="H2" s="1008"/>
      <c r="I2" s="1008"/>
      <c r="J2" s="1008"/>
      <c r="K2" s="1008"/>
      <c r="L2" s="1008"/>
      <c r="M2" s="1008"/>
      <c r="N2" s="1008"/>
      <c r="O2" s="1008"/>
      <c r="P2" s="1008"/>
      <c r="Q2" s="1008"/>
      <c r="R2" s="1008"/>
      <c r="S2" s="1008"/>
      <c r="T2" s="1008"/>
      <c r="U2" s="1008"/>
      <c r="V2" s="1008"/>
      <c r="W2" s="1008"/>
      <c r="X2" s="1008"/>
      <c r="Y2" s="1008"/>
      <c r="Z2" s="1008"/>
      <c r="AA2" s="1008"/>
      <c r="AB2" s="1008"/>
      <c r="AC2" s="1008"/>
      <c r="AD2" s="1008"/>
    </row>
    <row r="3" spans="2:30" ht="18.75">
      <c r="B3" s="1009" t="s">
        <v>269</v>
      </c>
      <c r="C3" s="1008"/>
      <c r="D3" s="1008"/>
      <c r="E3" s="1008"/>
      <c r="F3" s="1008"/>
      <c r="G3" s="1008"/>
      <c r="H3" s="1008"/>
      <c r="I3" s="1008"/>
      <c r="J3" s="1008"/>
      <c r="K3" s="1008"/>
      <c r="L3" s="1008"/>
      <c r="M3" s="1008"/>
      <c r="N3" s="1008"/>
      <c r="O3" s="1008"/>
      <c r="P3" s="1008"/>
      <c r="Q3" s="1008"/>
      <c r="R3" s="1008"/>
      <c r="S3" s="1008"/>
      <c r="T3" s="1008"/>
      <c r="U3" s="1008"/>
      <c r="V3" s="1008"/>
      <c r="W3" s="1008"/>
      <c r="X3" s="1008"/>
      <c r="Y3" s="1008"/>
      <c r="Z3" s="1008"/>
      <c r="AA3" s="1008"/>
      <c r="AB3" s="1008"/>
      <c r="AC3" s="1008"/>
      <c r="AD3" s="1008"/>
    </row>
    <row r="4" spans="2:30" ht="18.75">
      <c r="B4" s="1010" t="s">
        <v>241</v>
      </c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010"/>
      <c r="Q4" s="1010"/>
      <c r="R4" s="1010"/>
      <c r="S4" s="1010"/>
      <c r="T4" s="1010"/>
      <c r="U4" s="1010"/>
      <c r="V4" s="1010"/>
      <c r="W4" s="1010"/>
      <c r="X4" s="1010"/>
      <c r="Y4" s="1010"/>
      <c r="Z4" s="1010"/>
      <c r="AA4" s="1010"/>
      <c r="AB4" s="1010"/>
      <c r="AC4" s="1010"/>
      <c r="AD4" s="1010"/>
    </row>
    <row r="5" spans="2:30" ht="18.75">
      <c r="B5" s="1010" t="s">
        <v>240</v>
      </c>
      <c r="C5" s="1010"/>
      <c r="D5" s="1010"/>
      <c r="E5" s="1010"/>
      <c r="F5" s="1010"/>
      <c r="G5" s="1010"/>
      <c r="H5" s="1010"/>
      <c r="I5" s="1010"/>
      <c r="J5" s="1010"/>
      <c r="K5" s="1010"/>
      <c r="L5" s="1010"/>
      <c r="M5" s="1010"/>
      <c r="N5" s="1010"/>
      <c r="O5" s="1010"/>
      <c r="P5" s="1010"/>
      <c r="Q5" s="1010"/>
      <c r="R5" s="1010"/>
      <c r="S5" s="1010"/>
      <c r="T5" s="1010"/>
      <c r="U5" s="1010"/>
      <c r="V5" s="1010"/>
      <c r="W5" s="1010"/>
      <c r="X5" s="1010"/>
      <c r="Y5" s="1010"/>
      <c r="Z5" s="1010"/>
      <c r="AA5" s="1010"/>
      <c r="AB5" s="1010"/>
      <c r="AC5" s="1010"/>
      <c r="AD5" s="1010"/>
    </row>
    <row r="6" spans="2:30" ht="18.75">
      <c r="B6" s="1010" t="s">
        <v>242</v>
      </c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0"/>
      <c r="Y6" s="1010"/>
      <c r="Z6" s="1010"/>
      <c r="AA6" s="1010"/>
      <c r="AB6" s="1010"/>
      <c r="AC6" s="1010"/>
      <c r="AD6" s="410"/>
    </row>
    <row r="7" spans="2:30" ht="18.75">
      <c r="B7" s="1008" t="s">
        <v>226</v>
      </c>
      <c r="C7" s="1008"/>
      <c r="D7" s="1008"/>
      <c r="E7" s="1008"/>
      <c r="F7" s="1008"/>
      <c r="G7" s="1008"/>
      <c r="H7" s="1008"/>
      <c r="I7" s="1008"/>
      <c r="J7" s="1008"/>
      <c r="K7" s="1008"/>
      <c r="L7" s="1008"/>
      <c r="M7" s="1008"/>
      <c r="N7" s="1008"/>
      <c r="O7" s="1008"/>
      <c r="P7" s="1008"/>
      <c r="Q7" s="1008"/>
      <c r="R7" s="1008"/>
      <c r="S7" s="1008"/>
      <c r="T7" s="1008"/>
      <c r="U7" s="1008"/>
      <c r="V7" s="1008"/>
      <c r="W7" s="1008"/>
      <c r="X7" s="1008"/>
      <c r="Y7" s="1008"/>
      <c r="Z7" s="1008"/>
      <c r="AA7" s="1008"/>
      <c r="AB7" s="1008"/>
      <c r="AC7" s="1008"/>
      <c r="AD7" s="1008"/>
    </row>
    <row r="8" spans="2:30" ht="24.95" customHeight="1">
      <c r="B8" s="986" t="s">
        <v>21</v>
      </c>
      <c r="C8" s="986" t="s">
        <v>23</v>
      </c>
      <c r="D8" s="986" t="s">
        <v>12</v>
      </c>
      <c r="E8" s="986" t="s">
        <v>3</v>
      </c>
      <c r="F8" s="986" t="s">
        <v>12</v>
      </c>
      <c r="G8" s="986" t="s">
        <v>151</v>
      </c>
      <c r="H8" s="989" t="s">
        <v>152</v>
      </c>
      <c r="I8" s="992" t="s">
        <v>158</v>
      </c>
      <c r="J8" s="993"/>
      <c r="K8" s="993"/>
      <c r="L8" s="993"/>
      <c r="M8" s="992" t="s">
        <v>161</v>
      </c>
      <c r="N8" s="993"/>
      <c r="O8" s="993"/>
      <c r="P8" s="993"/>
      <c r="Q8" s="989" t="s">
        <v>166</v>
      </c>
      <c r="R8" s="992" t="s">
        <v>172</v>
      </c>
      <c r="S8" s="993"/>
      <c r="T8" s="993"/>
      <c r="U8" s="993"/>
      <c r="V8" s="989" t="s">
        <v>171</v>
      </c>
      <c r="W8" s="992" t="s">
        <v>173</v>
      </c>
      <c r="X8" s="993"/>
      <c r="Y8" s="993"/>
      <c r="Z8" s="993"/>
      <c r="AA8" s="989" t="s">
        <v>178</v>
      </c>
      <c r="AB8" s="1011" t="s">
        <v>222</v>
      </c>
      <c r="AC8" s="1012"/>
    </row>
    <row r="9" spans="2:30" ht="24.95" customHeight="1">
      <c r="B9" s="987"/>
      <c r="C9" s="987"/>
      <c r="D9" s="987"/>
      <c r="E9" s="987"/>
      <c r="F9" s="987"/>
      <c r="G9" s="987"/>
      <c r="H9" s="990"/>
      <c r="I9" s="992" t="s">
        <v>159</v>
      </c>
      <c r="J9" s="993"/>
      <c r="K9" s="993"/>
      <c r="L9" s="993"/>
      <c r="M9" s="992" t="s">
        <v>159</v>
      </c>
      <c r="N9" s="993"/>
      <c r="O9" s="993"/>
      <c r="P9" s="993"/>
      <c r="Q9" s="990"/>
      <c r="R9" s="992" t="s">
        <v>159</v>
      </c>
      <c r="S9" s="993"/>
      <c r="T9" s="993"/>
      <c r="U9" s="993"/>
      <c r="V9" s="990"/>
      <c r="W9" s="992" t="s">
        <v>159</v>
      </c>
      <c r="X9" s="993"/>
      <c r="Y9" s="993"/>
      <c r="Z9" s="993"/>
      <c r="AA9" s="990"/>
      <c r="AB9" s="986" t="s">
        <v>223</v>
      </c>
      <c r="AC9" s="986" t="s">
        <v>224</v>
      </c>
    </row>
    <row r="10" spans="2:30" ht="24.95" customHeight="1">
      <c r="B10" s="988"/>
      <c r="C10" s="988"/>
      <c r="D10" s="988"/>
      <c r="E10" s="988"/>
      <c r="F10" s="988"/>
      <c r="G10" s="988"/>
      <c r="H10" s="991"/>
      <c r="I10" s="384" t="s">
        <v>153</v>
      </c>
      <c r="J10" s="384" t="s">
        <v>154</v>
      </c>
      <c r="K10" s="384" t="s">
        <v>155</v>
      </c>
      <c r="L10" s="384" t="s">
        <v>156</v>
      </c>
      <c r="M10" s="384" t="s">
        <v>162</v>
      </c>
      <c r="N10" s="384" t="s">
        <v>163</v>
      </c>
      <c r="O10" s="384" t="s">
        <v>164</v>
      </c>
      <c r="P10" s="384" t="s">
        <v>156</v>
      </c>
      <c r="Q10" s="991"/>
      <c r="R10" s="384" t="s">
        <v>167</v>
      </c>
      <c r="S10" s="384" t="s">
        <v>168</v>
      </c>
      <c r="T10" s="384" t="s">
        <v>169</v>
      </c>
      <c r="U10" s="384" t="s">
        <v>156</v>
      </c>
      <c r="V10" s="991"/>
      <c r="W10" s="384" t="s">
        <v>174</v>
      </c>
      <c r="X10" s="384" t="s">
        <v>175</v>
      </c>
      <c r="Y10" s="384" t="s">
        <v>176</v>
      </c>
      <c r="Z10" s="384" t="s">
        <v>156</v>
      </c>
      <c r="AA10" s="991"/>
      <c r="AB10" s="988"/>
      <c r="AC10" s="988"/>
    </row>
    <row r="11" spans="2:30" ht="30">
      <c r="B11" s="374"/>
      <c r="C11" s="389" t="s">
        <v>17</v>
      </c>
      <c r="D11" s="374"/>
      <c r="E11" s="382"/>
      <c r="F11" s="376" t="s">
        <v>0</v>
      </c>
      <c r="G11" s="381" t="e">
        <f t="shared" ref="G11:G42" si="0">AA11</f>
        <v>#DIV/0!</v>
      </c>
      <c r="H11" s="377"/>
      <c r="I11" s="381">
        <f t="shared" ref="I11:K12" si="1">SUM(I13,I45,I57)</f>
        <v>0</v>
      </c>
      <c r="J11" s="381">
        <f t="shared" si="1"/>
        <v>0</v>
      </c>
      <c r="K11" s="381">
        <f t="shared" si="1"/>
        <v>0</v>
      </c>
      <c r="L11" s="381">
        <f t="shared" ref="L11:L62" si="2">SUM(I11:K11)</f>
        <v>0</v>
      </c>
      <c r="M11" s="381" t="e">
        <f t="shared" ref="M11:O12" si="3">SUM(M13,M45,M57)</f>
        <v>#DIV/0!</v>
      </c>
      <c r="N11" s="381">
        <f t="shared" si="3"/>
        <v>0</v>
      </c>
      <c r="O11" s="381">
        <f t="shared" si="3"/>
        <v>0</v>
      </c>
      <c r="P11" s="381" t="e">
        <f t="shared" ref="P11:P62" si="4">SUM(M11:O11)</f>
        <v>#DIV/0!</v>
      </c>
      <c r="Q11" s="377" t="e">
        <f t="shared" ref="Q11:Q62" si="5">SUM(L11,P11)</f>
        <v>#DIV/0!</v>
      </c>
      <c r="R11" s="381">
        <f t="shared" ref="R11:T12" si="6">SUM(R13,R45,R57)</f>
        <v>0</v>
      </c>
      <c r="S11" s="381" t="e">
        <f t="shared" si="6"/>
        <v>#DIV/0!</v>
      </c>
      <c r="T11" s="381">
        <f t="shared" si="6"/>
        <v>0</v>
      </c>
      <c r="U11" s="381" t="e">
        <f t="shared" ref="U11:U62" si="7">SUM(R11:T11)</f>
        <v>#DIV/0!</v>
      </c>
      <c r="V11" s="377" t="e">
        <f t="shared" ref="V11:V62" si="8">SUM(Q11,U11)</f>
        <v>#DIV/0!</v>
      </c>
      <c r="W11" s="381">
        <f t="shared" ref="W11:Y12" si="9">SUM(W13,W45,W57)</f>
        <v>0</v>
      </c>
      <c r="X11" s="381">
        <f t="shared" si="9"/>
        <v>0</v>
      </c>
      <c r="Y11" s="381">
        <f t="shared" si="9"/>
        <v>0</v>
      </c>
      <c r="Z11" s="381">
        <f t="shared" ref="Z11:Z62" si="10">SUM(W11:Y11)</f>
        <v>0</v>
      </c>
      <c r="AA11" s="377" t="e">
        <f t="shared" ref="AA11:AA62" si="11">SUM(V11,Z11)</f>
        <v>#DIV/0!</v>
      </c>
      <c r="AB11" s="404"/>
      <c r="AC11" s="404"/>
    </row>
    <row r="12" spans="2:30" ht="25.5" customHeight="1">
      <c r="B12" s="371"/>
      <c r="C12" s="389"/>
      <c r="D12" s="371"/>
      <c r="E12" s="373"/>
      <c r="F12" s="376" t="s">
        <v>182</v>
      </c>
      <c r="G12" s="369" t="e">
        <f t="shared" si="0"/>
        <v>#DIV/0!</v>
      </c>
      <c r="H12" s="377"/>
      <c r="I12" s="381">
        <f t="shared" si="1"/>
        <v>0</v>
      </c>
      <c r="J12" s="381">
        <f t="shared" si="1"/>
        <v>0</v>
      </c>
      <c r="K12" s="381">
        <f t="shared" si="1"/>
        <v>0</v>
      </c>
      <c r="L12" s="369">
        <f t="shared" si="2"/>
        <v>0</v>
      </c>
      <c r="M12" s="381" t="e">
        <f t="shared" si="3"/>
        <v>#DIV/0!</v>
      </c>
      <c r="N12" s="381">
        <f t="shared" si="3"/>
        <v>0</v>
      </c>
      <c r="O12" s="381">
        <f t="shared" si="3"/>
        <v>0</v>
      </c>
      <c r="P12" s="369" t="e">
        <f t="shared" si="4"/>
        <v>#DIV/0!</v>
      </c>
      <c r="Q12" s="370" t="e">
        <f t="shared" si="5"/>
        <v>#DIV/0!</v>
      </c>
      <c r="R12" s="381">
        <f t="shared" si="6"/>
        <v>0</v>
      </c>
      <c r="S12" s="381" t="e">
        <f t="shared" si="6"/>
        <v>#DIV/0!</v>
      </c>
      <c r="T12" s="381">
        <f t="shared" si="6"/>
        <v>0</v>
      </c>
      <c r="U12" s="369" t="e">
        <f t="shared" si="7"/>
        <v>#DIV/0!</v>
      </c>
      <c r="V12" s="370" t="e">
        <f t="shared" si="8"/>
        <v>#DIV/0!</v>
      </c>
      <c r="W12" s="381">
        <f t="shared" si="9"/>
        <v>0</v>
      </c>
      <c r="X12" s="381">
        <f t="shared" si="9"/>
        <v>0</v>
      </c>
      <c r="Y12" s="381">
        <f t="shared" si="9"/>
        <v>0</v>
      </c>
      <c r="Z12" s="369">
        <f t="shared" si="10"/>
        <v>0</v>
      </c>
      <c r="AA12" s="370" t="e">
        <f t="shared" si="11"/>
        <v>#DIV/0!</v>
      </c>
      <c r="AB12" s="387"/>
      <c r="AC12" s="387"/>
    </row>
    <row r="13" spans="2:30" ht="30">
      <c r="B13" s="371"/>
      <c r="C13" s="375" t="s">
        <v>91</v>
      </c>
      <c r="D13" s="371"/>
      <c r="E13" s="373"/>
      <c r="F13" s="368" t="s">
        <v>0</v>
      </c>
      <c r="G13" s="369" t="e">
        <f t="shared" si="0"/>
        <v>#DIV/0!</v>
      </c>
      <c r="H13" s="370"/>
      <c r="I13" s="369">
        <f t="shared" ref="I13:K14" si="12">SUM(I15,I41)</f>
        <v>0</v>
      </c>
      <c r="J13" s="369">
        <f t="shared" si="12"/>
        <v>0</v>
      </c>
      <c r="K13" s="369">
        <f t="shared" si="12"/>
        <v>0</v>
      </c>
      <c r="L13" s="369">
        <f t="shared" si="2"/>
        <v>0</v>
      </c>
      <c r="M13" s="369" t="e">
        <f t="shared" ref="M13:O14" si="13">SUM(M15,M41)</f>
        <v>#DIV/0!</v>
      </c>
      <c r="N13" s="369">
        <f t="shared" si="13"/>
        <v>0</v>
      </c>
      <c r="O13" s="369">
        <f t="shared" si="13"/>
        <v>0</v>
      </c>
      <c r="P13" s="369" t="e">
        <f t="shared" si="4"/>
        <v>#DIV/0!</v>
      </c>
      <c r="Q13" s="370" t="e">
        <f t="shared" si="5"/>
        <v>#DIV/0!</v>
      </c>
      <c r="R13" s="369">
        <f t="shared" ref="R13:T14" si="14">SUM(R15,R41)</f>
        <v>0</v>
      </c>
      <c r="S13" s="369" t="e">
        <f t="shared" si="14"/>
        <v>#DIV/0!</v>
      </c>
      <c r="T13" s="369">
        <f t="shared" si="14"/>
        <v>0</v>
      </c>
      <c r="U13" s="369" t="e">
        <f t="shared" si="7"/>
        <v>#DIV/0!</v>
      </c>
      <c r="V13" s="370" t="e">
        <f t="shared" si="8"/>
        <v>#DIV/0!</v>
      </c>
      <c r="W13" s="369">
        <f t="shared" ref="W13:Y14" si="15">SUM(W15,W41)</f>
        <v>0</v>
      </c>
      <c r="X13" s="369">
        <f t="shared" si="15"/>
        <v>0</v>
      </c>
      <c r="Y13" s="369">
        <f t="shared" si="15"/>
        <v>0</v>
      </c>
      <c r="Z13" s="369">
        <f t="shared" si="10"/>
        <v>0</v>
      </c>
      <c r="AA13" s="370" t="e">
        <f t="shared" si="11"/>
        <v>#DIV/0!</v>
      </c>
      <c r="AB13" s="369"/>
      <c r="AC13" s="380"/>
    </row>
    <row r="14" spans="2:30">
      <c r="B14" s="371"/>
      <c r="C14" s="375"/>
      <c r="D14" s="371"/>
      <c r="E14" s="373"/>
      <c r="F14" s="368" t="s">
        <v>182</v>
      </c>
      <c r="G14" s="369" t="e">
        <f t="shared" si="0"/>
        <v>#DIV/0!</v>
      </c>
      <c r="H14" s="370"/>
      <c r="I14" s="369">
        <f t="shared" si="12"/>
        <v>0</v>
      </c>
      <c r="J14" s="369">
        <f t="shared" si="12"/>
        <v>0</v>
      </c>
      <c r="K14" s="369">
        <f t="shared" si="12"/>
        <v>0</v>
      </c>
      <c r="L14" s="369">
        <f t="shared" si="2"/>
        <v>0</v>
      </c>
      <c r="M14" s="369" t="e">
        <f t="shared" si="13"/>
        <v>#DIV/0!</v>
      </c>
      <c r="N14" s="369">
        <f t="shared" si="13"/>
        <v>0</v>
      </c>
      <c r="O14" s="369">
        <f t="shared" si="13"/>
        <v>0</v>
      </c>
      <c r="P14" s="369" t="e">
        <f t="shared" si="4"/>
        <v>#DIV/0!</v>
      </c>
      <c r="Q14" s="370" t="e">
        <f t="shared" si="5"/>
        <v>#DIV/0!</v>
      </c>
      <c r="R14" s="369">
        <f t="shared" si="14"/>
        <v>0</v>
      </c>
      <c r="S14" s="369" t="e">
        <f t="shared" si="14"/>
        <v>#DIV/0!</v>
      </c>
      <c r="T14" s="369">
        <f t="shared" si="14"/>
        <v>0</v>
      </c>
      <c r="U14" s="369" t="e">
        <f t="shared" si="7"/>
        <v>#DIV/0!</v>
      </c>
      <c r="V14" s="370" t="e">
        <f t="shared" si="8"/>
        <v>#DIV/0!</v>
      </c>
      <c r="W14" s="369">
        <f t="shared" si="15"/>
        <v>0</v>
      </c>
      <c r="X14" s="369">
        <f t="shared" si="15"/>
        <v>0</v>
      </c>
      <c r="Y14" s="369">
        <f t="shared" si="15"/>
        <v>0</v>
      </c>
      <c r="Z14" s="369">
        <f t="shared" si="10"/>
        <v>0</v>
      </c>
      <c r="AA14" s="370" t="e">
        <f t="shared" si="11"/>
        <v>#DIV/0!</v>
      </c>
      <c r="AB14" s="369"/>
      <c r="AC14" s="380"/>
    </row>
    <row r="15" spans="2:30" ht="30">
      <c r="B15" s="371"/>
      <c r="C15" s="375" t="s">
        <v>76</v>
      </c>
      <c r="D15" s="371" t="s">
        <v>0</v>
      </c>
      <c r="E15" s="373"/>
      <c r="F15" s="368" t="s">
        <v>0</v>
      </c>
      <c r="G15" s="369" t="e">
        <f t="shared" si="0"/>
        <v>#DIV/0!</v>
      </c>
      <c r="H15" s="370"/>
      <c r="I15" s="369">
        <f t="shared" ref="I15:K16" si="16">SUM(I17,I27,I35)</f>
        <v>0</v>
      </c>
      <c r="J15" s="369">
        <f t="shared" si="16"/>
        <v>0</v>
      </c>
      <c r="K15" s="369">
        <f t="shared" si="16"/>
        <v>0</v>
      </c>
      <c r="L15" s="369">
        <f t="shared" si="2"/>
        <v>0</v>
      </c>
      <c r="M15" s="369" t="e">
        <f t="shared" ref="M15:O16" si="17">SUM(M17,M27,M35)</f>
        <v>#DIV/0!</v>
      </c>
      <c r="N15" s="369">
        <f t="shared" si="17"/>
        <v>0</v>
      </c>
      <c r="O15" s="369">
        <f t="shared" si="17"/>
        <v>0</v>
      </c>
      <c r="P15" s="369" t="e">
        <f t="shared" si="4"/>
        <v>#DIV/0!</v>
      </c>
      <c r="Q15" s="370" t="e">
        <f t="shared" si="5"/>
        <v>#DIV/0!</v>
      </c>
      <c r="R15" s="369">
        <f t="shared" ref="R15:T16" si="18">SUM(R17,R27,R35)</f>
        <v>0</v>
      </c>
      <c r="S15" s="369" t="e">
        <f t="shared" si="18"/>
        <v>#DIV/0!</v>
      </c>
      <c r="T15" s="369">
        <f t="shared" si="18"/>
        <v>0</v>
      </c>
      <c r="U15" s="369" t="e">
        <f t="shared" si="7"/>
        <v>#DIV/0!</v>
      </c>
      <c r="V15" s="370" t="e">
        <f t="shared" si="8"/>
        <v>#DIV/0!</v>
      </c>
      <c r="W15" s="369">
        <f t="shared" ref="W15:Y16" si="19">SUM(W17,W27,W35)</f>
        <v>0</v>
      </c>
      <c r="X15" s="369">
        <f t="shared" si="19"/>
        <v>0</v>
      </c>
      <c r="Y15" s="369">
        <f t="shared" si="19"/>
        <v>0</v>
      </c>
      <c r="Z15" s="369">
        <f t="shared" si="10"/>
        <v>0</v>
      </c>
      <c r="AA15" s="370" t="e">
        <f t="shared" si="11"/>
        <v>#DIV/0!</v>
      </c>
      <c r="AB15" s="405">
        <v>1</v>
      </c>
      <c r="AC15" s="406">
        <v>1</v>
      </c>
    </row>
    <row r="16" spans="2:30">
      <c r="B16" s="371"/>
      <c r="C16" s="375"/>
      <c r="D16" s="371"/>
      <c r="E16" s="373"/>
      <c r="F16" s="368" t="s">
        <v>182</v>
      </c>
      <c r="G16" s="369" t="e">
        <f t="shared" si="0"/>
        <v>#DIV/0!</v>
      </c>
      <c r="H16" s="370"/>
      <c r="I16" s="369">
        <f t="shared" si="16"/>
        <v>0</v>
      </c>
      <c r="J16" s="369">
        <f t="shared" si="16"/>
        <v>0</v>
      </c>
      <c r="K16" s="369">
        <f t="shared" si="16"/>
        <v>0</v>
      </c>
      <c r="L16" s="369">
        <f t="shared" si="2"/>
        <v>0</v>
      </c>
      <c r="M16" s="369" t="e">
        <f t="shared" si="17"/>
        <v>#DIV/0!</v>
      </c>
      <c r="N16" s="369">
        <f t="shared" si="17"/>
        <v>0</v>
      </c>
      <c r="O16" s="369">
        <f t="shared" si="17"/>
        <v>0</v>
      </c>
      <c r="P16" s="369" t="e">
        <f t="shared" si="4"/>
        <v>#DIV/0!</v>
      </c>
      <c r="Q16" s="370" t="e">
        <f t="shared" si="5"/>
        <v>#DIV/0!</v>
      </c>
      <c r="R16" s="369">
        <f t="shared" si="18"/>
        <v>0</v>
      </c>
      <c r="S16" s="369" t="e">
        <f t="shared" si="18"/>
        <v>#DIV/0!</v>
      </c>
      <c r="T16" s="369">
        <f t="shared" si="18"/>
        <v>0</v>
      </c>
      <c r="U16" s="369" t="e">
        <f t="shared" si="7"/>
        <v>#DIV/0!</v>
      </c>
      <c r="V16" s="370" t="e">
        <f t="shared" si="8"/>
        <v>#DIV/0!</v>
      </c>
      <c r="W16" s="369">
        <f t="shared" si="19"/>
        <v>0</v>
      </c>
      <c r="X16" s="369">
        <f t="shared" si="19"/>
        <v>0</v>
      </c>
      <c r="Y16" s="369">
        <f t="shared" si="19"/>
        <v>0</v>
      </c>
      <c r="Z16" s="369">
        <f t="shared" si="10"/>
        <v>0</v>
      </c>
      <c r="AA16" s="370" t="e">
        <f t="shared" si="11"/>
        <v>#DIV/0!</v>
      </c>
      <c r="AB16" s="381"/>
      <c r="AC16" s="396"/>
    </row>
    <row r="17" spans="2:29" ht="30">
      <c r="B17" s="371">
        <v>1</v>
      </c>
      <c r="C17" s="375" t="s">
        <v>80</v>
      </c>
      <c r="D17" s="371" t="s">
        <v>0</v>
      </c>
      <c r="E17" s="373">
        <f>SUM(E19:E23)</f>
        <v>3925</v>
      </c>
      <c r="F17" s="368" t="s">
        <v>0</v>
      </c>
      <c r="G17" s="369" t="e">
        <f t="shared" si="0"/>
        <v>#DIV/0!</v>
      </c>
      <c r="H17" s="370"/>
      <c r="I17" s="369">
        <f t="shared" ref="I17:K18" si="20">SUM(I19,I21,I23,I25)</f>
        <v>0</v>
      </c>
      <c r="J17" s="369">
        <f t="shared" si="20"/>
        <v>0</v>
      </c>
      <c r="K17" s="369">
        <f t="shared" si="20"/>
        <v>0</v>
      </c>
      <c r="L17" s="369">
        <f t="shared" si="2"/>
        <v>0</v>
      </c>
      <c r="M17" s="369" t="e">
        <f t="shared" ref="M17:O18" si="21">SUM(M19,M21,M23,M25)</f>
        <v>#DIV/0!</v>
      </c>
      <c r="N17" s="369">
        <f t="shared" si="21"/>
        <v>0</v>
      </c>
      <c r="O17" s="369">
        <f t="shared" si="21"/>
        <v>0</v>
      </c>
      <c r="P17" s="369" t="e">
        <f t="shared" si="4"/>
        <v>#DIV/0!</v>
      </c>
      <c r="Q17" s="370" t="e">
        <f t="shared" si="5"/>
        <v>#DIV/0!</v>
      </c>
      <c r="R17" s="369">
        <f t="shared" ref="R17:T18" si="22">SUM(R19,R21,R23,R25)</f>
        <v>0</v>
      </c>
      <c r="S17" s="369" t="e">
        <f t="shared" si="22"/>
        <v>#DIV/0!</v>
      </c>
      <c r="T17" s="369">
        <f t="shared" si="22"/>
        <v>0</v>
      </c>
      <c r="U17" s="369" t="e">
        <f t="shared" si="7"/>
        <v>#DIV/0!</v>
      </c>
      <c r="V17" s="370" t="e">
        <f t="shared" si="8"/>
        <v>#DIV/0!</v>
      </c>
      <c r="W17" s="369">
        <f t="shared" ref="W17:Y18" si="23">SUM(W19,W21,W23,W25)</f>
        <v>0</v>
      </c>
      <c r="X17" s="369">
        <f t="shared" si="23"/>
        <v>0</v>
      </c>
      <c r="Y17" s="369">
        <f t="shared" si="23"/>
        <v>0</v>
      </c>
      <c r="Z17" s="369">
        <f t="shared" si="10"/>
        <v>0</v>
      </c>
      <c r="AA17" s="370" t="e">
        <f t="shared" si="11"/>
        <v>#DIV/0!</v>
      </c>
      <c r="AB17" s="369"/>
      <c r="AC17" s="369"/>
    </row>
    <row r="18" spans="2:29">
      <c r="B18" s="371"/>
      <c r="C18" s="375"/>
      <c r="D18" s="371"/>
      <c r="E18" s="373"/>
      <c r="F18" s="368" t="s">
        <v>182</v>
      </c>
      <c r="G18" s="369" t="e">
        <f t="shared" si="0"/>
        <v>#DIV/0!</v>
      </c>
      <c r="H18" s="370"/>
      <c r="I18" s="369">
        <f t="shared" si="20"/>
        <v>0</v>
      </c>
      <c r="J18" s="369">
        <f t="shared" si="20"/>
        <v>0</v>
      </c>
      <c r="K18" s="369">
        <f t="shared" si="20"/>
        <v>0</v>
      </c>
      <c r="L18" s="369">
        <f t="shared" si="2"/>
        <v>0</v>
      </c>
      <c r="M18" s="369" t="e">
        <f t="shared" si="21"/>
        <v>#DIV/0!</v>
      </c>
      <c r="N18" s="369">
        <f t="shared" si="21"/>
        <v>0</v>
      </c>
      <c r="O18" s="369">
        <f t="shared" si="21"/>
        <v>0</v>
      </c>
      <c r="P18" s="369" t="e">
        <f t="shared" si="4"/>
        <v>#DIV/0!</v>
      </c>
      <c r="Q18" s="370" t="e">
        <f t="shared" si="5"/>
        <v>#DIV/0!</v>
      </c>
      <c r="R18" s="369">
        <f t="shared" si="22"/>
        <v>0</v>
      </c>
      <c r="S18" s="369" t="e">
        <f t="shared" si="22"/>
        <v>#DIV/0!</v>
      </c>
      <c r="T18" s="369">
        <f t="shared" si="22"/>
        <v>0</v>
      </c>
      <c r="U18" s="369" t="e">
        <f t="shared" si="7"/>
        <v>#DIV/0!</v>
      </c>
      <c r="V18" s="370" t="e">
        <f t="shared" si="8"/>
        <v>#DIV/0!</v>
      </c>
      <c r="W18" s="369">
        <f t="shared" si="23"/>
        <v>0</v>
      </c>
      <c r="X18" s="369">
        <f t="shared" si="23"/>
        <v>0</v>
      </c>
      <c r="Y18" s="369">
        <f t="shared" si="23"/>
        <v>0</v>
      </c>
      <c r="Z18" s="369">
        <f t="shared" si="10"/>
        <v>0</v>
      </c>
      <c r="AA18" s="370" t="e">
        <f t="shared" si="11"/>
        <v>#DIV/0!</v>
      </c>
      <c r="AB18" s="369"/>
      <c r="AC18" s="369"/>
    </row>
    <row r="19" spans="2:29" ht="30">
      <c r="B19" s="371"/>
      <c r="C19" s="375" t="s">
        <v>77</v>
      </c>
      <c r="D19" s="371" t="s">
        <v>0</v>
      </c>
      <c r="E19" s="373">
        <v>3600</v>
      </c>
      <c r="F19" s="368" t="s">
        <v>0</v>
      </c>
      <c r="G19" s="369" t="e">
        <f t="shared" si="0"/>
        <v>#DIV/0!</v>
      </c>
      <c r="H19" s="370"/>
      <c r="I19" s="369">
        <v>0</v>
      </c>
      <c r="J19" s="369">
        <v>0</v>
      </c>
      <c r="K19" s="369">
        <v>0</v>
      </c>
      <c r="L19" s="369">
        <f t="shared" si="2"/>
        <v>0</v>
      </c>
      <c r="M19" s="369" t="e">
        <v>#DIV/0!</v>
      </c>
      <c r="N19" s="369">
        <v>0</v>
      </c>
      <c r="O19" s="369">
        <v>0</v>
      </c>
      <c r="P19" s="369" t="e">
        <f t="shared" si="4"/>
        <v>#DIV/0!</v>
      </c>
      <c r="Q19" s="370" t="e">
        <f t="shared" si="5"/>
        <v>#DIV/0!</v>
      </c>
      <c r="R19" s="369">
        <v>0</v>
      </c>
      <c r="S19" s="369" t="e">
        <v>#DIV/0!</v>
      </c>
      <c r="T19" s="369">
        <v>0</v>
      </c>
      <c r="U19" s="369" t="e">
        <f t="shared" si="7"/>
        <v>#DIV/0!</v>
      </c>
      <c r="V19" s="370" t="e">
        <f t="shared" si="8"/>
        <v>#DIV/0!</v>
      </c>
      <c r="W19" s="369">
        <v>0</v>
      </c>
      <c r="X19" s="369">
        <v>0</v>
      </c>
      <c r="Y19" s="369">
        <v>0</v>
      </c>
      <c r="Z19" s="369">
        <v>0</v>
      </c>
      <c r="AA19" s="370" t="e">
        <f t="shared" si="11"/>
        <v>#DIV/0!</v>
      </c>
      <c r="AB19" s="369"/>
      <c r="AC19" s="387"/>
    </row>
    <row r="20" spans="2:29">
      <c r="B20" s="371"/>
      <c r="C20" s="375"/>
      <c r="D20" s="371"/>
      <c r="E20" s="373"/>
      <c r="F20" s="368" t="s">
        <v>182</v>
      </c>
      <c r="G20" s="369" t="e">
        <f t="shared" si="0"/>
        <v>#DIV/0!</v>
      </c>
      <c r="H20" s="370"/>
      <c r="I20" s="369">
        <v>0</v>
      </c>
      <c r="J20" s="369">
        <v>0</v>
      </c>
      <c r="K20" s="369">
        <v>0</v>
      </c>
      <c r="L20" s="369">
        <f t="shared" si="2"/>
        <v>0</v>
      </c>
      <c r="M20" s="369" t="e">
        <v>#DIV/0!</v>
      </c>
      <c r="N20" s="369">
        <v>0</v>
      </c>
      <c r="O20" s="369">
        <v>0</v>
      </c>
      <c r="P20" s="369" t="e">
        <f t="shared" si="4"/>
        <v>#DIV/0!</v>
      </c>
      <c r="Q20" s="370" t="e">
        <f t="shared" si="5"/>
        <v>#DIV/0!</v>
      </c>
      <c r="R20" s="369">
        <v>0</v>
      </c>
      <c r="S20" s="369" t="e">
        <v>#DIV/0!</v>
      </c>
      <c r="T20" s="369">
        <v>0</v>
      </c>
      <c r="U20" s="369" t="e">
        <f t="shared" si="7"/>
        <v>#DIV/0!</v>
      </c>
      <c r="V20" s="370" t="e">
        <f t="shared" si="8"/>
        <v>#DIV/0!</v>
      </c>
      <c r="W20" s="369">
        <v>0</v>
      </c>
      <c r="X20" s="369">
        <v>0</v>
      </c>
      <c r="Y20" s="369">
        <v>0</v>
      </c>
      <c r="Z20" s="369">
        <v>0</v>
      </c>
      <c r="AA20" s="370" t="e">
        <f t="shared" si="11"/>
        <v>#DIV/0!</v>
      </c>
      <c r="AB20" s="369"/>
      <c r="AC20" s="380"/>
    </row>
    <row r="21" spans="2:29" ht="45">
      <c r="B21" s="371"/>
      <c r="C21" s="375" t="s">
        <v>78</v>
      </c>
      <c r="D21" s="371" t="s">
        <v>0</v>
      </c>
      <c r="E21" s="373">
        <v>260</v>
      </c>
      <c r="F21" s="368" t="s">
        <v>0</v>
      </c>
      <c r="G21" s="369" t="e">
        <f t="shared" si="0"/>
        <v>#DIV/0!</v>
      </c>
      <c r="H21" s="370"/>
      <c r="I21" s="369">
        <v>0</v>
      </c>
      <c r="J21" s="369">
        <v>0</v>
      </c>
      <c r="K21" s="369">
        <v>0</v>
      </c>
      <c r="L21" s="369">
        <f t="shared" si="2"/>
        <v>0</v>
      </c>
      <c r="M21" s="369" t="e">
        <v>#DIV/0!</v>
      </c>
      <c r="N21" s="369">
        <v>0</v>
      </c>
      <c r="O21" s="369">
        <v>0</v>
      </c>
      <c r="P21" s="369" t="e">
        <f t="shared" si="4"/>
        <v>#DIV/0!</v>
      </c>
      <c r="Q21" s="370" t="e">
        <f t="shared" si="5"/>
        <v>#DIV/0!</v>
      </c>
      <c r="R21" s="369">
        <v>0</v>
      </c>
      <c r="S21" s="369" t="e">
        <v>#DIV/0!</v>
      </c>
      <c r="T21" s="369">
        <v>0</v>
      </c>
      <c r="U21" s="369" t="e">
        <f t="shared" si="7"/>
        <v>#DIV/0!</v>
      </c>
      <c r="V21" s="370" t="e">
        <f t="shared" si="8"/>
        <v>#DIV/0!</v>
      </c>
      <c r="W21" s="369">
        <v>0</v>
      </c>
      <c r="X21" s="369">
        <v>0</v>
      </c>
      <c r="Y21" s="369">
        <v>0</v>
      </c>
      <c r="Z21" s="369">
        <v>0</v>
      </c>
      <c r="AA21" s="370" t="e">
        <f t="shared" si="11"/>
        <v>#DIV/0!</v>
      </c>
      <c r="AB21" s="381"/>
      <c r="AC21" s="396"/>
    </row>
    <row r="22" spans="2:29">
      <c r="B22" s="371"/>
      <c r="C22" s="375"/>
      <c r="D22" s="371"/>
      <c r="E22" s="373"/>
      <c r="F22" s="368" t="s">
        <v>182</v>
      </c>
      <c r="G22" s="369" t="e">
        <f t="shared" si="0"/>
        <v>#DIV/0!</v>
      </c>
      <c r="H22" s="370"/>
      <c r="I22" s="369">
        <v>0</v>
      </c>
      <c r="J22" s="369">
        <v>0</v>
      </c>
      <c r="K22" s="369">
        <v>0</v>
      </c>
      <c r="L22" s="369">
        <f t="shared" si="2"/>
        <v>0</v>
      </c>
      <c r="M22" s="369" t="e">
        <v>#DIV/0!</v>
      </c>
      <c r="N22" s="369">
        <v>0</v>
      </c>
      <c r="O22" s="369">
        <v>0</v>
      </c>
      <c r="P22" s="369" t="e">
        <f t="shared" si="4"/>
        <v>#DIV/0!</v>
      </c>
      <c r="Q22" s="370" t="e">
        <f t="shared" si="5"/>
        <v>#DIV/0!</v>
      </c>
      <c r="R22" s="369">
        <v>0</v>
      </c>
      <c r="S22" s="369" t="e">
        <v>#DIV/0!</v>
      </c>
      <c r="T22" s="369">
        <v>0</v>
      </c>
      <c r="U22" s="369" t="e">
        <f t="shared" si="7"/>
        <v>#DIV/0!</v>
      </c>
      <c r="V22" s="370" t="e">
        <f t="shared" si="8"/>
        <v>#DIV/0!</v>
      </c>
      <c r="W22" s="369">
        <v>0</v>
      </c>
      <c r="X22" s="369">
        <v>0</v>
      </c>
      <c r="Y22" s="369">
        <v>0</v>
      </c>
      <c r="Z22" s="369">
        <v>0</v>
      </c>
      <c r="AA22" s="370" t="e">
        <f t="shared" si="11"/>
        <v>#DIV/0!</v>
      </c>
      <c r="AB22" s="381"/>
      <c r="AC22" s="396"/>
    </row>
    <row r="23" spans="2:29">
      <c r="B23" s="371"/>
      <c r="C23" s="375" t="s">
        <v>79</v>
      </c>
      <c r="D23" s="371" t="s">
        <v>0</v>
      </c>
      <c r="E23" s="373">
        <v>65</v>
      </c>
      <c r="F23" s="368" t="s">
        <v>0</v>
      </c>
      <c r="G23" s="369" t="e">
        <f t="shared" si="0"/>
        <v>#DIV/0!</v>
      </c>
      <c r="H23" s="370"/>
      <c r="I23" s="369">
        <v>0</v>
      </c>
      <c r="J23" s="369">
        <v>0</v>
      </c>
      <c r="K23" s="369">
        <v>0</v>
      </c>
      <c r="L23" s="369">
        <f t="shared" si="2"/>
        <v>0</v>
      </c>
      <c r="M23" s="369" t="e">
        <v>#DIV/0!</v>
      </c>
      <c r="N23" s="369">
        <v>0</v>
      </c>
      <c r="O23" s="369">
        <v>0</v>
      </c>
      <c r="P23" s="369" t="e">
        <f t="shared" si="4"/>
        <v>#DIV/0!</v>
      </c>
      <c r="Q23" s="370" t="e">
        <f t="shared" si="5"/>
        <v>#DIV/0!</v>
      </c>
      <c r="R23" s="369">
        <v>0</v>
      </c>
      <c r="S23" s="369" t="e">
        <v>#DIV/0!</v>
      </c>
      <c r="T23" s="369">
        <v>0</v>
      </c>
      <c r="U23" s="369" t="e">
        <f t="shared" si="7"/>
        <v>#DIV/0!</v>
      </c>
      <c r="V23" s="370" t="e">
        <f t="shared" si="8"/>
        <v>#DIV/0!</v>
      </c>
      <c r="W23" s="369">
        <v>0</v>
      </c>
      <c r="X23" s="369">
        <v>0</v>
      </c>
      <c r="Y23" s="369">
        <v>0</v>
      </c>
      <c r="Z23" s="369">
        <v>0</v>
      </c>
      <c r="AA23" s="370" t="e">
        <f t="shared" si="11"/>
        <v>#DIV/0!</v>
      </c>
      <c r="AB23" s="369"/>
      <c r="AC23" s="366"/>
    </row>
    <row r="24" spans="2:29">
      <c r="B24" s="371"/>
      <c r="C24" s="375"/>
      <c r="D24" s="371"/>
      <c r="E24" s="373"/>
      <c r="F24" s="368" t="s">
        <v>182</v>
      </c>
      <c r="G24" s="369" t="e">
        <f t="shared" si="0"/>
        <v>#DIV/0!</v>
      </c>
      <c r="H24" s="370"/>
      <c r="I24" s="369">
        <v>0</v>
      </c>
      <c r="J24" s="369">
        <v>0</v>
      </c>
      <c r="K24" s="369">
        <v>0</v>
      </c>
      <c r="L24" s="369">
        <f t="shared" si="2"/>
        <v>0</v>
      </c>
      <c r="M24" s="369" t="e">
        <v>#DIV/0!</v>
      </c>
      <c r="N24" s="369">
        <v>0</v>
      </c>
      <c r="O24" s="369">
        <v>0</v>
      </c>
      <c r="P24" s="369" t="e">
        <f t="shared" si="4"/>
        <v>#DIV/0!</v>
      </c>
      <c r="Q24" s="370" t="e">
        <f t="shared" si="5"/>
        <v>#DIV/0!</v>
      </c>
      <c r="R24" s="369">
        <v>0</v>
      </c>
      <c r="S24" s="369" t="e">
        <v>#DIV/0!</v>
      </c>
      <c r="T24" s="369">
        <v>0</v>
      </c>
      <c r="U24" s="369" t="e">
        <f t="shared" si="7"/>
        <v>#DIV/0!</v>
      </c>
      <c r="V24" s="370" t="e">
        <f t="shared" si="8"/>
        <v>#DIV/0!</v>
      </c>
      <c r="W24" s="369">
        <v>0</v>
      </c>
      <c r="X24" s="369">
        <v>0</v>
      </c>
      <c r="Y24" s="369">
        <v>0</v>
      </c>
      <c r="Z24" s="369">
        <v>0</v>
      </c>
      <c r="AA24" s="370" t="e">
        <f t="shared" si="11"/>
        <v>#DIV/0!</v>
      </c>
      <c r="AB24" s="369"/>
      <c r="AC24" s="366"/>
    </row>
    <row r="25" spans="2:29" ht="30">
      <c r="B25" s="371"/>
      <c r="C25" s="375" t="s">
        <v>48</v>
      </c>
      <c r="D25" s="371" t="s">
        <v>0</v>
      </c>
      <c r="E25" s="373"/>
      <c r="F25" s="368" t="s">
        <v>0</v>
      </c>
      <c r="G25" s="369" t="e">
        <f t="shared" si="0"/>
        <v>#DIV/0!</v>
      </c>
      <c r="H25" s="370"/>
      <c r="I25" s="369">
        <v>0</v>
      </c>
      <c r="J25" s="369">
        <v>0</v>
      </c>
      <c r="K25" s="369">
        <v>0</v>
      </c>
      <c r="L25" s="369">
        <f t="shared" si="2"/>
        <v>0</v>
      </c>
      <c r="M25" s="369" t="e">
        <v>#DIV/0!</v>
      </c>
      <c r="N25" s="369">
        <v>0</v>
      </c>
      <c r="O25" s="369">
        <v>0</v>
      </c>
      <c r="P25" s="369" t="e">
        <f t="shared" si="4"/>
        <v>#DIV/0!</v>
      </c>
      <c r="Q25" s="370" t="e">
        <f t="shared" si="5"/>
        <v>#DIV/0!</v>
      </c>
      <c r="R25" s="369">
        <v>0</v>
      </c>
      <c r="S25" s="369" t="e">
        <v>#DIV/0!</v>
      </c>
      <c r="T25" s="369">
        <v>0</v>
      </c>
      <c r="U25" s="369" t="e">
        <f t="shared" si="7"/>
        <v>#DIV/0!</v>
      </c>
      <c r="V25" s="370" t="e">
        <f t="shared" si="8"/>
        <v>#DIV/0!</v>
      </c>
      <c r="W25" s="369">
        <v>0</v>
      </c>
      <c r="X25" s="369">
        <v>0</v>
      </c>
      <c r="Y25" s="369">
        <v>0</v>
      </c>
      <c r="Z25" s="369">
        <v>0</v>
      </c>
      <c r="AA25" s="370" t="e">
        <f t="shared" si="11"/>
        <v>#DIV/0!</v>
      </c>
      <c r="AB25" s="369"/>
      <c r="AC25" s="366"/>
    </row>
    <row r="26" spans="2:29">
      <c r="B26" s="371"/>
      <c r="C26" s="375"/>
      <c r="D26" s="371"/>
      <c r="E26" s="373"/>
      <c r="F26" s="368" t="s">
        <v>182</v>
      </c>
      <c r="G26" s="369" t="e">
        <f t="shared" si="0"/>
        <v>#DIV/0!</v>
      </c>
      <c r="H26" s="370"/>
      <c r="I26" s="369">
        <v>0</v>
      </c>
      <c r="J26" s="369">
        <v>0</v>
      </c>
      <c r="K26" s="369">
        <v>0</v>
      </c>
      <c r="L26" s="369">
        <f t="shared" si="2"/>
        <v>0</v>
      </c>
      <c r="M26" s="369" t="e">
        <v>#DIV/0!</v>
      </c>
      <c r="N26" s="369">
        <v>0</v>
      </c>
      <c r="O26" s="369">
        <v>0</v>
      </c>
      <c r="P26" s="369" t="e">
        <f t="shared" si="4"/>
        <v>#DIV/0!</v>
      </c>
      <c r="Q26" s="370" t="e">
        <f t="shared" si="5"/>
        <v>#DIV/0!</v>
      </c>
      <c r="R26" s="369">
        <v>0</v>
      </c>
      <c r="S26" s="369" t="e">
        <v>#DIV/0!</v>
      </c>
      <c r="T26" s="369">
        <v>0</v>
      </c>
      <c r="U26" s="369" t="e">
        <f t="shared" si="7"/>
        <v>#DIV/0!</v>
      </c>
      <c r="V26" s="370" t="e">
        <f t="shared" si="8"/>
        <v>#DIV/0!</v>
      </c>
      <c r="W26" s="369">
        <v>0</v>
      </c>
      <c r="X26" s="369">
        <v>0</v>
      </c>
      <c r="Y26" s="369">
        <v>0</v>
      </c>
      <c r="Z26" s="369">
        <v>0</v>
      </c>
      <c r="AA26" s="370" t="e">
        <f t="shared" si="11"/>
        <v>#DIV/0!</v>
      </c>
      <c r="AB26" s="369"/>
      <c r="AC26" s="366"/>
    </row>
    <row r="27" spans="2:29" ht="30">
      <c r="B27" s="371">
        <v>2</v>
      </c>
      <c r="C27" s="375" t="s">
        <v>81</v>
      </c>
      <c r="D27" s="371" t="s">
        <v>0</v>
      </c>
      <c r="E27" s="373">
        <f>SUM(E29:E33)</f>
        <v>1660</v>
      </c>
      <c r="F27" s="368" t="s">
        <v>0</v>
      </c>
      <c r="G27" s="369" t="e">
        <f t="shared" si="0"/>
        <v>#DIV/0!</v>
      </c>
      <c r="H27" s="370"/>
      <c r="I27" s="369">
        <f t="shared" ref="I27:K28" si="24">SUM(I29,I31,I33)</f>
        <v>0</v>
      </c>
      <c r="J27" s="369">
        <f t="shared" si="24"/>
        <v>0</v>
      </c>
      <c r="K27" s="369">
        <f t="shared" si="24"/>
        <v>0</v>
      </c>
      <c r="L27" s="369">
        <f t="shared" si="2"/>
        <v>0</v>
      </c>
      <c r="M27" s="369" t="e">
        <f t="shared" ref="M27:O28" si="25">SUM(M29,M31,M33)</f>
        <v>#DIV/0!</v>
      </c>
      <c r="N27" s="369">
        <f t="shared" si="25"/>
        <v>0</v>
      </c>
      <c r="O27" s="369">
        <f t="shared" si="25"/>
        <v>0</v>
      </c>
      <c r="P27" s="369" t="e">
        <f t="shared" si="4"/>
        <v>#DIV/0!</v>
      </c>
      <c r="Q27" s="370" t="e">
        <f t="shared" si="5"/>
        <v>#DIV/0!</v>
      </c>
      <c r="R27" s="369">
        <f t="shared" ref="R27:T28" si="26">SUM(R29,R31,R33)</f>
        <v>0</v>
      </c>
      <c r="S27" s="369" t="e">
        <f t="shared" si="26"/>
        <v>#DIV/0!</v>
      </c>
      <c r="T27" s="369">
        <f t="shared" si="26"/>
        <v>0</v>
      </c>
      <c r="U27" s="369" t="e">
        <f t="shared" si="7"/>
        <v>#DIV/0!</v>
      </c>
      <c r="V27" s="370" t="e">
        <f t="shared" si="8"/>
        <v>#DIV/0!</v>
      </c>
      <c r="W27" s="369">
        <f t="shared" ref="W27:Y28" si="27">SUM(W29,W31,W33)</f>
        <v>0</v>
      </c>
      <c r="X27" s="369">
        <f t="shared" si="27"/>
        <v>0</v>
      </c>
      <c r="Y27" s="369">
        <f t="shared" si="27"/>
        <v>0</v>
      </c>
      <c r="Z27" s="369">
        <f t="shared" si="10"/>
        <v>0</v>
      </c>
      <c r="AA27" s="370" t="e">
        <f t="shared" si="11"/>
        <v>#DIV/0!</v>
      </c>
      <c r="AB27" s="369"/>
      <c r="AC27" s="369"/>
    </row>
    <row r="28" spans="2:29">
      <c r="B28" s="371"/>
      <c r="C28" s="375"/>
      <c r="D28" s="371"/>
      <c r="E28" s="373"/>
      <c r="F28" s="368" t="s">
        <v>182</v>
      </c>
      <c r="G28" s="369" t="e">
        <f t="shared" si="0"/>
        <v>#DIV/0!</v>
      </c>
      <c r="H28" s="370"/>
      <c r="I28" s="369">
        <f t="shared" si="24"/>
        <v>0</v>
      </c>
      <c r="J28" s="369">
        <f t="shared" si="24"/>
        <v>0</v>
      </c>
      <c r="K28" s="369">
        <f t="shared" si="24"/>
        <v>0</v>
      </c>
      <c r="L28" s="369">
        <f t="shared" si="2"/>
        <v>0</v>
      </c>
      <c r="M28" s="369" t="e">
        <f t="shared" si="25"/>
        <v>#DIV/0!</v>
      </c>
      <c r="N28" s="369">
        <f t="shared" si="25"/>
        <v>0</v>
      </c>
      <c r="O28" s="369">
        <f t="shared" si="25"/>
        <v>0</v>
      </c>
      <c r="P28" s="369" t="e">
        <f t="shared" si="4"/>
        <v>#DIV/0!</v>
      </c>
      <c r="Q28" s="370" t="e">
        <f t="shared" si="5"/>
        <v>#DIV/0!</v>
      </c>
      <c r="R28" s="369">
        <f t="shared" si="26"/>
        <v>0</v>
      </c>
      <c r="S28" s="369" t="e">
        <f t="shared" si="26"/>
        <v>#DIV/0!</v>
      </c>
      <c r="T28" s="369">
        <f t="shared" si="26"/>
        <v>0</v>
      </c>
      <c r="U28" s="369" t="e">
        <f t="shared" si="7"/>
        <v>#DIV/0!</v>
      </c>
      <c r="V28" s="370" t="e">
        <f t="shared" si="8"/>
        <v>#DIV/0!</v>
      </c>
      <c r="W28" s="369">
        <f t="shared" si="27"/>
        <v>0</v>
      </c>
      <c r="X28" s="369">
        <f t="shared" si="27"/>
        <v>0</v>
      </c>
      <c r="Y28" s="369">
        <f t="shared" si="27"/>
        <v>0</v>
      </c>
      <c r="Z28" s="369">
        <f t="shared" si="10"/>
        <v>0</v>
      </c>
      <c r="AA28" s="370" t="e">
        <f t="shared" si="11"/>
        <v>#DIV/0!</v>
      </c>
      <c r="AB28" s="369"/>
      <c r="AC28" s="369"/>
    </row>
    <row r="29" spans="2:29" ht="30">
      <c r="B29" s="371"/>
      <c r="C29" s="375" t="s">
        <v>82</v>
      </c>
      <c r="D29" s="371" t="s">
        <v>0</v>
      </c>
      <c r="E29" s="373">
        <v>1400</v>
      </c>
      <c r="F29" s="368" t="s">
        <v>0</v>
      </c>
      <c r="G29" s="369" t="e">
        <f t="shared" si="0"/>
        <v>#DIV/0!</v>
      </c>
      <c r="H29" s="370"/>
      <c r="I29" s="369">
        <v>0</v>
      </c>
      <c r="J29" s="369">
        <v>0</v>
      </c>
      <c r="K29" s="369">
        <v>0</v>
      </c>
      <c r="L29" s="369">
        <f t="shared" si="2"/>
        <v>0</v>
      </c>
      <c r="M29" s="369" t="e">
        <v>#DIV/0!</v>
      </c>
      <c r="N29" s="369">
        <v>0</v>
      </c>
      <c r="O29" s="369">
        <v>0</v>
      </c>
      <c r="P29" s="369" t="e">
        <f t="shared" si="4"/>
        <v>#DIV/0!</v>
      </c>
      <c r="Q29" s="370" t="e">
        <f t="shared" si="5"/>
        <v>#DIV/0!</v>
      </c>
      <c r="R29" s="369">
        <v>0</v>
      </c>
      <c r="S29" s="369" t="e">
        <v>#DIV/0!</v>
      </c>
      <c r="T29" s="369">
        <v>0</v>
      </c>
      <c r="U29" s="369" t="e">
        <f t="shared" si="7"/>
        <v>#DIV/0!</v>
      </c>
      <c r="V29" s="370" t="e">
        <f t="shared" si="8"/>
        <v>#DIV/0!</v>
      </c>
      <c r="W29" s="369">
        <v>0</v>
      </c>
      <c r="X29" s="369">
        <v>0</v>
      </c>
      <c r="Y29" s="369">
        <v>0</v>
      </c>
      <c r="Z29" s="369">
        <f t="shared" si="10"/>
        <v>0</v>
      </c>
      <c r="AA29" s="370" t="e">
        <f t="shared" si="11"/>
        <v>#DIV/0!</v>
      </c>
      <c r="AB29" s="381"/>
      <c r="AC29" s="366"/>
    </row>
    <row r="30" spans="2:29">
      <c r="B30" s="371"/>
      <c r="C30" s="375"/>
      <c r="D30" s="371"/>
      <c r="E30" s="373"/>
      <c r="F30" s="368" t="s">
        <v>182</v>
      </c>
      <c r="G30" s="369" t="e">
        <f t="shared" si="0"/>
        <v>#DIV/0!</v>
      </c>
      <c r="H30" s="370"/>
      <c r="I30" s="369">
        <v>0</v>
      </c>
      <c r="J30" s="369">
        <v>0</v>
      </c>
      <c r="K30" s="369">
        <v>0</v>
      </c>
      <c r="L30" s="369">
        <f t="shared" si="2"/>
        <v>0</v>
      </c>
      <c r="M30" s="369" t="e">
        <v>#DIV/0!</v>
      </c>
      <c r="N30" s="369">
        <v>0</v>
      </c>
      <c r="O30" s="369">
        <v>0</v>
      </c>
      <c r="P30" s="369" t="e">
        <f t="shared" si="4"/>
        <v>#DIV/0!</v>
      </c>
      <c r="Q30" s="370" t="e">
        <f t="shared" si="5"/>
        <v>#DIV/0!</v>
      </c>
      <c r="R30" s="369">
        <v>0</v>
      </c>
      <c r="S30" s="369" t="e">
        <v>#DIV/0!</v>
      </c>
      <c r="T30" s="369">
        <v>0</v>
      </c>
      <c r="U30" s="369" t="e">
        <f t="shared" si="7"/>
        <v>#DIV/0!</v>
      </c>
      <c r="V30" s="370" t="e">
        <f t="shared" si="8"/>
        <v>#DIV/0!</v>
      </c>
      <c r="W30" s="369">
        <v>0</v>
      </c>
      <c r="X30" s="369">
        <v>0</v>
      </c>
      <c r="Y30" s="369">
        <v>0</v>
      </c>
      <c r="Z30" s="369">
        <f t="shared" si="10"/>
        <v>0</v>
      </c>
      <c r="AA30" s="370" t="e">
        <f t="shared" si="11"/>
        <v>#DIV/0!</v>
      </c>
      <c r="AB30" s="369"/>
      <c r="AC30" s="366"/>
    </row>
    <row r="31" spans="2:29" ht="30">
      <c r="B31" s="371"/>
      <c r="C31" s="375" t="s">
        <v>83</v>
      </c>
      <c r="D31" s="371" t="s">
        <v>0</v>
      </c>
      <c r="E31" s="373">
        <v>160</v>
      </c>
      <c r="F31" s="368" t="s">
        <v>0</v>
      </c>
      <c r="G31" s="369" t="e">
        <f t="shared" si="0"/>
        <v>#DIV/0!</v>
      </c>
      <c r="H31" s="370"/>
      <c r="I31" s="369">
        <v>0</v>
      </c>
      <c r="J31" s="369">
        <v>0</v>
      </c>
      <c r="K31" s="369">
        <v>0</v>
      </c>
      <c r="L31" s="369">
        <f t="shared" si="2"/>
        <v>0</v>
      </c>
      <c r="M31" s="369" t="e">
        <v>#DIV/0!</v>
      </c>
      <c r="N31" s="369">
        <v>0</v>
      </c>
      <c r="O31" s="369">
        <v>0</v>
      </c>
      <c r="P31" s="369" t="e">
        <f t="shared" si="4"/>
        <v>#DIV/0!</v>
      </c>
      <c r="Q31" s="370" t="e">
        <f t="shared" si="5"/>
        <v>#DIV/0!</v>
      </c>
      <c r="R31" s="369">
        <v>0</v>
      </c>
      <c r="S31" s="369" t="e">
        <v>#DIV/0!</v>
      </c>
      <c r="T31" s="369">
        <v>0</v>
      </c>
      <c r="U31" s="369" t="e">
        <f t="shared" si="7"/>
        <v>#DIV/0!</v>
      </c>
      <c r="V31" s="370" t="e">
        <f t="shared" si="8"/>
        <v>#DIV/0!</v>
      </c>
      <c r="W31" s="369">
        <v>0</v>
      </c>
      <c r="X31" s="369">
        <v>0</v>
      </c>
      <c r="Y31" s="369">
        <v>0</v>
      </c>
      <c r="Z31" s="369">
        <f t="shared" si="10"/>
        <v>0</v>
      </c>
      <c r="AA31" s="370" t="e">
        <f t="shared" si="11"/>
        <v>#DIV/0!</v>
      </c>
      <c r="AB31" s="369"/>
      <c r="AC31" s="366"/>
    </row>
    <row r="32" spans="2:29">
      <c r="B32" s="371"/>
      <c r="C32" s="375"/>
      <c r="D32" s="371"/>
      <c r="E32" s="373"/>
      <c r="F32" s="368" t="s">
        <v>182</v>
      </c>
      <c r="G32" s="369" t="e">
        <f t="shared" si="0"/>
        <v>#DIV/0!</v>
      </c>
      <c r="H32" s="370"/>
      <c r="I32" s="369">
        <v>0</v>
      </c>
      <c r="J32" s="369">
        <v>0</v>
      </c>
      <c r="K32" s="369">
        <v>0</v>
      </c>
      <c r="L32" s="369">
        <f t="shared" si="2"/>
        <v>0</v>
      </c>
      <c r="M32" s="369" t="e">
        <v>#DIV/0!</v>
      </c>
      <c r="N32" s="369">
        <v>0</v>
      </c>
      <c r="O32" s="369">
        <v>0</v>
      </c>
      <c r="P32" s="369" t="e">
        <f t="shared" si="4"/>
        <v>#DIV/0!</v>
      </c>
      <c r="Q32" s="370" t="e">
        <f t="shared" si="5"/>
        <v>#DIV/0!</v>
      </c>
      <c r="R32" s="369">
        <v>0</v>
      </c>
      <c r="S32" s="369" t="e">
        <v>#DIV/0!</v>
      </c>
      <c r="T32" s="369">
        <v>0</v>
      </c>
      <c r="U32" s="369" t="e">
        <f t="shared" si="7"/>
        <v>#DIV/0!</v>
      </c>
      <c r="V32" s="370" t="e">
        <f t="shared" si="8"/>
        <v>#DIV/0!</v>
      </c>
      <c r="W32" s="369">
        <v>0</v>
      </c>
      <c r="X32" s="369">
        <v>0</v>
      </c>
      <c r="Y32" s="369">
        <v>0</v>
      </c>
      <c r="Z32" s="369">
        <f t="shared" si="10"/>
        <v>0</v>
      </c>
      <c r="AA32" s="370" t="e">
        <f t="shared" si="11"/>
        <v>#DIV/0!</v>
      </c>
      <c r="AB32" s="369"/>
      <c r="AC32" s="366"/>
    </row>
    <row r="33" spans="2:29" ht="30">
      <c r="B33" s="371"/>
      <c r="C33" s="375" t="s">
        <v>84</v>
      </c>
      <c r="D33" s="371" t="s">
        <v>0</v>
      </c>
      <c r="E33" s="373">
        <v>100</v>
      </c>
      <c r="F33" s="368" t="s">
        <v>0</v>
      </c>
      <c r="G33" s="369" t="e">
        <f t="shared" si="0"/>
        <v>#DIV/0!</v>
      </c>
      <c r="H33" s="370"/>
      <c r="I33" s="369">
        <v>0</v>
      </c>
      <c r="J33" s="369">
        <v>0</v>
      </c>
      <c r="K33" s="369">
        <v>0</v>
      </c>
      <c r="L33" s="369">
        <f t="shared" si="2"/>
        <v>0</v>
      </c>
      <c r="M33" s="369" t="e">
        <v>#DIV/0!</v>
      </c>
      <c r="N33" s="369">
        <v>0</v>
      </c>
      <c r="O33" s="369">
        <v>0</v>
      </c>
      <c r="P33" s="369" t="e">
        <f t="shared" si="4"/>
        <v>#DIV/0!</v>
      </c>
      <c r="Q33" s="370" t="e">
        <f t="shared" si="5"/>
        <v>#DIV/0!</v>
      </c>
      <c r="R33" s="369">
        <v>0</v>
      </c>
      <c r="S33" s="369" t="e">
        <v>#DIV/0!</v>
      </c>
      <c r="T33" s="369">
        <v>0</v>
      </c>
      <c r="U33" s="369" t="e">
        <f t="shared" si="7"/>
        <v>#DIV/0!</v>
      </c>
      <c r="V33" s="370" t="e">
        <f t="shared" si="8"/>
        <v>#DIV/0!</v>
      </c>
      <c r="W33" s="369">
        <v>0</v>
      </c>
      <c r="X33" s="369">
        <v>0</v>
      </c>
      <c r="Y33" s="369">
        <v>0</v>
      </c>
      <c r="Z33" s="369">
        <f t="shared" si="10"/>
        <v>0</v>
      </c>
      <c r="AA33" s="370" t="e">
        <f t="shared" si="11"/>
        <v>#DIV/0!</v>
      </c>
      <c r="AB33" s="369"/>
      <c r="AC33" s="366"/>
    </row>
    <row r="34" spans="2:29">
      <c r="B34" s="371"/>
      <c r="C34" s="375"/>
      <c r="D34" s="371"/>
      <c r="E34" s="373"/>
      <c r="F34" s="368" t="s">
        <v>182</v>
      </c>
      <c r="G34" s="369" t="e">
        <f t="shared" si="0"/>
        <v>#DIV/0!</v>
      </c>
      <c r="H34" s="370"/>
      <c r="I34" s="369">
        <v>0</v>
      </c>
      <c r="J34" s="369">
        <v>0</v>
      </c>
      <c r="K34" s="369">
        <v>0</v>
      </c>
      <c r="L34" s="369">
        <f t="shared" si="2"/>
        <v>0</v>
      </c>
      <c r="M34" s="369" t="e">
        <v>#DIV/0!</v>
      </c>
      <c r="N34" s="369">
        <v>0</v>
      </c>
      <c r="O34" s="369">
        <v>0</v>
      </c>
      <c r="P34" s="369" t="e">
        <f t="shared" si="4"/>
        <v>#DIV/0!</v>
      </c>
      <c r="Q34" s="370" t="e">
        <f t="shared" si="5"/>
        <v>#DIV/0!</v>
      </c>
      <c r="R34" s="369">
        <v>0</v>
      </c>
      <c r="S34" s="369" t="e">
        <v>#DIV/0!</v>
      </c>
      <c r="T34" s="369">
        <v>0</v>
      </c>
      <c r="U34" s="369" t="e">
        <f t="shared" si="7"/>
        <v>#DIV/0!</v>
      </c>
      <c r="V34" s="370" t="e">
        <f t="shared" si="8"/>
        <v>#DIV/0!</v>
      </c>
      <c r="W34" s="369">
        <v>0</v>
      </c>
      <c r="X34" s="369">
        <v>0</v>
      </c>
      <c r="Y34" s="369">
        <v>0</v>
      </c>
      <c r="Z34" s="369">
        <f t="shared" si="10"/>
        <v>0</v>
      </c>
      <c r="AA34" s="370" t="e">
        <f t="shared" si="11"/>
        <v>#DIV/0!</v>
      </c>
      <c r="AB34" s="369"/>
      <c r="AC34" s="366"/>
    </row>
    <row r="35" spans="2:29" ht="30">
      <c r="B35" s="371">
        <v>3</v>
      </c>
      <c r="C35" s="375" t="s">
        <v>85</v>
      </c>
      <c r="D35" s="371" t="s">
        <v>0</v>
      </c>
      <c r="E35" s="373">
        <f>SUM(E39:E39)</f>
        <v>12</v>
      </c>
      <c r="F35" s="368" t="s">
        <v>0</v>
      </c>
      <c r="G35" s="369" t="e">
        <f t="shared" si="0"/>
        <v>#DIV/0!</v>
      </c>
      <c r="H35" s="370"/>
      <c r="I35" s="369">
        <f t="shared" ref="I35:K36" si="28">SUM(I37,I39)</f>
        <v>0</v>
      </c>
      <c r="J35" s="369">
        <f t="shared" si="28"/>
        <v>0</v>
      </c>
      <c r="K35" s="369">
        <f t="shared" si="28"/>
        <v>0</v>
      </c>
      <c r="L35" s="369">
        <f t="shared" si="2"/>
        <v>0</v>
      </c>
      <c r="M35" s="369" t="e">
        <f t="shared" ref="M35:O36" si="29">SUM(M37,M39)</f>
        <v>#DIV/0!</v>
      </c>
      <c r="N35" s="369">
        <f t="shared" si="29"/>
        <v>0</v>
      </c>
      <c r="O35" s="369">
        <f t="shared" si="29"/>
        <v>0</v>
      </c>
      <c r="P35" s="369" t="e">
        <f t="shared" si="4"/>
        <v>#DIV/0!</v>
      </c>
      <c r="Q35" s="370" t="e">
        <f t="shared" si="5"/>
        <v>#DIV/0!</v>
      </c>
      <c r="R35" s="369">
        <f t="shared" ref="R35:T36" si="30">SUM(R37,R39)</f>
        <v>0</v>
      </c>
      <c r="S35" s="369" t="e">
        <f t="shared" si="30"/>
        <v>#DIV/0!</v>
      </c>
      <c r="T35" s="369">
        <f t="shared" si="30"/>
        <v>0</v>
      </c>
      <c r="U35" s="369" t="e">
        <f t="shared" si="7"/>
        <v>#DIV/0!</v>
      </c>
      <c r="V35" s="370" t="e">
        <f t="shared" si="8"/>
        <v>#DIV/0!</v>
      </c>
      <c r="W35" s="369">
        <f t="shared" ref="W35:Y36" si="31">SUM(W37,W39)</f>
        <v>0</v>
      </c>
      <c r="X35" s="369">
        <f t="shared" si="31"/>
        <v>0</v>
      </c>
      <c r="Y35" s="369">
        <f t="shared" si="31"/>
        <v>0</v>
      </c>
      <c r="Z35" s="369">
        <f t="shared" si="10"/>
        <v>0</v>
      </c>
      <c r="AA35" s="370" t="e">
        <f t="shared" si="11"/>
        <v>#DIV/0!</v>
      </c>
      <c r="AB35" s="369"/>
      <c r="AC35" s="369"/>
    </row>
    <row r="36" spans="2:29">
      <c r="B36" s="371"/>
      <c r="C36" s="372"/>
      <c r="D36" s="371"/>
      <c r="E36" s="373"/>
      <c r="F36" s="368" t="s">
        <v>182</v>
      </c>
      <c r="G36" s="369" t="e">
        <f t="shared" si="0"/>
        <v>#DIV/0!</v>
      </c>
      <c r="H36" s="370"/>
      <c r="I36" s="369">
        <f t="shared" si="28"/>
        <v>0</v>
      </c>
      <c r="J36" s="369">
        <f t="shared" si="28"/>
        <v>0</v>
      </c>
      <c r="K36" s="369">
        <f t="shared" si="28"/>
        <v>0</v>
      </c>
      <c r="L36" s="369">
        <f t="shared" si="2"/>
        <v>0</v>
      </c>
      <c r="M36" s="369" t="e">
        <f t="shared" si="29"/>
        <v>#DIV/0!</v>
      </c>
      <c r="N36" s="369">
        <f t="shared" si="29"/>
        <v>0</v>
      </c>
      <c r="O36" s="369">
        <f t="shared" si="29"/>
        <v>0</v>
      </c>
      <c r="P36" s="369" t="e">
        <f t="shared" si="4"/>
        <v>#DIV/0!</v>
      </c>
      <c r="Q36" s="370" t="e">
        <f t="shared" si="5"/>
        <v>#DIV/0!</v>
      </c>
      <c r="R36" s="369">
        <f t="shared" si="30"/>
        <v>0</v>
      </c>
      <c r="S36" s="369" t="e">
        <f t="shared" si="30"/>
        <v>#DIV/0!</v>
      </c>
      <c r="T36" s="369">
        <f t="shared" si="30"/>
        <v>0</v>
      </c>
      <c r="U36" s="369" t="e">
        <f t="shared" si="7"/>
        <v>#DIV/0!</v>
      </c>
      <c r="V36" s="370" t="e">
        <f t="shared" si="8"/>
        <v>#DIV/0!</v>
      </c>
      <c r="W36" s="369">
        <f t="shared" si="31"/>
        <v>0</v>
      </c>
      <c r="X36" s="369">
        <f t="shared" si="31"/>
        <v>0</v>
      </c>
      <c r="Y36" s="369">
        <f t="shared" si="31"/>
        <v>0</v>
      </c>
      <c r="Z36" s="369">
        <f t="shared" si="10"/>
        <v>0</v>
      </c>
      <c r="AA36" s="370" t="e">
        <f t="shared" si="11"/>
        <v>#DIV/0!</v>
      </c>
      <c r="AB36" s="369"/>
      <c r="AC36" s="369"/>
    </row>
    <row r="37" spans="2:29">
      <c r="B37" s="371"/>
      <c r="C37" s="372" t="s">
        <v>86</v>
      </c>
      <c r="D37" s="371" t="s">
        <v>180</v>
      </c>
      <c r="E37" s="373">
        <v>1</v>
      </c>
      <c r="F37" s="368" t="s">
        <v>0</v>
      </c>
      <c r="G37" s="369" t="e">
        <f t="shared" si="0"/>
        <v>#DIV/0!</v>
      </c>
      <c r="H37" s="370"/>
      <c r="I37" s="369">
        <v>0</v>
      </c>
      <c r="J37" s="369">
        <v>0</v>
      </c>
      <c r="K37" s="369">
        <v>0</v>
      </c>
      <c r="L37" s="369">
        <f t="shared" si="2"/>
        <v>0</v>
      </c>
      <c r="M37" s="369" t="e">
        <v>#DIV/0!</v>
      </c>
      <c r="N37" s="369">
        <v>0</v>
      </c>
      <c r="O37" s="369">
        <v>0</v>
      </c>
      <c r="P37" s="369" t="e">
        <f t="shared" si="4"/>
        <v>#DIV/0!</v>
      </c>
      <c r="Q37" s="370" t="e">
        <f t="shared" si="5"/>
        <v>#DIV/0!</v>
      </c>
      <c r="R37" s="369">
        <v>0</v>
      </c>
      <c r="S37" s="369" t="e">
        <v>#DIV/0!</v>
      </c>
      <c r="T37" s="369">
        <v>0</v>
      </c>
      <c r="U37" s="369" t="e">
        <f t="shared" si="7"/>
        <v>#DIV/0!</v>
      </c>
      <c r="V37" s="370" t="e">
        <f t="shared" si="8"/>
        <v>#DIV/0!</v>
      </c>
      <c r="W37" s="369">
        <v>0</v>
      </c>
      <c r="X37" s="369">
        <v>0</v>
      </c>
      <c r="Y37" s="369">
        <v>0</v>
      </c>
      <c r="Z37" s="369">
        <f t="shared" si="10"/>
        <v>0</v>
      </c>
      <c r="AA37" s="370" t="e">
        <f t="shared" si="11"/>
        <v>#DIV/0!</v>
      </c>
      <c r="AB37" s="369"/>
      <c r="AC37" s="366"/>
    </row>
    <row r="38" spans="2:29">
      <c r="B38" s="371"/>
      <c r="C38" s="372"/>
      <c r="D38" s="371"/>
      <c r="E38" s="373"/>
      <c r="F38" s="376" t="s">
        <v>182</v>
      </c>
      <c r="G38" s="369" t="e">
        <f t="shared" si="0"/>
        <v>#DIV/0!</v>
      </c>
      <c r="H38" s="377"/>
      <c r="I38" s="369">
        <v>0</v>
      </c>
      <c r="J38" s="369">
        <v>0</v>
      </c>
      <c r="K38" s="369">
        <v>0</v>
      </c>
      <c r="L38" s="369">
        <f t="shared" si="2"/>
        <v>0</v>
      </c>
      <c r="M38" s="369" t="e">
        <v>#DIV/0!</v>
      </c>
      <c r="N38" s="369">
        <v>0</v>
      </c>
      <c r="O38" s="369">
        <v>0</v>
      </c>
      <c r="P38" s="369" t="e">
        <f t="shared" si="4"/>
        <v>#DIV/0!</v>
      </c>
      <c r="Q38" s="370" t="e">
        <f t="shared" si="5"/>
        <v>#DIV/0!</v>
      </c>
      <c r="R38" s="369">
        <v>0</v>
      </c>
      <c r="S38" s="369" t="e">
        <v>#DIV/0!</v>
      </c>
      <c r="T38" s="369">
        <v>0</v>
      </c>
      <c r="U38" s="369" t="e">
        <f t="shared" si="7"/>
        <v>#DIV/0!</v>
      </c>
      <c r="V38" s="370" t="e">
        <f t="shared" si="8"/>
        <v>#DIV/0!</v>
      </c>
      <c r="W38" s="369">
        <v>0</v>
      </c>
      <c r="X38" s="369">
        <v>0</v>
      </c>
      <c r="Y38" s="369">
        <v>0</v>
      </c>
      <c r="Z38" s="369">
        <f t="shared" si="10"/>
        <v>0</v>
      </c>
      <c r="AA38" s="370" t="e">
        <f t="shared" si="11"/>
        <v>#DIV/0!</v>
      </c>
      <c r="AB38" s="369"/>
      <c r="AC38" s="366"/>
    </row>
    <row r="39" spans="2:29">
      <c r="B39" s="371"/>
      <c r="C39" s="375" t="s">
        <v>87</v>
      </c>
      <c r="D39" s="371" t="s">
        <v>0</v>
      </c>
      <c r="E39" s="373">
        <v>12</v>
      </c>
      <c r="F39" s="368" t="s">
        <v>0</v>
      </c>
      <c r="G39" s="369" t="e">
        <f t="shared" si="0"/>
        <v>#DIV/0!</v>
      </c>
      <c r="H39" s="370"/>
      <c r="I39" s="369">
        <v>0</v>
      </c>
      <c r="J39" s="369">
        <v>0</v>
      </c>
      <c r="K39" s="369">
        <v>0</v>
      </c>
      <c r="L39" s="369">
        <f t="shared" si="2"/>
        <v>0</v>
      </c>
      <c r="M39" s="369" t="e">
        <v>#DIV/0!</v>
      </c>
      <c r="N39" s="369">
        <v>0</v>
      </c>
      <c r="O39" s="369">
        <v>0</v>
      </c>
      <c r="P39" s="369" t="e">
        <f t="shared" si="4"/>
        <v>#DIV/0!</v>
      </c>
      <c r="Q39" s="370" t="e">
        <f t="shared" si="5"/>
        <v>#DIV/0!</v>
      </c>
      <c r="R39" s="369">
        <v>0</v>
      </c>
      <c r="S39" s="369" t="e">
        <v>#DIV/0!</v>
      </c>
      <c r="T39" s="369">
        <v>0</v>
      </c>
      <c r="U39" s="369" t="e">
        <f t="shared" si="7"/>
        <v>#DIV/0!</v>
      </c>
      <c r="V39" s="370" t="e">
        <f t="shared" si="8"/>
        <v>#DIV/0!</v>
      </c>
      <c r="W39" s="369">
        <v>0</v>
      </c>
      <c r="X39" s="369">
        <v>0</v>
      </c>
      <c r="Y39" s="369">
        <v>0</v>
      </c>
      <c r="Z39" s="369">
        <f t="shared" si="10"/>
        <v>0</v>
      </c>
      <c r="AA39" s="370" t="e">
        <f t="shared" si="11"/>
        <v>#DIV/0!</v>
      </c>
      <c r="AB39" s="369"/>
      <c r="AC39" s="366"/>
    </row>
    <row r="40" spans="2:29">
      <c r="B40" s="371"/>
      <c r="C40" s="375"/>
      <c r="D40" s="371"/>
      <c r="E40" s="373"/>
      <c r="F40" s="368" t="s">
        <v>182</v>
      </c>
      <c r="G40" s="369" t="e">
        <f t="shared" si="0"/>
        <v>#DIV/0!</v>
      </c>
      <c r="H40" s="370"/>
      <c r="I40" s="369">
        <v>0</v>
      </c>
      <c r="J40" s="369">
        <v>0</v>
      </c>
      <c r="K40" s="369">
        <v>0</v>
      </c>
      <c r="L40" s="369">
        <f t="shared" si="2"/>
        <v>0</v>
      </c>
      <c r="M40" s="369" t="e">
        <v>#DIV/0!</v>
      </c>
      <c r="N40" s="369">
        <v>0</v>
      </c>
      <c r="O40" s="369">
        <v>0</v>
      </c>
      <c r="P40" s="369" t="e">
        <f t="shared" si="4"/>
        <v>#DIV/0!</v>
      </c>
      <c r="Q40" s="370" t="e">
        <f t="shared" si="5"/>
        <v>#DIV/0!</v>
      </c>
      <c r="R40" s="369">
        <v>0</v>
      </c>
      <c r="S40" s="369" t="e">
        <v>#DIV/0!</v>
      </c>
      <c r="T40" s="369">
        <v>0</v>
      </c>
      <c r="U40" s="369" t="e">
        <f t="shared" si="7"/>
        <v>#DIV/0!</v>
      </c>
      <c r="V40" s="370" t="e">
        <f t="shared" si="8"/>
        <v>#DIV/0!</v>
      </c>
      <c r="W40" s="369">
        <v>0</v>
      </c>
      <c r="X40" s="369">
        <v>0</v>
      </c>
      <c r="Y40" s="369">
        <v>0</v>
      </c>
      <c r="Z40" s="369">
        <f t="shared" si="10"/>
        <v>0</v>
      </c>
      <c r="AA40" s="370" t="e">
        <f t="shared" si="11"/>
        <v>#DIV/0!</v>
      </c>
      <c r="AB40" s="369"/>
      <c r="AC40" s="366"/>
    </row>
    <row r="41" spans="2:29" ht="60">
      <c r="B41" s="371"/>
      <c r="C41" s="407" t="s">
        <v>102</v>
      </c>
      <c r="D41" s="371" t="s">
        <v>4</v>
      </c>
      <c r="E41" s="373"/>
      <c r="F41" s="368" t="s">
        <v>0</v>
      </c>
      <c r="G41" s="369">
        <f t="shared" si="0"/>
        <v>0</v>
      </c>
      <c r="H41" s="370"/>
      <c r="I41" s="369">
        <f t="shared" ref="I41:K42" si="32">SUM(I43)</f>
        <v>0</v>
      </c>
      <c r="J41" s="369">
        <f t="shared" si="32"/>
        <v>0</v>
      </c>
      <c r="K41" s="369">
        <f t="shared" si="32"/>
        <v>0</v>
      </c>
      <c r="L41" s="369">
        <f t="shared" si="2"/>
        <v>0</v>
      </c>
      <c r="M41" s="369">
        <f t="shared" ref="M41:O42" si="33">SUM(M43)</f>
        <v>0</v>
      </c>
      <c r="N41" s="369">
        <f t="shared" si="33"/>
        <v>0</v>
      </c>
      <c r="O41" s="369">
        <f t="shared" si="33"/>
        <v>0</v>
      </c>
      <c r="P41" s="369">
        <f t="shared" si="4"/>
        <v>0</v>
      </c>
      <c r="Q41" s="370">
        <f t="shared" si="5"/>
        <v>0</v>
      </c>
      <c r="R41" s="369">
        <f t="shared" ref="R41:T42" si="34">SUM(R43)</f>
        <v>0</v>
      </c>
      <c r="S41" s="369">
        <f t="shared" si="34"/>
        <v>0</v>
      </c>
      <c r="T41" s="369">
        <f t="shared" si="34"/>
        <v>0</v>
      </c>
      <c r="U41" s="369">
        <f t="shared" si="7"/>
        <v>0</v>
      </c>
      <c r="V41" s="370">
        <f t="shared" si="8"/>
        <v>0</v>
      </c>
      <c r="W41" s="369">
        <f t="shared" ref="W41:Y42" si="35">SUM(W43)</f>
        <v>0</v>
      </c>
      <c r="X41" s="369">
        <f t="shared" si="35"/>
        <v>0</v>
      </c>
      <c r="Y41" s="369">
        <f t="shared" si="35"/>
        <v>0</v>
      </c>
      <c r="Z41" s="369">
        <f t="shared" si="10"/>
        <v>0</v>
      </c>
      <c r="AA41" s="370">
        <f t="shared" si="11"/>
        <v>0</v>
      </c>
      <c r="AB41" s="369"/>
      <c r="AC41" s="393"/>
    </row>
    <row r="42" spans="2:29">
      <c r="B42" s="371"/>
      <c r="C42" s="375"/>
      <c r="D42" s="371" t="s">
        <v>7</v>
      </c>
      <c r="E42" s="373"/>
      <c r="F42" s="368" t="s">
        <v>182</v>
      </c>
      <c r="G42" s="369">
        <f t="shared" si="0"/>
        <v>0</v>
      </c>
      <c r="H42" s="370"/>
      <c r="I42" s="369">
        <f t="shared" si="32"/>
        <v>0</v>
      </c>
      <c r="J42" s="369">
        <f t="shared" si="32"/>
        <v>0</v>
      </c>
      <c r="K42" s="369">
        <f t="shared" si="32"/>
        <v>0</v>
      </c>
      <c r="L42" s="369">
        <f t="shared" si="2"/>
        <v>0</v>
      </c>
      <c r="M42" s="369">
        <f t="shared" si="33"/>
        <v>0</v>
      </c>
      <c r="N42" s="369">
        <f t="shared" si="33"/>
        <v>0</v>
      </c>
      <c r="O42" s="369">
        <f t="shared" si="33"/>
        <v>0</v>
      </c>
      <c r="P42" s="369">
        <f t="shared" si="4"/>
        <v>0</v>
      </c>
      <c r="Q42" s="370">
        <f t="shared" si="5"/>
        <v>0</v>
      </c>
      <c r="R42" s="369">
        <f t="shared" si="34"/>
        <v>0</v>
      </c>
      <c r="S42" s="369">
        <f t="shared" si="34"/>
        <v>0</v>
      </c>
      <c r="T42" s="369">
        <f t="shared" si="34"/>
        <v>0</v>
      </c>
      <c r="U42" s="369">
        <f t="shared" si="7"/>
        <v>0</v>
      </c>
      <c r="V42" s="370">
        <f t="shared" si="8"/>
        <v>0</v>
      </c>
      <c r="W42" s="369">
        <f t="shared" si="35"/>
        <v>0</v>
      </c>
      <c r="X42" s="369">
        <f t="shared" si="35"/>
        <v>0</v>
      </c>
      <c r="Y42" s="369">
        <f t="shared" si="35"/>
        <v>0</v>
      </c>
      <c r="Z42" s="369">
        <f t="shared" si="10"/>
        <v>0</v>
      </c>
      <c r="AA42" s="370">
        <f t="shared" si="11"/>
        <v>0</v>
      </c>
      <c r="AB42" s="369"/>
      <c r="AC42" s="393"/>
    </row>
    <row r="43" spans="2:29" ht="30">
      <c r="B43" s="379">
        <v>1</v>
      </c>
      <c r="C43" s="372" t="s">
        <v>146</v>
      </c>
      <c r="D43" s="371" t="s">
        <v>4</v>
      </c>
      <c r="E43" s="373"/>
      <c r="F43" s="368" t="s">
        <v>0</v>
      </c>
      <c r="G43" s="369">
        <f t="shared" ref="G43:G62" si="36">AA43</f>
        <v>0</v>
      </c>
      <c r="H43" s="370"/>
      <c r="I43" s="369"/>
      <c r="J43" s="369"/>
      <c r="K43" s="369"/>
      <c r="L43" s="369">
        <f t="shared" si="2"/>
        <v>0</v>
      </c>
      <c r="M43" s="369"/>
      <c r="N43" s="369"/>
      <c r="O43" s="369"/>
      <c r="P43" s="369">
        <f t="shared" si="4"/>
        <v>0</v>
      </c>
      <c r="Q43" s="370">
        <f t="shared" si="5"/>
        <v>0</v>
      </c>
      <c r="R43" s="369"/>
      <c r="S43" s="369"/>
      <c r="T43" s="369"/>
      <c r="U43" s="369">
        <f t="shared" si="7"/>
        <v>0</v>
      </c>
      <c r="V43" s="370">
        <f t="shared" si="8"/>
        <v>0</v>
      </c>
      <c r="W43" s="369"/>
      <c r="X43" s="369"/>
      <c r="Y43" s="369"/>
      <c r="Z43" s="369">
        <f t="shared" si="10"/>
        <v>0</v>
      </c>
      <c r="AA43" s="370">
        <f t="shared" si="11"/>
        <v>0</v>
      </c>
      <c r="AB43" s="369"/>
      <c r="AC43" s="366"/>
    </row>
    <row r="44" spans="2:29" ht="21" customHeight="1">
      <c r="B44" s="379"/>
      <c r="C44" s="375"/>
      <c r="D44" s="371"/>
      <c r="E44" s="373"/>
      <c r="F44" s="368" t="s">
        <v>182</v>
      </c>
      <c r="G44" s="369">
        <f t="shared" si="36"/>
        <v>0</v>
      </c>
      <c r="H44" s="370"/>
      <c r="I44" s="369"/>
      <c r="J44" s="369"/>
      <c r="K44" s="369"/>
      <c r="L44" s="369">
        <f t="shared" si="2"/>
        <v>0</v>
      </c>
      <c r="M44" s="369"/>
      <c r="N44" s="369"/>
      <c r="O44" s="369"/>
      <c r="P44" s="369">
        <f t="shared" si="4"/>
        <v>0</v>
      </c>
      <c r="Q44" s="370">
        <f t="shared" si="5"/>
        <v>0</v>
      </c>
      <c r="R44" s="369"/>
      <c r="S44" s="369"/>
      <c r="T44" s="369"/>
      <c r="U44" s="369">
        <f t="shared" si="7"/>
        <v>0</v>
      </c>
      <c r="V44" s="370">
        <f t="shared" si="8"/>
        <v>0</v>
      </c>
      <c r="W44" s="369"/>
      <c r="X44" s="369"/>
      <c r="Y44" s="369"/>
      <c r="Z44" s="369">
        <f t="shared" si="10"/>
        <v>0</v>
      </c>
      <c r="AA44" s="370">
        <f t="shared" si="11"/>
        <v>0</v>
      </c>
      <c r="AB44" s="369"/>
      <c r="AC44" s="366"/>
    </row>
    <row r="45" spans="2:29">
      <c r="B45" s="371"/>
      <c r="C45" s="375" t="s">
        <v>105</v>
      </c>
      <c r="D45" s="371"/>
      <c r="E45" s="373"/>
      <c r="F45" s="368" t="s">
        <v>0</v>
      </c>
      <c r="G45" s="369">
        <f t="shared" si="36"/>
        <v>0</v>
      </c>
      <c r="H45" s="370"/>
      <c r="I45" s="369">
        <f t="shared" ref="I45:K46" si="37">SUM(I47,I53)</f>
        <v>0</v>
      </c>
      <c r="J45" s="369">
        <f t="shared" si="37"/>
        <v>0</v>
      </c>
      <c r="K45" s="369">
        <f t="shared" si="37"/>
        <v>0</v>
      </c>
      <c r="L45" s="369">
        <f t="shared" si="2"/>
        <v>0</v>
      </c>
      <c r="M45" s="369">
        <f t="shared" ref="M45:O46" si="38">SUM(M47,M53)</f>
        <v>0</v>
      </c>
      <c r="N45" s="369">
        <f t="shared" si="38"/>
        <v>0</v>
      </c>
      <c r="O45" s="369">
        <f t="shared" si="38"/>
        <v>0</v>
      </c>
      <c r="P45" s="369">
        <f t="shared" si="4"/>
        <v>0</v>
      </c>
      <c r="Q45" s="370">
        <f t="shared" si="5"/>
        <v>0</v>
      </c>
      <c r="R45" s="369">
        <f t="shared" ref="R45:T46" si="39">SUM(R47,R53)</f>
        <v>0</v>
      </c>
      <c r="S45" s="369">
        <f t="shared" si="39"/>
        <v>0</v>
      </c>
      <c r="T45" s="369">
        <f t="shared" si="39"/>
        <v>0</v>
      </c>
      <c r="U45" s="369">
        <f t="shared" si="7"/>
        <v>0</v>
      </c>
      <c r="V45" s="370">
        <f t="shared" si="8"/>
        <v>0</v>
      </c>
      <c r="W45" s="369">
        <f t="shared" ref="W45:Y46" si="40">SUM(W47,W53)</f>
        <v>0</v>
      </c>
      <c r="X45" s="369">
        <f t="shared" si="40"/>
        <v>0</v>
      </c>
      <c r="Y45" s="369">
        <f t="shared" si="40"/>
        <v>0</v>
      </c>
      <c r="Z45" s="369">
        <f t="shared" si="10"/>
        <v>0</v>
      </c>
      <c r="AA45" s="370">
        <f t="shared" si="11"/>
        <v>0</v>
      </c>
      <c r="AB45" s="369"/>
      <c r="AC45" s="366"/>
    </row>
    <row r="46" spans="2:29">
      <c r="B46" s="371"/>
      <c r="C46" s="375"/>
      <c r="D46" s="371"/>
      <c r="E46" s="373"/>
      <c r="F46" s="368" t="s">
        <v>182</v>
      </c>
      <c r="G46" s="369">
        <f t="shared" si="36"/>
        <v>0</v>
      </c>
      <c r="H46" s="370"/>
      <c r="I46" s="369">
        <f t="shared" si="37"/>
        <v>0</v>
      </c>
      <c r="J46" s="369">
        <f t="shared" si="37"/>
        <v>0</v>
      </c>
      <c r="K46" s="369">
        <f t="shared" si="37"/>
        <v>0</v>
      </c>
      <c r="L46" s="369">
        <f t="shared" si="2"/>
        <v>0</v>
      </c>
      <c r="M46" s="369">
        <f t="shared" si="38"/>
        <v>0</v>
      </c>
      <c r="N46" s="369">
        <f t="shared" si="38"/>
        <v>0</v>
      </c>
      <c r="O46" s="369">
        <f t="shared" si="38"/>
        <v>0</v>
      </c>
      <c r="P46" s="369">
        <f t="shared" si="4"/>
        <v>0</v>
      </c>
      <c r="Q46" s="370">
        <f t="shared" si="5"/>
        <v>0</v>
      </c>
      <c r="R46" s="369">
        <f t="shared" si="39"/>
        <v>0</v>
      </c>
      <c r="S46" s="369">
        <f t="shared" si="39"/>
        <v>0</v>
      </c>
      <c r="T46" s="369">
        <f t="shared" si="39"/>
        <v>0</v>
      </c>
      <c r="U46" s="369">
        <f t="shared" si="7"/>
        <v>0</v>
      </c>
      <c r="V46" s="370">
        <f t="shared" si="8"/>
        <v>0</v>
      </c>
      <c r="W46" s="369">
        <f t="shared" si="40"/>
        <v>0</v>
      </c>
      <c r="X46" s="369">
        <f t="shared" si="40"/>
        <v>0</v>
      </c>
      <c r="Y46" s="369">
        <f t="shared" si="40"/>
        <v>0</v>
      </c>
      <c r="Z46" s="369">
        <f t="shared" si="10"/>
        <v>0</v>
      </c>
      <c r="AA46" s="370">
        <f t="shared" si="11"/>
        <v>0</v>
      </c>
      <c r="AB46" s="369"/>
      <c r="AC46" s="366"/>
    </row>
    <row r="47" spans="2:29" ht="30">
      <c r="B47" s="371"/>
      <c r="C47" s="375" t="s">
        <v>103</v>
      </c>
      <c r="D47" s="371" t="s">
        <v>1</v>
      </c>
      <c r="E47" s="373"/>
      <c r="F47" s="368" t="s">
        <v>0</v>
      </c>
      <c r="G47" s="369">
        <f t="shared" si="36"/>
        <v>0</v>
      </c>
      <c r="H47" s="370"/>
      <c r="I47" s="369">
        <f t="shared" ref="I47:K48" si="41">SUM(I49,I51)</f>
        <v>0</v>
      </c>
      <c r="J47" s="369">
        <f t="shared" si="41"/>
        <v>0</v>
      </c>
      <c r="K47" s="369">
        <f t="shared" si="41"/>
        <v>0</v>
      </c>
      <c r="L47" s="369">
        <f t="shared" si="2"/>
        <v>0</v>
      </c>
      <c r="M47" s="369">
        <f t="shared" ref="M47:O48" si="42">SUM(M49,M51)</f>
        <v>0</v>
      </c>
      <c r="N47" s="369">
        <f t="shared" si="42"/>
        <v>0</v>
      </c>
      <c r="O47" s="369">
        <f t="shared" si="42"/>
        <v>0</v>
      </c>
      <c r="P47" s="369">
        <f t="shared" si="4"/>
        <v>0</v>
      </c>
      <c r="Q47" s="370">
        <f t="shared" si="5"/>
        <v>0</v>
      </c>
      <c r="R47" s="369">
        <f t="shared" ref="R47:T48" si="43">SUM(R49,R51)</f>
        <v>0</v>
      </c>
      <c r="S47" s="369">
        <f t="shared" si="43"/>
        <v>0</v>
      </c>
      <c r="T47" s="369">
        <f t="shared" si="43"/>
        <v>0</v>
      </c>
      <c r="U47" s="369">
        <f t="shared" si="7"/>
        <v>0</v>
      </c>
      <c r="V47" s="370">
        <f t="shared" si="8"/>
        <v>0</v>
      </c>
      <c r="W47" s="369">
        <f t="shared" ref="W47:Y48" si="44">SUM(W49,W51)</f>
        <v>0</v>
      </c>
      <c r="X47" s="369">
        <f t="shared" si="44"/>
        <v>0</v>
      </c>
      <c r="Y47" s="369">
        <f t="shared" si="44"/>
        <v>0</v>
      </c>
      <c r="Z47" s="369">
        <f t="shared" si="10"/>
        <v>0</v>
      </c>
      <c r="AA47" s="370">
        <f t="shared" si="11"/>
        <v>0</v>
      </c>
      <c r="AB47" s="369"/>
      <c r="AC47" s="369"/>
    </row>
    <row r="48" spans="2:29">
      <c r="B48" s="371"/>
      <c r="C48" s="375"/>
      <c r="D48" s="371"/>
      <c r="E48" s="373"/>
      <c r="F48" s="368" t="s">
        <v>182</v>
      </c>
      <c r="G48" s="369">
        <f t="shared" si="36"/>
        <v>0</v>
      </c>
      <c r="H48" s="370"/>
      <c r="I48" s="369">
        <f t="shared" si="41"/>
        <v>0</v>
      </c>
      <c r="J48" s="369">
        <f t="shared" si="41"/>
        <v>0</v>
      </c>
      <c r="K48" s="369">
        <f t="shared" si="41"/>
        <v>0</v>
      </c>
      <c r="L48" s="369">
        <f t="shared" si="2"/>
        <v>0</v>
      </c>
      <c r="M48" s="369">
        <f t="shared" si="42"/>
        <v>0</v>
      </c>
      <c r="N48" s="369">
        <f t="shared" si="42"/>
        <v>0</v>
      </c>
      <c r="O48" s="369">
        <f t="shared" si="42"/>
        <v>0</v>
      </c>
      <c r="P48" s="369">
        <f t="shared" si="4"/>
        <v>0</v>
      </c>
      <c r="Q48" s="370">
        <f t="shared" si="5"/>
        <v>0</v>
      </c>
      <c r="R48" s="369">
        <f t="shared" si="43"/>
        <v>0</v>
      </c>
      <c r="S48" s="369">
        <f t="shared" si="43"/>
        <v>0</v>
      </c>
      <c r="T48" s="369">
        <f t="shared" si="43"/>
        <v>0</v>
      </c>
      <c r="U48" s="369">
        <f t="shared" si="7"/>
        <v>0</v>
      </c>
      <c r="V48" s="370">
        <f t="shared" si="8"/>
        <v>0</v>
      </c>
      <c r="W48" s="369">
        <f t="shared" si="44"/>
        <v>0</v>
      </c>
      <c r="X48" s="369">
        <f t="shared" si="44"/>
        <v>0</v>
      </c>
      <c r="Y48" s="369">
        <f t="shared" si="44"/>
        <v>0</v>
      </c>
      <c r="Z48" s="369">
        <f t="shared" si="10"/>
        <v>0</v>
      </c>
      <c r="AA48" s="370">
        <f t="shared" si="11"/>
        <v>0</v>
      </c>
      <c r="AB48" s="369"/>
      <c r="AC48" s="369"/>
    </row>
    <row r="49" spans="2:47" ht="60">
      <c r="B49" s="371">
        <v>1</v>
      </c>
      <c r="C49" s="375" t="s">
        <v>104</v>
      </c>
      <c r="D49" s="371" t="s">
        <v>1</v>
      </c>
      <c r="E49" s="373"/>
      <c r="F49" s="368" t="s">
        <v>0</v>
      </c>
      <c r="G49" s="369">
        <f t="shared" si="36"/>
        <v>0</v>
      </c>
      <c r="H49" s="370"/>
      <c r="I49" s="369"/>
      <c r="J49" s="369"/>
      <c r="K49" s="369"/>
      <c r="L49" s="369">
        <f t="shared" si="2"/>
        <v>0</v>
      </c>
      <c r="M49" s="369"/>
      <c r="N49" s="369"/>
      <c r="O49" s="369"/>
      <c r="P49" s="369">
        <f t="shared" si="4"/>
        <v>0</v>
      </c>
      <c r="Q49" s="370">
        <f t="shared" si="5"/>
        <v>0</v>
      </c>
      <c r="R49" s="369"/>
      <c r="S49" s="369"/>
      <c r="T49" s="369"/>
      <c r="U49" s="369">
        <f t="shared" si="7"/>
        <v>0</v>
      </c>
      <c r="V49" s="370">
        <f t="shared" si="8"/>
        <v>0</v>
      </c>
      <c r="W49" s="369"/>
      <c r="X49" s="369"/>
      <c r="Y49" s="369"/>
      <c r="Z49" s="369">
        <f t="shared" si="10"/>
        <v>0</v>
      </c>
      <c r="AA49" s="370">
        <f t="shared" si="11"/>
        <v>0</v>
      </c>
      <c r="AB49" s="369"/>
      <c r="AC49" s="366"/>
    </row>
    <row r="50" spans="2:47">
      <c r="B50" s="371"/>
      <c r="C50" s="375"/>
      <c r="D50" s="371"/>
      <c r="E50" s="373"/>
      <c r="F50" s="368" t="s">
        <v>182</v>
      </c>
      <c r="G50" s="369">
        <f t="shared" si="36"/>
        <v>0</v>
      </c>
      <c r="H50" s="370"/>
      <c r="I50" s="369"/>
      <c r="J50" s="369"/>
      <c r="K50" s="369"/>
      <c r="L50" s="369">
        <f t="shared" si="2"/>
        <v>0</v>
      </c>
      <c r="M50" s="369"/>
      <c r="N50" s="369"/>
      <c r="O50" s="369"/>
      <c r="P50" s="369">
        <f t="shared" si="4"/>
        <v>0</v>
      </c>
      <c r="Q50" s="370">
        <f t="shared" si="5"/>
        <v>0</v>
      </c>
      <c r="R50" s="369"/>
      <c r="S50" s="369"/>
      <c r="T50" s="369"/>
      <c r="U50" s="369">
        <f t="shared" si="7"/>
        <v>0</v>
      </c>
      <c r="V50" s="370">
        <f t="shared" si="8"/>
        <v>0</v>
      </c>
      <c r="W50" s="369"/>
      <c r="X50" s="369"/>
      <c r="Y50" s="369"/>
      <c r="Z50" s="369">
        <f t="shared" si="10"/>
        <v>0</v>
      </c>
      <c r="AA50" s="370">
        <f t="shared" si="11"/>
        <v>0</v>
      </c>
      <c r="AB50" s="369"/>
      <c r="AC50" s="366"/>
    </row>
    <row r="51" spans="2:47" ht="60">
      <c r="B51" s="371">
        <v>2</v>
      </c>
      <c r="C51" s="375" t="s">
        <v>106</v>
      </c>
      <c r="D51" s="371" t="s">
        <v>1</v>
      </c>
      <c r="E51" s="373"/>
      <c r="F51" s="368" t="s">
        <v>0</v>
      </c>
      <c r="G51" s="369">
        <f t="shared" si="36"/>
        <v>0</v>
      </c>
      <c r="H51" s="370"/>
      <c r="I51" s="369"/>
      <c r="J51" s="369"/>
      <c r="K51" s="369"/>
      <c r="L51" s="369">
        <f t="shared" si="2"/>
        <v>0</v>
      </c>
      <c r="M51" s="369"/>
      <c r="N51" s="369"/>
      <c r="O51" s="369"/>
      <c r="P51" s="369">
        <f t="shared" si="4"/>
        <v>0</v>
      </c>
      <c r="Q51" s="370">
        <f t="shared" si="5"/>
        <v>0</v>
      </c>
      <c r="R51" s="369"/>
      <c r="S51" s="369"/>
      <c r="T51" s="369"/>
      <c r="U51" s="369">
        <f t="shared" si="7"/>
        <v>0</v>
      </c>
      <c r="V51" s="370">
        <f t="shared" si="8"/>
        <v>0</v>
      </c>
      <c r="W51" s="369"/>
      <c r="X51" s="369"/>
      <c r="Y51" s="369"/>
      <c r="Z51" s="369">
        <f t="shared" si="10"/>
        <v>0</v>
      </c>
      <c r="AA51" s="370">
        <f t="shared" si="11"/>
        <v>0</v>
      </c>
      <c r="AB51" s="369"/>
      <c r="AC51" s="366"/>
    </row>
    <row r="52" spans="2:47">
      <c r="B52" s="371"/>
      <c r="C52" s="375"/>
      <c r="D52" s="371"/>
      <c r="E52" s="373"/>
      <c r="F52" s="368" t="s">
        <v>182</v>
      </c>
      <c r="G52" s="369">
        <f t="shared" si="36"/>
        <v>0</v>
      </c>
      <c r="H52" s="370"/>
      <c r="I52" s="369"/>
      <c r="J52" s="369"/>
      <c r="K52" s="369"/>
      <c r="L52" s="369">
        <f t="shared" si="2"/>
        <v>0</v>
      </c>
      <c r="M52" s="369"/>
      <c r="N52" s="369"/>
      <c r="O52" s="369"/>
      <c r="P52" s="369">
        <f t="shared" si="4"/>
        <v>0</v>
      </c>
      <c r="Q52" s="370">
        <f t="shared" si="5"/>
        <v>0</v>
      </c>
      <c r="R52" s="369"/>
      <c r="S52" s="369"/>
      <c r="T52" s="369"/>
      <c r="U52" s="369">
        <f t="shared" si="7"/>
        <v>0</v>
      </c>
      <c r="V52" s="370">
        <f t="shared" si="8"/>
        <v>0</v>
      </c>
      <c r="W52" s="369"/>
      <c r="X52" s="369"/>
      <c r="Y52" s="369"/>
      <c r="Z52" s="369">
        <f t="shared" si="10"/>
        <v>0</v>
      </c>
      <c r="AA52" s="370">
        <f t="shared" si="11"/>
        <v>0</v>
      </c>
      <c r="AB52" s="369"/>
      <c r="AC52" s="366"/>
    </row>
    <row r="53" spans="2:47" ht="45">
      <c r="B53" s="371"/>
      <c r="C53" s="375" t="s">
        <v>107</v>
      </c>
      <c r="D53" s="371" t="s">
        <v>0</v>
      </c>
      <c r="E53" s="373"/>
      <c r="F53" s="368" t="s">
        <v>0</v>
      </c>
      <c r="G53" s="369">
        <f t="shared" si="36"/>
        <v>0</v>
      </c>
      <c r="H53" s="370"/>
      <c r="I53" s="369">
        <f t="shared" ref="I53:K54" si="45">SUM(I55)</f>
        <v>0</v>
      </c>
      <c r="J53" s="369">
        <f t="shared" si="45"/>
        <v>0</v>
      </c>
      <c r="K53" s="369">
        <f t="shared" si="45"/>
        <v>0</v>
      </c>
      <c r="L53" s="369">
        <f t="shared" si="2"/>
        <v>0</v>
      </c>
      <c r="M53" s="369">
        <f t="shared" ref="M53:O54" si="46">SUM(M55)</f>
        <v>0</v>
      </c>
      <c r="N53" s="369">
        <f t="shared" si="46"/>
        <v>0</v>
      </c>
      <c r="O53" s="369">
        <f t="shared" si="46"/>
        <v>0</v>
      </c>
      <c r="P53" s="369">
        <f t="shared" si="4"/>
        <v>0</v>
      </c>
      <c r="Q53" s="370">
        <f t="shared" si="5"/>
        <v>0</v>
      </c>
      <c r="R53" s="369">
        <f t="shared" ref="R53:T54" si="47">SUM(R55)</f>
        <v>0</v>
      </c>
      <c r="S53" s="369">
        <f t="shared" si="47"/>
        <v>0</v>
      </c>
      <c r="T53" s="369">
        <f t="shared" si="47"/>
        <v>0</v>
      </c>
      <c r="U53" s="369">
        <f t="shared" si="7"/>
        <v>0</v>
      </c>
      <c r="V53" s="370">
        <f t="shared" si="8"/>
        <v>0</v>
      </c>
      <c r="W53" s="369">
        <f t="shared" ref="W53:Y54" si="48">SUM(W55)</f>
        <v>0</v>
      </c>
      <c r="X53" s="369">
        <f t="shared" si="48"/>
        <v>0</v>
      </c>
      <c r="Y53" s="369">
        <f t="shared" si="48"/>
        <v>0</v>
      </c>
      <c r="Z53" s="369">
        <f t="shared" si="10"/>
        <v>0</v>
      </c>
      <c r="AA53" s="370">
        <f t="shared" si="11"/>
        <v>0</v>
      </c>
      <c r="AB53" s="369">
        <v>1</v>
      </c>
      <c r="AC53" s="369">
        <v>1</v>
      </c>
    </row>
    <row r="54" spans="2:47">
      <c r="B54" s="371"/>
      <c r="C54" s="375"/>
      <c r="D54" s="371"/>
      <c r="E54" s="373"/>
      <c r="F54" s="368" t="s">
        <v>182</v>
      </c>
      <c r="G54" s="369">
        <f t="shared" si="36"/>
        <v>0</v>
      </c>
      <c r="H54" s="370"/>
      <c r="I54" s="369">
        <f t="shared" si="45"/>
        <v>0</v>
      </c>
      <c r="J54" s="369">
        <f t="shared" si="45"/>
        <v>0</v>
      </c>
      <c r="K54" s="369">
        <f t="shared" si="45"/>
        <v>0</v>
      </c>
      <c r="L54" s="369">
        <f t="shared" si="2"/>
        <v>0</v>
      </c>
      <c r="M54" s="369">
        <f t="shared" si="46"/>
        <v>0</v>
      </c>
      <c r="N54" s="369">
        <f t="shared" si="46"/>
        <v>0</v>
      </c>
      <c r="O54" s="369">
        <f t="shared" si="46"/>
        <v>0</v>
      </c>
      <c r="P54" s="369">
        <f t="shared" si="4"/>
        <v>0</v>
      </c>
      <c r="Q54" s="370">
        <f t="shared" si="5"/>
        <v>0</v>
      </c>
      <c r="R54" s="369">
        <f t="shared" si="47"/>
        <v>0</v>
      </c>
      <c r="S54" s="369">
        <f t="shared" si="47"/>
        <v>0</v>
      </c>
      <c r="T54" s="369">
        <f t="shared" si="47"/>
        <v>0</v>
      </c>
      <c r="U54" s="369">
        <f t="shared" si="7"/>
        <v>0</v>
      </c>
      <c r="V54" s="370">
        <f t="shared" si="8"/>
        <v>0</v>
      </c>
      <c r="W54" s="369">
        <f t="shared" si="48"/>
        <v>0</v>
      </c>
      <c r="X54" s="369">
        <f t="shared" si="48"/>
        <v>0</v>
      </c>
      <c r="Y54" s="369">
        <f t="shared" si="48"/>
        <v>0</v>
      </c>
      <c r="Z54" s="369">
        <f t="shared" si="10"/>
        <v>0</v>
      </c>
      <c r="AA54" s="370">
        <f t="shared" si="11"/>
        <v>0</v>
      </c>
      <c r="AB54" s="369"/>
      <c r="AC54" s="369"/>
    </row>
    <row r="55" spans="2:47" ht="30">
      <c r="B55" s="371">
        <v>1</v>
      </c>
      <c r="C55" s="375" t="s">
        <v>108</v>
      </c>
      <c r="D55" s="371" t="s">
        <v>0</v>
      </c>
      <c r="E55" s="373">
        <v>2400</v>
      </c>
      <c r="F55" s="368" t="s">
        <v>0</v>
      </c>
      <c r="G55" s="369">
        <f t="shared" si="36"/>
        <v>0</v>
      </c>
      <c r="H55" s="370"/>
      <c r="I55" s="369">
        <v>0</v>
      </c>
      <c r="J55" s="369">
        <v>0</v>
      </c>
      <c r="K55" s="369">
        <v>0</v>
      </c>
      <c r="L55" s="369">
        <f t="shared" si="2"/>
        <v>0</v>
      </c>
      <c r="M55" s="369">
        <v>0</v>
      </c>
      <c r="N55" s="369">
        <v>0</v>
      </c>
      <c r="O55" s="369">
        <v>0</v>
      </c>
      <c r="P55" s="369">
        <f t="shared" si="4"/>
        <v>0</v>
      </c>
      <c r="Q55" s="370">
        <f t="shared" si="5"/>
        <v>0</v>
      </c>
      <c r="R55" s="369">
        <v>0</v>
      </c>
      <c r="S55" s="369">
        <v>0</v>
      </c>
      <c r="T55" s="369">
        <v>0</v>
      </c>
      <c r="U55" s="369">
        <f t="shared" si="7"/>
        <v>0</v>
      </c>
      <c r="V55" s="370">
        <f t="shared" si="8"/>
        <v>0</v>
      </c>
      <c r="W55" s="369">
        <v>0</v>
      </c>
      <c r="X55" s="369">
        <v>0</v>
      </c>
      <c r="Y55" s="369">
        <v>0</v>
      </c>
      <c r="Z55" s="369">
        <f t="shared" si="10"/>
        <v>0</v>
      </c>
      <c r="AA55" s="370">
        <f t="shared" si="11"/>
        <v>0</v>
      </c>
      <c r="AB55" s="381"/>
      <c r="AC55" s="378"/>
    </row>
    <row r="56" spans="2:47">
      <c r="B56" s="371"/>
      <c r="C56" s="375"/>
      <c r="D56" s="371"/>
      <c r="E56" s="373"/>
      <c r="F56" s="368" t="s">
        <v>182</v>
      </c>
      <c r="G56" s="369">
        <f t="shared" si="36"/>
        <v>0</v>
      </c>
      <c r="H56" s="370"/>
      <c r="I56" s="369">
        <v>0</v>
      </c>
      <c r="J56" s="369">
        <v>0</v>
      </c>
      <c r="K56" s="369">
        <v>0</v>
      </c>
      <c r="L56" s="369">
        <f t="shared" si="2"/>
        <v>0</v>
      </c>
      <c r="M56" s="369">
        <v>0</v>
      </c>
      <c r="N56" s="369">
        <v>0</v>
      </c>
      <c r="O56" s="369">
        <v>0</v>
      </c>
      <c r="P56" s="369">
        <f t="shared" si="4"/>
        <v>0</v>
      </c>
      <c r="Q56" s="370">
        <f t="shared" si="5"/>
        <v>0</v>
      </c>
      <c r="R56" s="369">
        <v>0</v>
      </c>
      <c r="S56" s="369">
        <v>0</v>
      </c>
      <c r="T56" s="369">
        <v>0</v>
      </c>
      <c r="U56" s="369">
        <f t="shared" si="7"/>
        <v>0</v>
      </c>
      <c r="V56" s="370">
        <f t="shared" si="8"/>
        <v>0</v>
      </c>
      <c r="W56" s="369">
        <v>0</v>
      </c>
      <c r="X56" s="369">
        <v>0</v>
      </c>
      <c r="Y56" s="369">
        <v>0</v>
      </c>
      <c r="Z56" s="369">
        <f t="shared" si="10"/>
        <v>0</v>
      </c>
      <c r="AA56" s="370">
        <f t="shared" si="11"/>
        <v>0</v>
      </c>
      <c r="AB56" s="369"/>
      <c r="AC56" s="366"/>
    </row>
    <row r="57" spans="2:47">
      <c r="B57" s="371"/>
      <c r="C57" s="375" t="s">
        <v>109</v>
      </c>
      <c r="D57" s="371"/>
      <c r="E57" s="373"/>
      <c r="F57" s="368" t="s">
        <v>0</v>
      </c>
      <c r="G57" s="369">
        <f t="shared" si="36"/>
        <v>0</v>
      </c>
      <c r="H57" s="370"/>
      <c r="I57" s="369">
        <f t="shared" ref="I57:K58" si="49">I59</f>
        <v>0</v>
      </c>
      <c r="J57" s="369">
        <f t="shared" si="49"/>
        <v>0</v>
      </c>
      <c r="K57" s="369">
        <f t="shared" si="49"/>
        <v>0</v>
      </c>
      <c r="L57" s="369">
        <f t="shared" si="2"/>
        <v>0</v>
      </c>
      <c r="M57" s="369">
        <f t="shared" ref="M57:O58" si="50">M59</f>
        <v>0</v>
      </c>
      <c r="N57" s="369">
        <f t="shared" si="50"/>
        <v>0</v>
      </c>
      <c r="O57" s="369">
        <f t="shared" si="50"/>
        <v>0</v>
      </c>
      <c r="P57" s="369">
        <f t="shared" si="4"/>
        <v>0</v>
      </c>
      <c r="Q57" s="370">
        <f t="shared" si="5"/>
        <v>0</v>
      </c>
      <c r="R57" s="369">
        <f t="shared" ref="R57:T58" si="51">R59</f>
        <v>0</v>
      </c>
      <c r="S57" s="369">
        <f t="shared" si="51"/>
        <v>0</v>
      </c>
      <c r="T57" s="369">
        <f t="shared" si="51"/>
        <v>0</v>
      </c>
      <c r="U57" s="369">
        <f t="shared" si="7"/>
        <v>0</v>
      </c>
      <c r="V57" s="370">
        <f t="shared" si="8"/>
        <v>0</v>
      </c>
      <c r="W57" s="369">
        <f t="shared" ref="W57:Y58" si="52">W59</f>
        <v>0</v>
      </c>
      <c r="X57" s="369">
        <f t="shared" si="52"/>
        <v>0</v>
      </c>
      <c r="Y57" s="369">
        <f t="shared" si="52"/>
        <v>0</v>
      </c>
      <c r="Z57" s="369">
        <f t="shared" si="10"/>
        <v>0</v>
      </c>
      <c r="AA57" s="370">
        <f t="shared" si="11"/>
        <v>0</v>
      </c>
      <c r="AB57" s="369"/>
      <c r="AC57" s="366"/>
    </row>
    <row r="58" spans="2:47">
      <c r="B58" s="371"/>
      <c r="C58" s="375"/>
      <c r="D58" s="371"/>
      <c r="E58" s="373"/>
      <c r="F58" s="368" t="s">
        <v>182</v>
      </c>
      <c r="G58" s="369">
        <f t="shared" si="36"/>
        <v>0</v>
      </c>
      <c r="H58" s="370"/>
      <c r="I58" s="369">
        <f t="shared" si="49"/>
        <v>0</v>
      </c>
      <c r="J58" s="369">
        <f t="shared" si="49"/>
        <v>0</v>
      </c>
      <c r="K58" s="369">
        <f t="shared" si="49"/>
        <v>0</v>
      </c>
      <c r="L58" s="369">
        <f t="shared" si="2"/>
        <v>0</v>
      </c>
      <c r="M58" s="369">
        <f t="shared" si="50"/>
        <v>0</v>
      </c>
      <c r="N58" s="369">
        <f t="shared" si="50"/>
        <v>0</v>
      </c>
      <c r="O58" s="369">
        <f t="shared" si="50"/>
        <v>0</v>
      </c>
      <c r="P58" s="369">
        <f t="shared" si="4"/>
        <v>0</v>
      </c>
      <c r="Q58" s="370">
        <f t="shared" si="5"/>
        <v>0</v>
      </c>
      <c r="R58" s="369">
        <f t="shared" si="51"/>
        <v>0</v>
      </c>
      <c r="S58" s="369">
        <f t="shared" si="51"/>
        <v>0</v>
      </c>
      <c r="T58" s="369">
        <f t="shared" si="51"/>
        <v>0</v>
      </c>
      <c r="U58" s="369">
        <f t="shared" si="7"/>
        <v>0</v>
      </c>
      <c r="V58" s="370">
        <f t="shared" si="8"/>
        <v>0</v>
      </c>
      <c r="W58" s="369">
        <f t="shared" si="52"/>
        <v>0</v>
      </c>
      <c r="X58" s="369">
        <f t="shared" si="52"/>
        <v>0</v>
      </c>
      <c r="Y58" s="369">
        <f t="shared" si="52"/>
        <v>0</v>
      </c>
      <c r="Z58" s="369">
        <f t="shared" si="10"/>
        <v>0</v>
      </c>
      <c r="AA58" s="370">
        <f t="shared" si="11"/>
        <v>0</v>
      </c>
      <c r="AB58" s="369"/>
      <c r="AC58" s="366"/>
    </row>
    <row r="59" spans="2:47" ht="45">
      <c r="B59" s="374"/>
      <c r="C59" s="375" t="s">
        <v>110</v>
      </c>
      <c r="D59" s="374" t="s">
        <v>92</v>
      </c>
      <c r="E59" s="382"/>
      <c r="F59" s="376" t="s">
        <v>0</v>
      </c>
      <c r="G59" s="381">
        <f t="shared" si="36"/>
        <v>0</v>
      </c>
      <c r="H59" s="377"/>
      <c r="I59" s="381">
        <f t="shared" ref="I59:K60" si="53">SUM(I61)</f>
        <v>0</v>
      </c>
      <c r="J59" s="381">
        <f t="shared" si="53"/>
        <v>0</v>
      </c>
      <c r="K59" s="381">
        <f t="shared" si="53"/>
        <v>0</v>
      </c>
      <c r="L59" s="381">
        <f t="shared" si="2"/>
        <v>0</v>
      </c>
      <c r="M59" s="381">
        <f t="shared" ref="M59:O60" si="54">SUM(M61)</f>
        <v>0</v>
      </c>
      <c r="N59" s="381">
        <f t="shared" si="54"/>
        <v>0</v>
      </c>
      <c r="O59" s="381">
        <f t="shared" si="54"/>
        <v>0</v>
      </c>
      <c r="P59" s="381">
        <f t="shared" si="4"/>
        <v>0</v>
      </c>
      <c r="Q59" s="377">
        <f t="shared" si="5"/>
        <v>0</v>
      </c>
      <c r="R59" s="381">
        <f t="shared" ref="R59:T60" si="55">SUM(R61)</f>
        <v>0</v>
      </c>
      <c r="S59" s="381">
        <f t="shared" si="55"/>
        <v>0</v>
      </c>
      <c r="T59" s="381">
        <f t="shared" si="55"/>
        <v>0</v>
      </c>
      <c r="U59" s="381">
        <f t="shared" si="7"/>
        <v>0</v>
      </c>
      <c r="V59" s="377">
        <f t="shared" si="8"/>
        <v>0</v>
      </c>
      <c r="W59" s="381">
        <f t="shared" ref="W59:Y60" si="56">SUM(W61)</f>
        <v>0</v>
      </c>
      <c r="X59" s="381">
        <f t="shared" si="56"/>
        <v>0</v>
      </c>
      <c r="Y59" s="381">
        <f t="shared" si="56"/>
        <v>0</v>
      </c>
      <c r="Z59" s="381">
        <f t="shared" si="10"/>
        <v>0</v>
      </c>
      <c r="AA59" s="377">
        <f t="shared" si="11"/>
        <v>0</v>
      </c>
      <c r="AB59" s="369"/>
      <c r="AC59" s="366"/>
    </row>
    <row r="60" spans="2:47">
      <c r="B60" s="371"/>
      <c r="C60" s="375"/>
      <c r="D60" s="371"/>
      <c r="E60" s="373"/>
      <c r="F60" s="368" t="s">
        <v>182</v>
      </c>
      <c r="G60" s="369">
        <f t="shared" si="36"/>
        <v>0</v>
      </c>
      <c r="H60" s="370"/>
      <c r="I60" s="369">
        <f t="shared" si="53"/>
        <v>0</v>
      </c>
      <c r="J60" s="369">
        <f t="shared" si="53"/>
        <v>0</v>
      </c>
      <c r="K60" s="369">
        <f t="shared" si="53"/>
        <v>0</v>
      </c>
      <c r="L60" s="369">
        <f t="shared" si="2"/>
        <v>0</v>
      </c>
      <c r="M60" s="369">
        <f t="shared" si="54"/>
        <v>0</v>
      </c>
      <c r="N60" s="369">
        <f t="shared" si="54"/>
        <v>0</v>
      </c>
      <c r="O60" s="369">
        <f t="shared" si="54"/>
        <v>0</v>
      </c>
      <c r="P60" s="369">
        <f t="shared" si="4"/>
        <v>0</v>
      </c>
      <c r="Q60" s="370">
        <f t="shared" si="5"/>
        <v>0</v>
      </c>
      <c r="R60" s="369">
        <f t="shared" si="55"/>
        <v>0</v>
      </c>
      <c r="S60" s="369">
        <f t="shared" si="55"/>
        <v>0</v>
      </c>
      <c r="T60" s="369">
        <f t="shared" si="55"/>
        <v>0</v>
      </c>
      <c r="U60" s="369">
        <f t="shared" si="7"/>
        <v>0</v>
      </c>
      <c r="V60" s="370">
        <f t="shared" si="8"/>
        <v>0</v>
      </c>
      <c r="W60" s="369">
        <f t="shared" si="56"/>
        <v>0</v>
      </c>
      <c r="X60" s="369">
        <f t="shared" si="56"/>
        <v>0</v>
      </c>
      <c r="Y60" s="369">
        <f t="shared" si="56"/>
        <v>0</v>
      </c>
      <c r="Z60" s="369">
        <f t="shared" si="10"/>
        <v>0</v>
      </c>
      <c r="AA60" s="370">
        <f t="shared" si="11"/>
        <v>0</v>
      </c>
      <c r="AB60" s="369"/>
      <c r="AC60" s="366"/>
    </row>
    <row r="61" spans="2:47" ht="30">
      <c r="B61" s="374">
        <v>1</v>
      </c>
      <c r="C61" s="375" t="s">
        <v>111</v>
      </c>
      <c r="D61" s="374" t="s">
        <v>92</v>
      </c>
      <c r="E61" s="382"/>
      <c r="F61" s="376" t="s">
        <v>0</v>
      </c>
      <c r="G61" s="381">
        <f t="shared" si="36"/>
        <v>0</v>
      </c>
      <c r="H61" s="377"/>
      <c r="I61" s="381"/>
      <c r="J61" s="381"/>
      <c r="K61" s="381"/>
      <c r="L61" s="381">
        <f t="shared" si="2"/>
        <v>0</v>
      </c>
      <c r="M61" s="381"/>
      <c r="N61" s="381"/>
      <c r="O61" s="381"/>
      <c r="P61" s="381">
        <f t="shared" si="4"/>
        <v>0</v>
      </c>
      <c r="Q61" s="377">
        <f t="shared" si="5"/>
        <v>0</v>
      </c>
      <c r="R61" s="381"/>
      <c r="S61" s="381"/>
      <c r="T61" s="381"/>
      <c r="U61" s="381">
        <f t="shared" si="7"/>
        <v>0</v>
      </c>
      <c r="V61" s="377">
        <f t="shared" si="8"/>
        <v>0</v>
      </c>
      <c r="W61" s="381"/>
      <c r="X61" s="381"/>
      <c r="Y61" s="381"/>
      <c r="Z61" s="381">
        <f t="shared" si="10"/>
        <v>0</v>
      </c>
      <c r="AA61" s="377">
        <f t="shared" si="11"/>
        <v>0</v>
      </c>
      <c r="AB61" s="369"/>
      <c r="AC61" s="366"/>
    </row>
    <row r="62" spans="2:47">
      <c r="B62" s="371"/>
      <c r="C62" s="375"/>
      <c r="D62" s="371"/>
      <c r="E62" s="373"/>
      <c r="F62" s="368" t="s">
        <v>182</v>
      </c>
      <c r="G62" s="369">
        <f t="shared" si="36"/>
        <v>0</v>
      </c>
      <c r="H62" s="370"/>
      <c r="I62" s="369"/>
      <c r="J62" s="369"/>
      <c r="K62" s="369"/>
      <c r="L62" s="369">
        <f t="shared" si="2"/>
        <v>0</v>
      </c>
      <c r="M62" s="369"/>
      <c r="N62" s="369"/>
      <c r="O62" s="369"/>
      <c r="P62" s="369">
        <f t="shared" si="4"/>
        <v>0</v>
      </c>
      <c r="Q62" s="370">
        <f t="shared" si="5"/>
        <v>0</v>
      </c>
      <c r="R62" s="369"/>
      <c r="S62" s="369"/>
      <c r="T62" s="369"/>
      <c r="U62" s="369">
        <f t="shared" si="7"/>
        <v>0</v>
      </c>
      <c r="V62" s="370">
        <f t="shared" si="8"/>
        <v>0</v>
      </c>
      <c r="W62" s="369"/>
      <c r="X62" s="369"/>
      <c r="Y62" s="369"/>
      <c r="Z62" s="369">
        <f t="shared" si="10"/>
        <v>0</v>
      </c>
      <c r="AA62" s="370">
        <f t="shared" si="11"/>
        <v>0</v>
      </c>
      <c r="AB62" s="369"/>
      <c r="AC62" s="366"/>
    </row>
    <row r="63" spans="2:47">
      <c r="AA63" s="408"/>
      <c r="AB63" s="401"/>
      <c r="AC63" s="402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T63" s="409"/>
      <c r="AU63" s="409"/>
    </row>
    <row r="64" spans="2:47">
      <c r="AA64" s="367"/>
      <c r="AB64" s="367"/>
    </row>
    <row r="65" spans="6:26" s="367" customFormat="1">
      <c r="F65" s="400"/>
      <c r="G65" s="400"/>
      <c r="H65" s="399"/>
      <c r="I65" s="400"/>
      <c r="J65" s="400"/>
      <c r="K65" s="400"/>
      <c r="L65" s="400"/>
      <c r="M65" s="400"/>
      <c r="N65" s="400"/>
      <c r="O65" s="400"/>
      <c r="P65" s="400"/>
      <c r="Q65" s="399"/>
      <c r="R65" s="400"/>
      <c r="S65" s="400"/>
      <c r="T65" s="400"/>
      <c r="U65" s="400"/>
      <c r="V65" s="399"/>
      <c r="W65" s="400"/>
      <c r="X65" s="400"/>
      <c r="Y65" s="400"/>
      <c r="Z65" s="400"/>
    </row>
    <row r="66" spans="6:26" s="367" customFormat="1">
      <c r="F66" s="400"/>
      <c r="G66" s="400"/>
      <c r="H66" s="399"/>
      <c r="I66" s="400"/>
      <c r="J66" s="400"/>
      <c r="K66" s="400"/>
      <c r="L66" s="400"/>
      <c r="M66" s="400"/>
      <c r="N66" s="400"/>
      <c r="O66" s="400"/>
      <c r="P66" s="400"/>
      <c r="Q66" s="399"/>
      <c r="R66" s="400"/>
      <c r="S66" s="400"/>
      <c r="T66" s="400"/>
      <c r="U66" s="400"/>
      <c r="V66" s="399"/>
      <c r="W66" s="400"/>
      <c r="X66" s="400"/>
      <c r="Y66" s="400"/>
      <c r="Z66" s="400"/>
    </row>
    <row r="67" spans="6:26" s="367" customFormat="1">
      <c r="F67" s="400"/>
      <c r="G67" s="400"/>
      <c r="H67" s="399"/>
      <c r="I67" s="400"/>
      <c r="J67" s="400"/>
      <c r="K67" s="400"/>
      <c r="L67" s="400"/>
      <c r="M67" s="400"/>
      <c r="N67" s="400"/>
      <c r="O67" s="400"/>
      <c r="P67" s="400"/>
      <c r="Q67" s="399"/>
      <c r="R67" s="400"/>
      <c r="S67" s="400"/>
      <c r="T67" s="400"/>
      <c r="U67" s="400"/>
      <c r="V67" s="399"/>
      <c r="W67" s="400"/>
      <c r="X67" s="400"/>
      <c r="Y67" s="400"/>
      <c r="Z67" s="400"/>
    </row>
    <row r="68" spans="6:26" s="367" customFormat="1">
      <c r="F68" s="400"/>
      <c r="G68" s="400"/>
      <c r="H68" s="399"/>
      <c r="I68" s="400"/>
      <c r="J68" s="400"/>
      <c r="K68" s="400"/>
      <c r="L68" s="400"/>
      <c r="M68" s="400"/>
      <c r="N68" s="400"/>
      <c r="O68" s="400"/>
      <c r="P68" s="400"/>
      <c r="Q68" s="399"/>
      <c r="R68" s="400"/>
      <c r="S68" s="400"/>
      <c r="T68" s="400"/>
      <c r="U68" s="400"/>
      <c r="V68" s="399"/>
      <c r="W68" s="400"/>
      <c r="X68" s="400"/>
      <c r="Y68" s="400"/>
      <c r="Z68" s="400"/>
    </row>
    <row r="69" spans="6:26" s="367" customFormat="1">
      <c r="F69" s="400"/>
      <c r="G69" s="400"/>
      <c r="H69" s="399"/>
      <c r="I69" s="400"/>
      <c r="J69" s="400"/>
      <c r="K69" s="400"/>
      <c r="L69" s="400"/>
      <c r="M69" s="400"/>
      <c r="N69" s="400"/>
      <c r="O69" s="400"/>
      <c r="P69" s="400"/>
      <c r="Q69" s="399"/>
      <c r="R69" s="400"/>
      <c r="S69" s="400"/>
      <c r="T69" s="400"/>
      <c r="U69" s="400"/>
      <c r="V69" s="399"/>
      <c r="W69" s="400"/>
      <c r="X69" s="400"/>
      <c r="Y69" s="400"/>
      <c r="Z69" s="400"/>
    </row>
    <row r="70" spans="6:26" s="367" customFormat="1">
      <c r="F70" s="400"/>
      <c r="G70" s="400"/>
      <c r="H70" s="399"/>
      <c r="I70" s="400"/>
      <c r="J70" s="400"/>
      <c r="K70" s="400"/>
      <c r="L70" s="400"/>
      <c r="M70" s="400"/>
      <c r="N70" s="400"/>
      <c r="O70" s="400"/>
      <c r="P70" s="400"/>
      <c r="Q70" s="399"/>
      <c r="R70" s="400"/>
      <c r="S70" s="400"/>
      <c r="T70" s="400"/>
      <c r="U70" s="400"/>
      <c r="V70" s="399"/>
      <c r="W70" s="400"/>
      <c r="X70" s="400"/>
      <c r="Y70" s="400"/>
      <c r="Z70" s="400"/>
    </row>
    <row r="71" spans="6:26" s="367" customFormat="1">
      <c r="F71" s="400"/>
      <c r="G71" s="400"/>
      <c r="H71" s="399"/>
      <c r="I71" s="400"/>
      <c r="J71" s="400"/>
      <c r="K71" s="400"/>
      <c r="L71" s="400"/>
      <c r="M71" s="400"/>
      <c r="N71" s="400"/>
      <c r="O71" s="400"/>
      <c r="P71" s="400"/>
      <c r="Q71" s="399"/>
      <c r="R71" s="400"/>
      <c r="S71" s="400"/>
      <c r="T71" s="400"/>
      <c r="U71" s="400"/>
      <c r="V71" s="399"/>
      <c r="W71" s="400"/>
      <c r="X71" s="400"/>
      <c r="Y71" s="400"/>
      <c r="Z71" s="400"/>
    </row>
    <row r="72" spans="6:26" s="367" customFormat="1">
      <c r="F72" s="400"/>
      <c r="G72" s="400"/>
      <c r="H72" s="399"/>
      <c r="I72" s="400"/>
      <c r="J72" s="400"/>
      <c r="K72" s="400"/>
      <c r="L72" s="400"/>
      <c r="M72" s="400"/>
      <c r="N72" s="400"/>
      <c r="O72" s="400"/>
      <c r="P72" s="400"/>
      <c r="Q72" s="399"/>
      <c r="R72" s="400"/>
      <c r="S72" s="400"/>
      <c r="T72" s="400"/>
      <c r="U72" s="400"/>
      <c r="V72" s="399"/>
      <c r="W72" s="400"/>
      <c r="X72" s="400"/>
      <c r="Y72" s="400"/>
      <c r="Z72" s="400"/>
    </row>
    <row r="73" spans="6:26" s="367" customFormat="1">
      <c r="F73" s="400"/>
      <c r="G73" s="400"/>
      <c r="H73" s="399"/>
      <c r="I73" s="400"/>
      <c r="J73" s="400"/>
      <c r="K73" s="400"/>
      <c r="L73" s="400"/>
      <c r="M73" s="400"/>
      <c r="N73" s="400"/>
      <c r="O73" s="400"/>
      <c r="P73" s="400"/>
      <c r="Q73" s="399"/>
      <c r="R73" s="400"/>
      <c r="S73" s="400"/>
      <c r="T73" s="400"/>
      <c r="U73" s="400"/>
      <c r="V73" s="399"/>
      <c r="W73" s="400"/>
      <c r="X73" s="400"/>
      <c r="Y73" s="400"/>
      <c r="Z73" s="400"/>
    </row>
    <row r="74" spans="6:26" s="367" customFormat="1">
      <c r="F74" s="400"/>
      <c r="G74" s="400"/>
      <c r="H74" s="399"/>
      <c r="I74" s="400"/>
      <c r="J74" s="400"/>
      <c r="K74" s="400"/>
      <c r="L74" s="400"/>
      <c r="M74" s="400"/>
      <c r="N74" s="400"/>
      <c r="O74" s="400"/>
      <c r="P74" s="400"/>
      <c r="Q74" s="399"/>
      <c r="R74" s="400"/>
      <c r="S74" s="400"/>
      <c r="T74" s="400"/>
      <c r="U74" s="400"/>
      <c r="V74" s="399"/>
      <c r="W74" s="400"/>
      <c r="X74" s="400"/>
      <c r="Y74" s="400"/>
      <c r="Z74" s="400"/>
    </row>
  </sheetData>
  <mergeCells count="28">
    <mergeCell ref="AA8:AA10"/>
    <mergeCell ref="B6:AC6"/>
    <mergeCell ref="W8:Z8"/>
    <mergeCell ref="I9:L9"/>
    <mergeCell ref="M9:P9"/>
    <mergeCell ref="R9:U9"/>
    <mergeCell ref="W9:Z9"/>
    <mergeCell ref="B7:AD7"/>
    <mergeCell ref="B8:B10"/>
    <mergeCell ref="C8:C10"/>
    <mergeCell ref="D8:D10"/>
    <mergeCell ref="E8:E10"/>
    <mergeCell ref="F8:F10"/>
    <mergeCell ref="G8:G10"/>
    <mergeCell ref="H8:H10"/>
    <mergeCell ref="I8:L8"/>
    <mergeCell ref="M8:P8"/>
    <mergeCell ref="Q8:Q10"/>
    <mergeCell ref="R8:U8"/>
    <mergeCell ref="V8:V10"/>
    <mergeCell ref="AB8:AC8"/>
    <mergeCell ref="AB9:AB10"/>
    <mergeCell ref="AC9:AC10"/>
    <mergeCell ref="B1:AD1"/>
    <mergeCell ref="B2:AD2"/>
    <mergeCell ref="B3:AD3"/>
    <mergeCell ref="B4:AD4"/>
    <mergeCell ref="B5:AD5"/>
  </mergeCells>
  <pageMargins left="0.11811023622047245" right="0.11811023622047245" top="0.31496062992125984" bottom="0.86614173228346458" header="0.15748031496062992" footer="0.15748031496062992"/>
  <pageSetup paperSize="5" scale="89" orientation="landscape" r:id="rId1"/>
  <headerFooter>
    <oddFooter>&amp;C&amp;"TH SarabunIT๙,ธรรมดา"&amp;16 38</oddFooter>
  </headerFooter>
  <rowBreaks count="1" manualBreakCount="1">
    <brk id="48" max="2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B1:AU100"/>
  <sheetViews>
    <sheetView showGridLines="0" view="pageBreakPreview" zoomScale="96" zoomScaleNormal="98" zoomScaleSheetLayoutView="96" workbookViewId="0">
      <selection activeCell="A4" sqref="A1:A65536"/>
    </sheetView>
  </sheetViews>
  <sheetFormatPr defaultRowHeight="15"/>
  <cols>
    <col min="1" max="1" width="15.85546875" style="367" customWidth="1"/>
    <col min="2" max="2" width="4.140625" style="367" customWidth="1"/>
    <col min="3" max="3" width="26.42578125" style="367" customWidth="1"/>
    <col min="4" max="4" width="9.85546875" style="367" hidden="1" customWidth="1"/>
    <col min="5" max="5" width="11.5703125" style="367" hidden="1" customWidth="1"/>
    <col min="6" max="6" width="5.42578125" style="400" customWidth="1"/>
    <col min="7" max="7" width="6.5703125" style="400" customWidth="1"/>
    <col min="8" max="8" width="14" style="399" hidden="1" customWidth="1"/>
    <col min="9" max="11" width="6" style="400" customWidth="1"/>
    <col min="12" max="12" width="6.28515625" style="400" customWidth="1"/>
    <col min="13" max="13" width="6" style="400" customWidth="1"/>
    <col min="14" max="15" width="5.85546875" style="400" customWidth="1"/>
    <col min="16" max="16" width="6.28515625" style="400" customWidth="1"/>
    <col min="17" max="17" width="8.140625" style="399" customWidth="1"/>
    <col min="18" max="18" width="5.5703125" style="400" customWidth="1"/>
    <col min="19" max="19" width="6.140625" style="400" customWidth="1"/>
    <col min="20" max="20" width="5.42578125" style="400" customWidth="1"/>
    <col min="21" max="21" width="6" style="400" customWidth="1"/>
    <col min="22" max="22" width="8.85546875" style="399" customWidth="1"/>
    <col min="23" max="23" width="5.5703125" style="400" customWidth="1"/>
    <col min="24" max="25" width="5.7109375" style="400" customWidth="1"/>
    <col min="26" max="26" width="6.7109375" style="400" customWidth="1"/>
    <col min="27" max="27" width="7.5703125" style="399" customWidth="1"/>
    <col min="28" max="28" width="6.42578125" style="399" customWidth="1"/>
    <col min="29" max="29" width="6.140625" style="367" customWidth="1"/>
    <col min="30" max="46" width="9.140625" style="367" hidden="1" customWidth="1"/>
    <col min="47" max="47" width="0" style="367" hidden="1" customWidth="1"/>
    <col min="48" max="16384" width="9.140625" style="367"/>
  </cols>
  <sheetData>
    <row r="1" spans="2:47">
      <c r="B1" s="984" t="s">
        <v>218</v>
      </c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984"/>
      <c r="Q1" s="984"/>
      <c r="R1" s="984"/>
      <c r="S1" s="984"/>
      <c r="T1" s="984"/>
      <c r="U1" s="984"/>
      <c r="V1" s="984"/>
      <c r="W1" s="984"/>
      <c r="X1" s="984"/>
      <c r="Y1" s="984"/>
      <c r="Z1" s="984"/>
      <c r="AA1" s="984"/>
      <c r="AB1" s="984"/>
      <c r="AC1" s="984"/>
      <c r="AD1" s="984"/>
      <c r="AE1" s="984"/>
    </row>
    <row r="2" spans="2:47">
      <c r="B2" s="984" t="s">
        <v>228</v>
      </c>
      <c r="C2" s="984"/>
      <c r="D2" s="984"/>
      <c r="E2" s="984"/>
      <c r="F2" s="984"/>
      <c r="G2" s="984"/>
      <c r="H2" s="984"/>
      <c r="I2" s="984"/>
      <c r="J2" s="984"/>
      <c r="K2" s="984"/>
      <c r="L2" s="984"/>
      <c r="M2" s="984"/>
      <c r="N2" s="984"/>
      <c r="O2" s="984"/>
      <c r="P2" s="984"/>
      <c r="Q2" s="984"/>
      <c r="R2" s="984"/>
      <c r="S2" s="984"/>
      <c r="T2" s="984"/>
      <c r="U2" s="984"/>
      <c r="V2" s="984"/>
      <c r="W2" s="984"/>
      <c r="X2" s="984"/>
      <c r="Y2" s="984"/>
      <c r="Z2" s="984"/>
      <c r="AA2" s="984"/>
      <c r="AB2" s="984"/>
      <c r="AC2" s="984"/>
      <c r="AD2" s="984"/>
      <c r="AE2" s="984"/>
    </row>
    <row r="3" spans="2:47">
      <c r="B3" s="984" t="s">
        <v>275</v>
      </c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</row>
    <row r="4" spans="2:47">
      <c r="B4" s="403" t="s">
        <v>248</v>
      </c>
      <c r="C4" s="400"/>
      <c r="D4" s="400"/>
      <c r="E4" s="400"/>
      <c r="H4" s="400"/>
      <c r="Q4" s="400"/>
      <c r="V4" s="400"/>
      <c r="AA4" s="400"/>
      <c r="AB4" s="400"/>
      <c r="AC4" s="400"/>
      <c r="AD4" s="400"/>
      <c r="AE4" s="400"/>
    </row>
    <row r="5" spans="2:47">
      <c r="B5" s="985" t="s">
        <v>244</v>
      </c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985"/>
      <c r="AB5" s="985"/>
      <c r="AC5" s="985"/>
      <c r="AD5" s="985"/>
      <c r="AE5" s="985"/>
      <c r="AU5" s="367" t="s">
        <v>243</v>
      </c>
    </row>
    <row r="6" spans="2:47">
      <c r="B6" s="403" t="s">
        <v>245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</row>
    <row r="7" spans="2:47">
      <c r="B7" s="985" t="s">
        <v>246</v>
      </c>
      <c r="C7" s="985"/>
      <c r="D7" s="985"/>
      <c r="E7" s="985"/>
      <c r="F7" s="985"/>
      <c r="G7" s="985"/>
      <c r="H7" s="985"/>
      <c r="I7" s="985"/>
      <c r="J7" s="985"/>
      <c r="K7" s="985"/>
      <c r="L7" s="985"/>
      <c r="M7" s="985"/>
      <c r="N7" s="985"/>
      <c r="O7" s="985"/>
      <c r="P7" s="985"/>
      <c r="Q7" s="985"/>
      <c r="R7" s="985"/>
      <c r="S7" s="985"/>
      <c r="T7" s="985"/>
      <c r="U7" s="985"/>
      <c r="V7" s="985"/>
      <c r="W7" s="985"/>
      <c r="X7" s="985"/>
      <c r="Y7" s="985"/>
      <c r="Z7" s="985"/>
      <c r="AA7" s="985"/>
      <c r="AB7" s="985"/>
      <c r="AC7" s="985"/>
      <c r="AD7" s="985"/>
      <c r="AE7" s="985"/>
    </row>
    <row r="8" spans="2:47">
      <c r="B8" s="403" t="s">
        <v>247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</row>
    <row r="9" spans="2:47">
      <c r="B9" s="403" t="s">
        <v>249</v>
      </c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</row>
    <row r="10" spans="2:47">
      <c r="B10" s="403" t="s">
        <v>250</v>
      </c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</row>
    <row r="11" spans="2:47">
      <c r="B11" s="403" t="s">
        <v>251</v>
      </c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</row>
    <row r="12" spans="2:47">
      <c r="B12" s="403" t="s">
        <v>252</v>
      </c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</row>
    <row r="13" spans="2:47">
      <c r="B13" s="403" t="s">
        <v>253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</row>
    <row r="14" spans="2:47">
      <c r="B14" s="403" t="s">
        <v>254</v>
      </c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</row>
    <row r="15" spans="2:47">
      <c r="B15" s="984" t="s">
        <v>230</v>
      </c>
      <c r="C15" s="984"/>
      <c r="D15" s="984"/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4"/>
      <c r="R15" s="984"/>
      <c r="S15" s="984"/>
      <c r="T15" s="984"/>
      <c r="U15" s="984"/>
      <c r="V15" s="984"/>
      <c r="W15" s="984"/>
      <c r="X15" s="984"/>
      <c r="Y15" s="984"/>
      <c r="Z15" s="984"/>
      <c r="AA15" s="984"/>
      <c r="AB15" s="984"/>
      <c r="AC15" s="984"/>
      <c r="AD15" s="984"/>
      <c r="AE15" s="984"/>
    </row>
    <row r="16" spans="2:47" ht="24.95" customHeight="1">
      <c r="B16" s="986" t="s">
        <v>21</v>
      </c>
      <c r="C16" s="986" t="s">
        <v>23</v>
      </c>
      <c r="D16" s="986" t="s">
        <v>12</v>
      </c>
      <c r="E16" s="986" t="s">
        <v>3</v>
      </c>
      <c r="F16" s="986" t="s">
        <v>12</v>
      </c>
      <c r="G16" s="986" t="s">
        <v>151</v>
      </c>
      <c r="H16" s="989" t="s">
        <v>152</v>
      </c>
      <c r="I16" s="992" t="s">
        <v>158</v>
      </c>
      <c r="J16" s="993"/>
      <c r="K16" s="993"/>
      <c r="L16" s="993"/>
      <c r="M16" s="992" t="s">
        <v>161</v>
      </c>
      <c r="N16" s="993"/>
      <c r="O16" s="993"/>
      <c r="P16" s="993"/>
      <c r="Q16" s="989" t="s">
        <v>166</v>
      </c>
      <c r="R16" s="992" t="s">
        <v>172</v>
      </c>
      <c r="S16" s="993"/>
      <c r="T16" s="993"/>
      <c r="U16" s="993"/>
      <c r="V16" s="989" t="s">
        <v>171</v>
      </c>
      <c r="W16" s="992" t="s">
        <v>173</v>
      </c>
      <c r="X16" s="993"/>
      <c r="Y16" s="993"/>
      <c r="Z16" s="993"/>
      <c r="AA16" s="989" t="s">
        <v>178</v>
      </c>
      <c r="AB16" s="1011" t="s">
        <v>222</v>
      </c>
      <c r="AC16" s="1012"/>
    </row>
    <row r="17" spans="2:29" ht="24.95" customHeight="1">
      <c r="B17" s="987"/>
      <c r="C17" s="987"/>
      <c r="D17" s="987"/>
      <c r="E17" s="987"/>
      <c r="F17" s="987"/>
      <c r="G17" s="987"/>
      <c r="H17" s="990"/>
      <c r="I17" s="992" t="s">
        <v>159</v>
      </c>
      <c r="J17" s="993"/>
      <c r="K17" s="993"/>
      <c r="L17" s="993"/>
      <c r="M17" s="992" t="s">
        <v>159</v>
      </c>
      <c r="N17" s="993"/>
      <c r="O17" s="993"/>
      <c r="P17" s="993"/>
      <c r="Q17" s="990"/>
      <c r="R17" s="992" t="s">
        <v>159</v>
      </c>
      <c r="S17" s="993"/>
      <c r="T17" s="993"/>
      <c r="U17" s="993"/>
      <c r="V17" s="990"/>
      <c r="W17" s="992" t="s">
        <v>159</v>
      </c>
      <c r="X17" s="993"/>
      <c r="Y17" s="993"/>
      <c r="Z17" s="993"/>
      <c r="AA17" s="990"/>
      <c r="AB17" s="986" t="s">
        <v>223</v>
      </c>
      <c r="AC17" s="986" t="s">
        <v>224</v>
      </c>
    </row>
    <row r="18" spans="2:29" ht="15.75" customHeight="1">
      <c r="B18" s="988"/>
      <c r="C18" s="988"/>
      <c r="D18" s="988"/>
      <c r="E18" s="988"/>
      <c r="F18" s="988"/>
      <c r="G18" s="988"/>
      <c r="H18" s="991"/>
      <c r="I18" s="384" t="s">
        <v>153</v>
      </c>
      <c r="J18" s="383" t="s">
        <v>154</v>
      </c>
      <c r="K18" s="383" t="s">
        <v>155</v>
      </c>
      <c r="L18" s="383" t="s">
        <v>156</v>
      </c>
      <c r="M18" s="384" t="s">
        <v>162</v>
      </c>
      <c r="N18" s="383" t="s">
        <v>163</v>
      </c>
      <c r="O18" s="383" t="s">
        <v>164</v>
      </c>
      <c r="P18" s="383" t="s">
        <v>156</v>
      </c>
      <c r="Q18" s="991"/>
      <c r="R18" s="384" t="s">
        <v>167</v>
      </c>
      <c r="S18" s="383" t="s">
        <v>168</v>
      </c>
      <c r="T18" s="383" t="s">
        <v>169</v>
      </c>
      <c r="U18" s="383" t="s">
        <v>156</v>
      </c>
      <c r="V18" s="991"/>
      <c r="W18" s="384" t="s">
        <v>174</v>
      </c>
      <c r="X18" s="383" t="s">
        <v>175</v>
      </c>
      <c r="Y18" s="383" t="s">
        <v>176</v>
      </c>
      <c r="Z18" s="383" t="s">
        <v>156</v>
      </c>
      <c r="AA18" s="991"/>
      <c r="AB18" s="988"/>
      <c r="AC18" s="988"/>
    </row>
    <row r="19" spans="2:29" ht="30">
      <c r="B19" s="372"/>
      <c r="C19" s="389" t="s">
        <v>15</v>
      </c>
      <c r="D19" s="372"/>
      <c r="E19" s="390"/>
      <c r="F19" s="391" t="s">
        <v>0</v>
      </c>
      <c r="G19" s="366" t="e">
        <f>G21</f>
        <v>#DIV/0!</v>
      </c>
      <c r="H19" s="392"/>
      <c r="I19" s="366">
        <f>I21</f>
        <v>0</v>
      </c>
      <c r="J19" s="366">
        <f t="shared" ref="J19:AA20" si="0">J21</f>
        <v>0</v>
      </c>
      <c r="K19" s="366">
        <f t="shared" si="0"/>
        <v>0</v>
      </c>
      <c r="L19" s="366">
        <f t="shared" si="0"/>
        <v>0</v>
      </c>
      <c r="M19" s="366" t="e">
        <f t="shared" si="0"/>
        <v>#DIV/0!</v>
      </c>
      <c r="N19" s="366">
        <f t="shared" si="0"/>
        <v>0</v>
      </c>
      <c r="O19" s="366">
        <f t="shared" si="0"/>
        <v>0</v>
      </c>
      <c r="P19" s="366" t="e">
        <f t="shared" si="0"/>
        <v>#DIV/0!</v>
      </c>
      <c r="Q19" s="366" t="e">
        <f t="shared" si="0"/>
        <v>#DIV/0!</v>
      </c>
      <c r="R19" s="366">
        <f t="shared" si="0"/>
        <v>0</v>
      </c>
      <c r="S19" s="366" t="e">
        <f t="shared" si="0"/>
        <v>#DIV/0!</v>
      </c>
      <c r="T19" s="366">
        <f t="shared" si="0"/>
        <v>0</v>
      </c>
      <c r="U19" s="366" t="e">
        <f t="shared" si="0"/>
        <v>#DIV/0!</v>
      </c>
      <c r="V19" s="366" t="e">
        <f t="shared" si="0"/>
        <v>#DIV/0!</v>
      </c>
      <c r="W19" s="366">
        <f t="shared" si="0"/>
        <v>0</v>
      </c>
      <c r="X19" s="366">
        <f t="shared" si="0"/>
        <v>0</v>
      </c>
      <c r="Y19" s="366">
        <f t="shared" si="0"/>
        <v>0</v>
      </c>
      <c r="Z19" s="366">
        <f t="shared" si="0"/>
        <v>0</v>
      </c>
      <c r="AA19" s="366" t="e">
        <f t="shared" si="0"/>
        <v>#DIV/0!</v>
      </c>
      <c r="AB19" s="366"/>
      <c r="AC19" s="393"/>
    </row>
    <row r="20" spans="2:29" ht="17.25" customHeight="1">
      <c r="B20" s="372"/>
      <c r="C20" s="389"/>
      <c r="D20" s="372"/>
      <c r="E20" s="390"/>
      <c r="F20" s="391" t="s">
        <v>182</v>
      </c>
      <c r="G20" s="366" t="e">
        <f>G22</f>
        <v>#DIV/0!</v>
      </c>
      <c r="H20" s="392"/>
      <c r="I20" s="366">
        <f>I22</f>
        <v>0</v>
      </c>
      <c r="J20" s="366">
        <f t="shared" si="0"/>
        <v>0</v>
      </c>
      <c r="K20" s="366">
        <f t="shared" si="0"/>
        <v>0</v>
      </c>
      <c r="L20" s="366">
        <f t="shared" si="0"/>
        <v>0</v>
      </c>
      <c r="M20" s="366" t="e">
        <f t="shared" si="0"/>
        <v>#DIV/0!</v>
      </c>
      <c r="N20" s="366">
        <f t="shared" si="0"/>
        <v>0</v>
      </c>
      <c r="O20" s="366">
        <f t="shared" si="0"/>
        <v>0</v>
      </c>
      <c r="P20" s="366" t="e">
        <f t="shared" si="0"/>
        <v>#DIV/0!</v>
      </c>
      <c r="Q20" s="366" t="e">
        <f t="shared" si="0"/>
        <v>#DIV/0!</v>
      </c>
      <c r="R20" s="366">
        <f t="shared" si="0"/>
        <v>0</v>
      </c>
      <c r="S20" s="366" t="e">
        <f t="shared" si="0"/>
        <v>#DIV/0!</v>
      </c>
      <c r="T20" s="366">
        <f t="shared" si="0"/>
        <v>0</v>
      </c>
      <c r="U20" s="366" t="e">
        <f t="shared" si="0"/>
        <v>#DIV/0!</v>
      </c>
      <c r="V20" s="366" t="e">
        <f t="shared" si="0"/>
        <v>#DIV/0!</v>
      </c>
      <c r="W20" s="366">
        <f t="shared" si="0"/>
        <v>0</v>
      </c>
      <c r="X20" s="366">
        <f t="shared" si="0"/>
        <v>0</v>
      </c>
      <c r="Y20" s="366">
        <f t="shared" si="0"/>
        <v>0</v>
      </c>
      <c r="Z20" s="366">
        <f t="shared" si="0"/>
        <v>0</v>
      </c>
      <c r="AA20" s="366" t="e">
        <f t="shared" si="0"/>
        <v>#DIV/0!</v>
      </c>
      <c r="AB20" s="366"/>
      <c r="AC20" s="393"/>
    </row>
    <row r="21" spans="2:29" ht="30">
      <c r="B21" s="372"/>
      <c r="C21" s="372" t="s">
        <v>25</v>
      </c>
      <c r="D21" s="372"/>
      <c r="E21" s="373"/>
      <c r="F21" s="368" t="s">
        <v>0</v>
      </c>
      <c r="G21" s="369" t="e">
        <f t="shared" ref="G21:G42" si="1">AA21</f>
        <v>#DIV/0!</v>
      </c>
      <c r="H21" s="370"/>
      <c r="I21" s="369">
        <f t="shared" ref="I21:K22" si="2">SUM(I23,I57,I75)</f>
        <v>0</v>
      </c>
      <c r="J21" s="369">
        <f t="shared" si="2"/>
        <v>0</v>
      </c>
      <c r="K21" s="369">
        <f t="shared" si="2"/>
        <v>0</v>
      </c>
      <c r="L21" s="369">
        <f t="shared" ref="L21:L30" si="3">SUM(I21:K21)</f>
        <v>0</v>
      </c>
      <c r="M21" s="369" t="e">
        <f t="shared" ref="M21:O22" si="4">SUM(M23,M57,M75)</f>
        <v>#DIV/0!</v>
      </c>
      <c r="N21" s="369">
        <f t="shared" si="4"/>
        <v>0</v>
      </c>
      <c r="O21" s="369">
        <f t="shared" si="4"/>
        <v>0</v>
      </c>
      <c r="P21" s="369" t="e">
        <f>SUM(M21:O21)</f>
        <v>#DIV/0!</v>
      </c>
      <c r="Q21" s="370" t="e">
        <f>SUM(L21,P21)</f>
        <v>#DIV/0!</v>
      </c>
      <c r="R21" s="369">
        <f t="shared" ref="R21:T22" si="5">SUM(R23,R57,R75)</f>
        <v>0</v>
      </c>
      <c r="S21" s="369" t="e">
        <f t="shared" si="5"/>
        <v>#DIV/0!</v>
      </c>
      <c r="T21" s="369">
        <f t="shared" si="5"/>
        <v>0</v>
      </c>
      <c r="U21" s="369" t="e">
        <f>SUM(R21:T21)</f>
        <v>#DIV/0!</v>
      </c>
      <c r="V21" s="370" t="e">
        <f>SUM(Q21,U21)</f>
        <v>#DIV/0!</v>
      </c>
      <c r="W21" s="369">
        <f t="shared" ref="W21:Y22" si="6">SUM(W23,W57,W75)</f>
        <v>0</v>
      </c>
      <c r="X21" s="369">
        <f t="shared" si="6"/>
        <v>0</v>
      </c>
      <c r="Y21" s="369">
        <f t="shared" si="6"/>
        <v>0</v>
      </c>
      <c r="Z21" s="369">
        <f>SUM(W21:Y21)</f>
        <v>0</v>
      </c>
      <c r="AA21" s="370" t="e">
        <f>SUM(V21,Z21)</f>
        <v>#DIV/0!</v>
      </c>
      <c r="AB21" s="370"/>
      <c r="AC21" s="380"/>
    </row>
    <row r="22" spans="2:29">
      <c r="B22" s="372"/>
      <c r="C22" s="372"/>
      <c r="D22" s="372"/>
      <c r="E22" s="373"/>
      <c r="F22" s="368" t="s">
        <v>182</v>
      </c>
      <c r="G22" s="369" t="e">
        <f t="shared" si="1"/>
        <v>#DIV/0!</v>
      </c>
      <c r="H22" s="370"/>
      <c r="I22" s="369">
        <f t="shared" si="2"/>
        <v>0</v>
      </c>
      <c r="J22" s="369">
        <f t="shared" si="2"/>
        <v>0</v>
      </c>
      <c r="K22" s="369">
        <f t="shared" si="2"/>
        <v>0</v>
      </c>
      <c r="L22" s="369">
        <f t="shared" si="3"/>
        <v>0</v>
      </c>
      <c r="M22" s="369" t="e">
        <f t="shared" si="4"/>
        <v>#DIV/0!</v>
      </c>
      <c r="N22" s="369">
        <f t="shared" si="4"/>
        <v>0</v>
      </c>
      <c r="O22" s="369">
        <f t="shared" si="4"/>
        <v>0</v>
      </c>
      <c r="P22" s="369" t="e">
        <f>SUM(M22:O22)</f>
        <v>#DIV/0!</v>
      </c>
      <c r="Q22" s="370" t="e">
        <f>SUM(L22,P22)</f>
        <v>#DIV/0!</v>
      </c>
      <c r="R22" s="369">
        <f t="shared" si="5"/>
        <v>0</v>
      </c>
      <c r="S22" s="369" t="e">
        <f t="shared" si="5"/>
        <v>#DIV/0!</v>
      </c>
      <c r="T22" s="369">
        <f t="shared" si="5"/>
        <v>0</v>
      </c>
      <c r="U22" s="369" t="e">
        <f>SUM(R22:T22)</f>
        <v>#DIV/0!</v>
      </c>
      <c r="V22" s="370" t="e">
        <f>SUM(Q22,U22)</f>
        <v>#DIV/0!</v>
      </c>
      <c r="W22" s="369">
        <f t="shared" si="6"/>
        <v>0</v>
      </c>
      <c r="X22" s="369">
        <f t="shared" si="6"/>
        <v>0</v>
      </c>
      <c r="Y22" s="369">
        <f t="shared" si="6"/>
        <v>0</v>
      </c>
      <c r="Z22" s="369">
        <f>SUM(W22:Y22)</f>
        <v>0</v>
      </c>
      <c r="AA22" s="370" t="e">
        <f>SUM(V22,Z22)</f>
        <v>#DIV/0!</v>
      </c>
      <c r="AB22" s="370"/>
      <c r="AC22" s="380"/>
    </row>
    <row r="23" spans="2:29" ht="45">
      <c r="B23" s="371"/>
      <c r="C23" s="372" t="s">
        <v>70</v>
      </c>
      <c r="D23" s="371" t="s">
        <v>0</v>
      </c>
      <c r="E23" s="373"/>
      <c r="F23" s="368" t="s">
        <v>0</v>
      </c>
      <c r="G23" s="369">
        <f t="shared" si="1"/>
        <v>0</v>
      </c>
      <c r="H23" s="370"/>
      <c r="I23" s="369">
        <f t="shared" ref="I23:K24" si="7">SUM(I25,I27,I43,I55)</f>
        <v>0</v>
      </c>
      <c r="J23" s="369">
        <f t="shared" si="7"/>
        <v>0</v>
      </c>
      <c r="K23" s="369">
        <f t="shared" si="7"/>
        <v>0</v>
      </c>
      <c r="L23" s="369">
        <f t="shared" si="3"/>
        <v>0</v>
      </c>
      <c r="M23" s="369">
        <f t="shared" ref="M23:O24" si="8">SUM(M25,M27,M43,M55)</f>
        <v>0</v>
      </c>
      <c r="N23" s="369">
        <f t="shared" si="8"/>
        <v>0</v>
      </c>
      <c r="O23" s="369">
        <f t="shared" si="8"/>
        <v>0</v>
      </c>
      <c r="P23" s="369">
        <f t="shared" ref="P23:P30" si="9">SUM(M23:O23)</f>
        <v>0</v>
      </c>
      <c r="Q23" s="370">
        <f>SUM(L23,P23)</f>
        <v>0</v>
      </c>
      <c r="R23" s="369">
        <f t="shared" ref="R23:T24" si="10">SUM(R25,R27,R43,R55)</f>
        <v>0</v>
      </c>
      <c r="S23" s="369">
        <f t="shared" si="10"/>
        <v>0</v>
      </c>
      <c r="T23" s="369">
        <f t="shared" si="10"/>
        <v>0</v>
      </c>
      <c r="U23" s="369">
        <f t="shared" ref="U23:U30" si="11">SUM(R23:T23)</f>
        <v>0</v>
      </c>
      <c r="V23" s="370">
        <f>SUM(Q23,U23)</f>
        <v>0</v>
      </c>
      <c r="W23" s="369">
        <f t="shared" ref="W23:Y24" si="12">SUM(W25,W27,W43,W55)</f>
        <v>0</v>
      </c>
      <c r="X23" s="369">
        <f t="shared" si="12"/>
        <v>0</v>
      </c>
      <c r="Y23" s="369">
        <f t="shared" si="12"/>
        <v>0</v>
      </c>
      <c r="Z23" s="369">
        <f t="shared" ref="Z23:Z30" si="13">SUM(W23:Y23)</f>
        <v>0</v>
      </c>
      <c r="AA23" s="370">
        <f>SUM(V23,Z23)</f>
        <v>0</v>
      </c>
      <c r="AB23" s="370">
        <v>1</v>
      </c>
      <c r="AC23" s="366">
        <v>1</v>
      </c>
    </row>
    <row r="24" spans="2:29">
      <c r="B24" s="371"/>
      <c r="C24" s="372"/>
      <c r="D24" s="371"/>
      <c r="E24" s="373"/>
      <c r="F24" s="368" t="s">
        <v>182</v>
      </c>
      <c r="G24" s="369">
        <f t="shared" si="1"/>
        <v>0</v>
      </c>
      <c r="H24" s="370"/>
      <c r="I24" s="369">
        <f t="shared" si="7"/>
        <v>0</v>
      </c>
      <c r="J24" s="369">
        <f t="shared" si="7"/>
        <v>0</v>
      </c>
      <c r="K24" s="369">
        <f t="shared" si="7"/>
        <v>0</v>
      </c>
      <c r="L24" s="369">
        <f t="shared" si="3"/>
        <v>0</v>
      </c>
      <c r="M24" s="369">
        <f t="shared" si="8"/>
        <v>0</v>
      </c>
      <c r="N24" s="369">
        <f t="shared" si="8"/>
        <v>0</v>
      </c>
      <c r="O24" s="369">
        <f t="shared" si="8"/>
        <v>0</v>
      </c>
      <c r="P24" s="369">
        <f t="shared" si="9"/>
        <v>0</v>
      </c>
      <c r="Q24" s="370">
        <f>SUM(L24,P24)</f>
        <v>0</v>
      </c>
      <c r="R24" s="369">
        <f t="shared" si="10"/>
        <v>0</v>
      </c>
      <c r="S24" s="369">
        <f t="shared" si="10"/>
        <v>0</v>
      </c>
      <c r="T24" s="369">
        <f t="shared" si="10"/>
        <v>0</v>
      </c>
      <c r="U24" s="369">
        <f t="shared" si="11"/>
        <v>0</v>
      </c>
      <c r="V24" s="370">
        <f>SUM(Q24,U24)</f>
        <v>0</v>
      </c>
      <c r="W24" s="369">
        <f t="shared" si="12"/>
        <v>0</v>
      </c>
      <c r="X24" s="369">
        <f t="shared" si="12"/>
        <v>0</v>
      </c>
      <c r="Y24" s="369">
        <f t="shared" si="12"/>
        <v>0</v>
      </c>
      <c r="Z24" s="369">
        <f t="shared" si="13"/>
        <v>0</v>
      </c>
      <c r="AA24" s="370">
        <f>SUM(V24,Z24)</f>
        <v>0</v>
      </c>
      <c r="AB24" s="370"/>
      <c r="AC24" s="366"/>
    </row>
    <row r="25" spans="2:29">
      <c r="B25" s="371">
        <v>1</v>
      </c>
      <c r="C25" s="372" t="s">
        <v>26</v>
      </c>
      <c r="D25" s="371" t="s">
        <v>0</v>
      </c>
      <c r="E25" s="373"/>
      <c r="F25" s="368" t="s">
        <v>0</v>
      </c>
      <c r="G25" s="369">
        <f t="shared" si="1"/>
        <v>0</v>
      </c>
      <c r="H25" s="370"/>
      <c r="I25" s="369"/>
      <c r="J25" s="369"/>
      <c r="K25" s="369"/>
      <c r="L25" s="369">
        <f t="shared" si="3"/>
        <v>0</v>
      </c>
      <c r="M25" s="369"/>
      <c r="N25" s="369"/>
      <c r="O25" s="369"/>
      <c r="P25" s="369">
        <f t="shared" si="9"/>
        <v>0</v>
      </c>
      <c r="Q25" s="370">
        <f t="shared" ref="Q25:Q88" si="14">SUM(L25,P25)</f>
        <v>0</v>
      </c>
      <c r="R25" s="369"/>
      <c r="S25" s="369"/>
      <c r="T25" s="369"/>
      <c r="U25" s="369">
        <f t="shared" si="11"/>
        <v>0</v>
      </c>
      <c r="V25" s="370">
        <f t="shared" ref="V25:V88" si="15">SUM(Q25,U25)</f>
        <v>0</v>
      </c>
      <c r="W25" s="369"/>
      <c r="X25" s="369"/>
      <c r="Y25" s="369"/>
      <c r="Z25" s="369">
        <f t="shared" si="13"/>
        <v>0</v>
      </c>
      <c r="AA25" s="370">
        <f>SUM(V25+Z25)</f>
        <v>0</v>
      </c>
      <c r="AB25" s="370"/>
      <c r="AC25" s="366"/>
    </row>
    <row r="26" spans="2:29">
      <c r="B26" s="371"/>
      <c r="C26" s="372"/>
      <c r="D26" s="371"/>
      <c r="E26" s="373"/>
      <c r="F26" s="368" t="s">
        <v>182</v>
      </c>
      <c r="G26" s="369">
        <f t="shared" si="1"/>
        <v>0</v>
      </c>
      <c r="H26" s="370"/>
      <c r="I26" s="369"/>
      <c r="J26" s="369"/>
      <c r="K26" s="369"/>
      <c r="L26" s="369">
        <f t="shared" si="3"/>
        <v>0</v>
      </c>
      <c r="M26" s="369"/>
      <c r="N26" s="369"/>
      <c r="O26" s="369"/>
      <c r="P26" s="369">
        <f t="shared" si="9"/>
        <v>0</v>
      </c>
      <c r="Q26" s="370">
        <f t="shared" si="14"/>
        <v>0</v>
      </c>
      <c r="R26" s="369"/>
      <c r="S26" s="369"/>
      <c r="T26" s="369"/>
      <c r="U26" s="369">
        <f t="shared" si="11"/>
        <v>0</v>
      </c>
      <c r="V26" s="370">
        <f t="shared" si="15"/>
        <v>0</v>
      </c>
      <c r="W26" s="369"/>
      <c r="X26" s="369"/>
      <c r="Y26" s="369"/>
      <c r="Z26" s="369">
        <f t="shared" si="13"/>
        <v>0</v>
      </c>
      <c r="AA26" s="370">
        <f>SUM(V26+Z26)</f>
        <v>0</v>
      </c>
      <c r="AB26" s="370"/>
      <c r="AC26" s="366"/>
    </row>
    <row r="27" spans="2:29" ht="30">
      <c r="B27" s="371">
        <v>2</v>
      </c>
      <c r="C27" s="372" t="s">
        <v>64</v>
      </c>
      <c r="D27" s="371" t="s">
        <v>0</v>
      </c>
      <c r="E27" s="373"/>
      <c r="F27" s="368" t="s">
        <v>0</v>
      </c>
      <c r="G27" s="369">
        <f t="shared" si="1"/>
        <v>0</v>
      </c>
      <c r="H27" s="370"/>
      <c r="I27" s="369">
        <f t="shared" ref="I27:K28" si="16">SUM(I29,I31,I33,I35,I37,I39,I41)</f>
        <v>0</v>
      </c>
      <c r="J27" s="369">
        <f t="shared" si="16"/>
        <v>0</v>
      </c>
      <c r="K27" s="369">
        <f t="shared" si="16"/>
        <v>0</v>
      </c>
      <c r="L27" s="369">
        <f t="shared" si="3"/>
        <v>0</v>
      </c>
      <c r="M27" s="369">
        <f t="shared" ref="M27:O28" si="17">SUM(M29,M31,M33,M35,M37,M39,M41)</f>
        <v>0</v>
      </c>
      <c r="N27" s="369">
        <f t="shared" si="17"/>
        <v>0</v>
      </c>
      <c r="O27" s="369">
        <f t="shared" si="17"/>
        <v>0</v>
      </c>
      <c r="P27" s="369">
        <f t="shared" si="9"/>
        <v>0</v>
      </c>
      <c r="Q27" s="370">
        <f t="shared" si="14"/>
        <v>0</v>
      </c>
      <c r="R27" s="369">
        <f t="shared" ref="R27:T28" si="18">SUM(R29,R31,R33,R35,R37,R39,R41)</f>
        <v>0</v>
      </c>
      <c r="S27" s="369">
        <f t="shared" si="18"/>
        <v>0</v>
      </c>
      <c r="T27" s="369">
        <f t="shared" si="18"/>
        <v>0</v>
      </c>
      <c r="U27" s="369">
        <f t="shared" si="11"/>
        <v>0</v>
      </c>
      <c r="V27" s="370">
        <f t="shared" si="15"/>
        <v>0</v>
      </c>
      <c r="W27" s="369">
        <f t="shared" ref="W27:Y28" si="19">SUM(W29,W31,W33,W35,W37,W39,W41)</f>
        <v>0</v>
      </c>
      <c r="X27" s="369">
        <f t="shared" si="19"/>
        <v>0</v>
      </c>
      <c r="Y27" s="369">
        <f t="shared" si="19"/>
        <v>0</v>
      </c>
      <c r="Z27" s="369">
        <f t="shared" si="13"/>
        <v>0</v>
      </c>
      <c r="AA27" s="370">
        <f>SUM(V27+Z27)</f>
        <v>0</v>
      </c>
      <c r="AB27" s="370"/>
      <c r="AC27" s="366"/>
    </row>
    <row r="28" spans="2:29">
      <c r="B28" s="371"/>
      <c r="C28" s="372"/>
      <c r="D28" s="371"/>
      <c r="E28" s="373"/>
      <c r="F28" s="368" t="s">
        <v>182</v>
      </c>
      <c r="G28" s="369">
        <f t="shared" si="1"/>
        <v>0</v>
      </c>
      <c r="H28" s="370"/>
      <c r="I28" s="369">
        <f t="shared" si="16"/>
        <v>0</v>
      </c>
      <c r="J28" s="369">
        <f t="shared" si="16"/>
        <v>0</v>
      </c>
      <c r="K28" s="369">
        <f t="shared" si="16"/>
        <v>0</v>
      </c>
      <c r="L28" s="369">
        <f t="shared" si="3"/>
        <v>0</v>
      </c>
      <c r="M28" s="369">
        <f t="shared" si="17"/>
        <v>0</v>
      </c>
      <c r="N28" s="369">
        <f t="shared" si="17"/>
        <v>0</v>
      </c>
      <c r="O28" s="369">
        <f t="shared" si="17"/>
        <v>0</v>
      </c>
      <c r="P28" s="369">
        <f t="shared" si="9"/>
        <v>0</v>
      </c>
      <c r="Q28" s="370">
        <f t="shared" si="14"/>
        <v>0</v>
      </c>
      <c r="R28" s="369">
        <f t="shared" si="18"/>
        <v>0</v>
      </c>
      <c r="S28" s="369">
        <f t="shared" si="18"/>
        <v>0</v>
      </c>
      <c r="T28" s="369">
        <f t="shared" si="18"/>
        <v>0</v>
      </c>
      <c r="U28" s="369">
        <f t="shared" si="11"/>
        <v>0</v>
      </c>
      <c r="V28" s="370">
        <f t="shared" si="15"/>
        <v>0</v>
      </c>
      <c r="W28" s="369">
        <f t="shared" si="19"/>
        <v>0</v>
      </c>
      <c r="X28" s="369">
        <f t="shared" si="19"/>
        <v>0</v>
      </c>
      <c r="Y28" s="369">
        <f t="shared" si="19"/>
        <v>0</v>
      </c>
      <c r="Z28" s="369">
        <f t="shared" si="13"/>
        <v>0</v>
      </c>
      <c r="AA28" s="370">
        <f>SUM(V28+Z28)</f>
        <v>0</v>
      </c>
      <c r="AB28" s="370"/>
      <c r="AC28" s="366"/>
    </row>
    <row r="29" spans="2:29" ht="30">
      <c r="B29" s="371"/>
      <c r="C29" s="372" t="s">
        <v>65</v>
      </c>
      <c r="D29" s="371" t="s">
        <v>0</v>
      </c>
      <c r="E29" s="373">
        <v>2600</v>
      </c>
      <c r="F29" s="368" t="s">
        <v>0</v>
      </c>
      <c r="G29" s="369">
        <f t="shared" si="1"/>
        <v>0</v>
      </c>
      <c r="H29" s="370"/>
      <c r="I29" s="369">
        <v>0</v>
      </c>
      <c r="J29" s="369">
        <v>0</v>
      </c>
      <c r="K29" s="369">
        <v>0</v>
      </c>
      <c r="L29" s="369">
        <f t="shared" si="3"/>
        <v>0</v>
      </c>
      <c r="M29" s="369">
        <v>0</v>
      </c>
      <c r="N29" s="369">
        <v>0</v>
      </c>
      <c r="O29" s="369">
        <v>0</v>
      </c>
      <c r="P29" s="369">
        <f t="shared" si="9"/>
        <v>0</v>
      </c>
      <c r="Q29" s="370">
        <f t="shared" si="14"/>
        <v>0</v>
      </c>
      <c r="R29" s="369">
        <v>0</v>
      </c>
      <c r="S29" s="369">
        <v>0</v>
      </c>
      <c r="T29" s="369">
        <v>0</v>
      </c>
      <c r="U29" s="369">
        <f t="shared" si="11"/>
        <v>0</v>
      </c>
      <c r="V29" s="370">
        <f t="shared" si="15"/>
        <v>0</v>
      </c>
      <c r="W29" s="369">
        <v>0</v>
      </c>
      <c r="X29" s="369">
        <v>0</v>
      </c>
      <c r="Y29" s="369">
        <v>0</v>
      </c>
      <c r="Z29" s="369">
        <f t="shared" si="13"/>
        <v>0</v>
      </c>
      <c r="AA29" s="370">
        <f t="shared" ref="AA29:AA92" si="20">SUM(V29,Z29)</f>
        <v>0</v>
      </c>
      <c r="AB29" s="370"/>
      <c r="AC29" s="366"/>
    </row>
    <row r="30" spans="2:29">
      <c r="B30" s="371"/>
      <c r="C30" s="372"/>
      <c r="D30" s="371"/>
      <c r="E30" s="373"/>
      <c r="F30" s="368" t="s">
        <v>182</v>
      </c>
      <c r="G30" s="369">
        <f t="shared" si="1"/>
        <v>0</v>
      </c>
      <c r="H30" s="370"/>
      <c r="I30" s="369">
        <v>0</v>
      </c>
      <c r="J30" s="369">
        <v>0</v>
      </c>
      <c r="K30" s="369">
        <v>0</v>
      </c>
      <c r="L30" s="369">
        <f t="shared" si="3"/>
        <v>0</v>
      </c>
      <c r="M30" s="369">
        <v>0</v>
      </c>
      <c r="N30" s="369">
        <v>0</v>
      </c>
      <c r="O30" s="369">
        <v>0</v>
      </c>
      <c r="P30" s="369">
        <f t="shared" si="9"/>
        <v>0</v>
      </c>
      <c r="Q30" s="370">
        <f t="shared" si="14"/>
        <v>0</v>
      </c>
      <c r="R30" s="369">
        <v>0</v>
      </c>
      <c r="S30" s="369">
        <v>0</v>
      </c>
      <c r="T30" s="369">
        <v>0</v>
      </c>
      <c r="U30" s="369">
        <f t="shared" si="11"/>
        <v>0</v>
      </c>
      <c r="V30" s="370">
        <f t="shared" si="15"/>
        <v>0</v>
      </c>
      <c r="W30" s="369">
        <v>0</v>
      </c>
      <c r="X30" s="369">
        <v>0</v>
      </c>
      <c r="Y30" s="369">
        <v>0</v>
      </c>
      <c r="Z30" s="369">
        <f t="shared" si="13"/>
        <v>0</v>
      </c>
      <c r="AA30" s="370">
        <f t="shared" si="20"/>
        <v>0</v>
      </c>
      <c r="AB30" s="370"/>
      <c r="AC30" s="366"/>
    </row>
    <row r="31" spans="2:29">
      <c r="B31" s="371"/>
      <c r="C31" s="372" t="s">
        <v>66</v>
      </c>
      <c r="D31" s="371" t="s">
        <v>0</v>
      </c>
      <c r="E31" s="373">
        <v>1340</v>
      </c>
      <c r="F31" s="368" t="s">
        <v>0</v>
      </c>
      <c r="G31" s="369">
        <f t="shared" si="1"/>
        <v>0</v>
      </c>
      <c r="H31" s="370"/>
      <c r="I31" s="369">
        <v>0</v>
      </c>
      <c r="J31" s="369">
        <v>0</v>
      </c>
      <c r="K31" s="369">
        <v>0</v>
      </c>
      <c r="L31" s="369">
        <f t="shared" ref="L31:L42" si="21">SUM(I31:K31)</f>
        <v>0</v>
      </c>
      <c r="M31" s="369">
        <v>0</v>
      </c>
      <c r="N31" s="369">
        <v>0</v>
      </c>
      <c r="O31" s="369">
        <v>0</v>
      </c>
      <c r="P31" s="369">
        <f t="shared" ref="P31:P42" si="22">SUM(M31:O31)</f>
        <v>0</v>
      </c>
      <c r="Q31" s="370">
        <f t="shared" si="14"/>
        <v>0</v>
      </c>
      <c r="R31" s="369">
        <v>0</v>
      </c>
      <c r="S31" s="369">
        <v>0</v>
      </c>
      <c r="T31" s="369">
        <v>0</v>
      </c>
      <c r="U31" s="369">
        <f t="shared" ref="U31:U42" si="23">SUM(R31:T31)</f>
        <v>0</v>
      </c>
      <c r="V31" s="370">
        <f t="shared" si="15"/>
        <v>0</v>
      </c>
      <c r="W31" s="369">
        <v>0</v>
      </c>
      <c r="X31" s="369">
        <v>0</v>
      </c>
      <c r="Y31" s="369">
        <v>0</v>
      </c>
      <c r="Z31" s="369">
        <f t="shared" ref="Z31:Z42" si="24">SUM(W31:Y31)</f>
        <v>0</v>
      </c>
      <c r="AA31" s="370">
        <f t="shared" si="20"/>
        <v>0</v>
      </c>
      <c r="AB31" s="370"/>
      <c r="AC31" s="366"/>
    </row>
    <row r="32" spans="2:29">
      <c r="B32" s="371"/>
      <c r="C32" s="372"/>
      <c r="D32" s="371"/>
      <c r="E32" s="373"/>
      <c r="F32" s="368" t="s">
        <v>182</v>
      </c>
      <c r="G32" s="369">
        <f t="shared" si="1"/>
        <v>0</v>
      </c>
      <c r="H32" s="370"/>
      <c r="I32" s="369">
        <v>0</v>
      </c>
      <c r="J32" s="369">
        <v>0</v>
      </c>
      <c r="K32" s="369">
        <v>0</v>
      </c>
      <c r="L32" s="369">
        <f t="shared" si="21"/>
        <v>0</v>
      </c>
      <c r="M32" s="369">
        <v>0</v>
      </c>
      <c r="N32" s="369">
        <v>0</v>
      </c>
      <c r="O32" s="369">
        <v>0</v>
      </c>
      <c r="P32" s="369">
        <f t="shared" si="22"/>
        <v>0</v>
      </c>
      <c r="Q32" s="370">
        <f t="shared" si="14"/>
        <v>0</v>
      </c>
      <c r="R32" s="369">
        <v>0</v>
      </c>
      <c r="S32" s="369">
        <v>0</v>
      </c>
      <c r="T32" s="369">
        <v>0</v>
      </c>
      <c r="U32" s="369">
        <f t="shared" si="23"/>
        <v>0</v>
      </c>
      <c r="V32" s="370">
        <f t="shared" si="15"/>
        <v>0</v>
      </c>
      <c r="W32" s="369">
        <v>0</v>
      </c>
      <c r="X32" s="369">
        <v>0</v>
      </c>
      <c r="Y32" s="369">
        <v>0</v>
      </c>
      <c r="Z32" s="369">
        <f t="shared" si="24"/>
        <v>0</v>
      </c>
      <c r="AA32" s="370">
        <f t="shared" si="20"/>
        <v>0</v>
      </c>
      <c r="AB32" s="370"/>
      <c r="AC32" s="366"/>
    </row>
    <row r="33" spans="2:29">
      <c r="B33" s="371"/>
      <c r="C33" s="372" t="s">
        <v>68</v>
      </c>
      <c r="D33" s="371" t="s">
        <v>0</v>
      </c>
      <c r="E33" s="373">
        <v>200</v>
      </c>
      <c r="F33" s="368" t="s">
        <v>0</v>
      </c>
      <c r="G33" s="369">
        <f t="shared" si="1"/>
        <v>0</v>
      </c>
      <c r="H33" s="370"/>
      <c r="I33" s="369">
        <v>0</v>
      </c>
      <c r="J33" s="369">
        <v>0</v>
      </c>
      <c r="K33" s="369">
        <v>0</v>
      </c>
      <c r="L33" s="369">
        <f t="shared" si="21"/>
        <v>0</v>
      </c>
      <c r="M33" s="369">
        <v>0</v>
      </c>
      <c r="N33" s="369">
        <v>0</v>
      </c>
      <c r="O33" s="369">
        <v>0</v>
      </c>
      <c r="P33" s="369">
        <f t="shared" si="22"/>
        <v>0</v>
      </c>
      <c r="Q33" s="370">
        <f t="shared" si="14"/>
        <v>0</v>
      </c>
      <c r="R33" s="369">
        <v>0</v>
      </c>
      <c r="S33" s="369">
        <v>0</v>
      </c>
      <c r="T33" s="369">
        <v>0</v>
      </c>
      <c r="U33" s="369">
        <f t="shared" si="23"/>
        <v>0</v>
      </c>
      <c r="V33" s="370">
        <f t="shared" si="15"/>
        <v>0</v>
      </c>
      <c r="W33" s="369">
        <v>0</v>
      </c>
      <c r="X33" s="369">
        <v>0</v>
      </c>
      <c r="Y33" s="369">
        <v>0</v>
      </c>
      <c r="Z33" s="369">
        <f t="shared" si="24"/>
        <v>0</v>
      </c>
      <c r="AA33" s="370">
        <f t="shared" si="20"/>
        <v>0</v>
      </c>
      <c r="AB33" s="370"/>
      <c r="AC33" s="366"/>
    </row>
    <row r="34" spans="2:29">
      <c r="B34" s="371"/>
      <c r="C34" s="372"/>
      <c r="D34" s="371"/>
      <c r="E34" s="373"/>
      <c r="F34" s="368" t="s">
        <v>182</v>
      </c>
      <c r="G34" s="369">
        <f t="shared" si="1"/>
        <v>0</v>
      </c>
      <c r="H34" s="370"/>
      <c r="I34" s="369">
        <v>0</v>
      </c>
      <c r="J34" s="369">
        <v>0</v>
      </c>
      <c r="K34" s="369">
        <v>0</v>
      </c>
      <c r="L34" s="369">
        <f t="shared" si="21"/>
        <v>0</v>
      </c>
      <c r="M34" s="369">
        <v>0</v>
      </c>
      <c r="N34" s="369">
        <v>0</v>
      </c>
      <c r="O34" s="369">
        <v>0</v>
      </c>
      <c r="P34" s="369">
        <f t="shared" si="22"/>
        <v>0</v>
      </c>
      <c r="Q34" s="370">
        <f t="shared" si="14"/>
        <v>0</v>
      </c>
      <c r="R34" s="369">
        <v>0</v>
      </c>
      <c r="S34" s="369">
        <v>0</v>
      </c>
      <c r="T34" s="369">
        <v>0</v>
      </c>
      <c r="U34" s="369">
        <f t="shared" si="23"/>
        <v>0</v>
      </c>
      <c r="V34" s="370">
        <f t="shared" si="15"/>
        <v>0</v>
      </c>
      <c r="W34" s="369">
        <v>0</v>
      </c>
      <c r="X34" s="369">
        <v>0</v>
      </c>
      <c r="Y34" s="369">
        <v>0</v>
      </c>
      <c r="Z34" s="369">
        <f t="shared" si="24"/>
        <v>0</v>
      </c>
      <c r="AA34" s="370">
        <f t="shared" si="20"/>
        <v>0</v>
      </c>
      <c r="AB34" s="370"/>
      <c r="AC34" s="366"/>
    </row>
    <row r="35" spans="2:29" ht="30">
      <c r="B35" s="371"/>
      <c r="C35" s="372" t="s">
        <v>69</v>
      </c>
      <c r="D35" s="371" t="s">
        <v>0</v>
      </c>
      <c r="E35" s="373"/>
      <c r="F35" s="368" t="s">
        <v>0</v>
      </c>
      <c r="G35" s="369">
        <f t="shared" si="1"/>
        <v>0</v>
      </c>
      <c r="H35" s="370"/>
      <c r="I35" s="369">
        <v>0</v>
      </c>
      <c r="J35" s="369">
        <v>0</v>
      </c>
      <c r="K35" s="369">
        <v>0</v>
      </c>
      <c r="L35" s="369">
        <f t="shared" si="21"/>
        <v>0</v>
      </c>
      <c r="M35" s="369">
        <v>0</v>
      </c>
      <c r="N35" s="369">
        <v>0</v>
      </c>
      <c r="O35" s="369">
        <v>0</v>
      </c>
      <c r="P35" s="369">
        <f t="shared" si="22"/>
        <v>0</v>
      </c>
      <c r="Q35" s="370">
        <f t="shared" si="14"/>
        <v>0</v>
      </c>
      <c r="R35" s="369">
        <v>0</v>
      </c>
      <c r="S35" s="369">
        <v>0</v>
      </c>
      <c r="T35" s="369">
        <v>0</v>
      </c>
      <c r="U35" s="369">
        <f t="shared" si="23"/>
        <v>0</v>
      </c>
      <c r="V35" s="370">
        <f t="shared" si="15"/>
        <v>0</v>
      </c>
      <c r="W35" s="369">
        <v>0</v>
      </c>
      <c r="X35" s="369">
        <v>0</v>
      </c>
      <c r="Y35" s="369">
        <v>0</v>
      </c>
      <c r="Z35" s="369">
        <f t="shared" si="24"/>
        <v>0</v>
      </c>
      <c r="AA35" s="370">
        <f t="shared" si="20"/>
        <v>0</v>
      </c>
      <c r="AB35" s="370"/>
      <c r="AC35" s="366"/>
    </row>
    <row r="36" spans="2:29">
      <c r="B36" s="371"/>
      <c r="C36" s="372"/>
      <c r="D36" s="371"/>
      <c r="E36" s="373"/>
      <c r="F36" s="368" t="s">
        <v>182</v>
      </c>
      <c r="G36" s="369">
        <f t="shared" si="1"/>
        <v>0</v>
      </c>
      <c r="H36" s="370"/>
      <c r="I36" s="369">
        <v>0</v>
      </c>
      <c r="J36" s="369">
        <v>0</v>
      </c>
      <c r="K36" s="369">
        <v>0</v>
      </c>
      <c r="L36" s="369">
        <f t="shared" si="21"/>
        <v>0</v>
      </c>
      <c r="M36" s="369">
        <v>0</v>
      </c>
      <c r="N36" s="369">
        <v>0</v>
      </c>
      <c r="O36" s="369">
        <v>0</v>
      </c>
      <c r="P36" s="369">
        <f t="shared" si="22"/>
        <v>0</v>
      </c>
      <c r="Q36" s="370">
        <f t="shared" si="14"/>
        <v>0</v>
      </c>
      <c r="R36" s="369">
        <v>0</v>
      </c>
      <c r="S36" s="369">
        <v>0</v>
      </c>
      <c r="T36" s="369">
        <v>0</v>
      </c>
      <c r="U36" s="369">
        <f t="shared" si="23"/>
        <v>0</v>
      </c>
      <c r="V36" s="370">
        <f t="shared" si="15"/>
        <v>0</v>
      </c>
      <c r="W36" s="369">
        <v>0</v>
      </c>
      <c r="X36" s="369">
        <v>0</v>
      </c>
      <c r="Y36" s="369">
        <v>0</v>
      </c>
      <c r="Z36" s="369">
        <f t="shared" si="24"/>
        <v>0</v>
      </c>
      <c r="AA36" s="370">
        <f t="shared" si="20"/>
        <v>0</v>
      </c>
      <c r="AB36" s="370"/>
      <c r="AC36" s="366"/>
    </row>
    <row r="37" spans="2:29" ht="30">
      <c r="B37" s="371"/>
      <c r="C37" s="372" t="s">
        <v>67</v>
      </c>
      <c r="D37" s="371" t="s">
        <v>0</v>
      </c>
      <c r="E37" s="373"/>
      <c r="F37" s="368" t="s">
        <v>0</v>
      </c>
      <c r="G37" s="369">
        <f t="shared" si="1"/>
        <v>0</v>
      </c>
      <c r="H37" s="370"/>
      <c r="I37" s="369">
        <v>0</v>
      </c>
      <c r="J37" s="369">
        <v>0</v>
      </c>
      <c r="K37" s="369">
        <v>0</v>
      </c>
      <c r="L37" s="369">
        <f t="shared" si="21"/>
        <v>0</v>
      </c>
      <c r="M37" s="369">
        <v>0</v>
      </c>
      <c r="N37" s="369">
        <v>0</v>
      </c>
      <c r="O37" s="369">
        <v>0</v>
      </c>
      <c r="P37" s="369">
        <f t="shared" si="22"/>
        <v>0</v>
      </c>
      <c r="Q37" s="370">
        <f t="shared" si="14"/>
        <v>0</v>
      </c>
      <c r="R37" s="369">
        <v>0</v>
      </c>
      <c r="S37" s="369">
        <v>0</v>
      </c>
      <c r="T37" s="369">
        <v>0</v>
      </c>
      <c r="U37" s="369">
        <f t="shared" si="23"/>
        <v>0</v>
      </c>
      <c r="V37" s="370">
        <f t="shared" si="15"/>
        <v>0</v>
      </c>
      <c r="W37" s="369">
        <v>0</v>
      </c>
      <c r="X37" s="369">
        <v>0</v>
      </c>
      <c r="Y37" s="369">
        <v>0</v>
      </c>
      <c r="Z37" s="369">
        <f t="shared" si="24"/>
        <v>0</v>
      </c>
      <c r="AA37" s="370">
        <f t="shared" si="20"/>
        <v>0</v>
      </c>
      <c r="AB37" s="370"/>
      <c r="AC37" s="366"/>
    </row>
    <row r="38" spans="2:29">
      <c r="B38" s="371"/>
      <c r="C38" s="372"/>
      <c r="D38" s="371"/>
      <c r="E38" s="373"/>
      <c r="F38" s="368" t="s">
        <v>182</v>
      </c>
      <c r="G38" s="369">
        <f t="shared" si="1"/>
        <v>0</v>
      </c>
      <c r="H38" s="370"/>
      <c r="I38" s="369">
        <v>0</v>
      </c>
      <c r="J38" s="369">
        <v>0</v>
      </c>
      <c r="K38" s="369">
        <v>0</v>
      </c>
      <c r="L38" s="369">
        <f t="shared" si="21"/>
        <v>0</v>
      </c>
      <c r="M38" s="369">
        <v>0</v>
      </c>
      <c r="N38" s="369">
        <v>0</v>
      </c>
      <c r="O38" s="369">
        <v>0</v>
      </c>
      <c r="P38" s="369">
        <f t="shared" si="22"/>
        <v>0</v>
      </c>
      <c r="Q38" s="370">
        <f t="shared" si="14"/>
        <v>0</v>
      </c>
      <c r="R38" s="369">
        <v>0</v>
      </c>
      <c r="S38" s="369">
        <v>0</v>
      </c>
      <c r="T38" s="369">
        <v>0</v>
      </c>
      <c r="U38" s="369">
        <f t="shared" si="23"/>
        <v>0</v>
      </c>
      <c r="V38" s="370">
        <f t="shared" si="15"/>
        <v>0</v>
      </c>
      <c r="W38" s="369">
        <v>0</v>
      </c>
      <c r="X38" s="369">
        <v>0</v>
      </c>
      <c r="Y38" s="369">
        <v>0</v>
      </c>
      <c r="Z38" s="369">
        <f t="shared" si="24"/>
        <v>0</v>
      </c>
      <c r="AA38" s="370">
        <f t="shared" si="20"/>
        <v>0</v>
      </c>
      <c r="AB38" s="370"/>
      <c r="AC38" s="366"/>
    </row>
    <row r="39" spans="2:29" ht="30">
      <c r="B39" s="371"/>
      <c r="C39" s="372" t="s">
        <v>27</v>
      </c>
      <c r="D39" s="371" t="s">
        <v>5</v>
      </c>
      <c r="E39" s="373">
        <v>1</v>
      </c>
      <c r="F39" s="368" t="s">
        <v>0</v>
      </c>
      <c r="G39" s="369">
        <f t="shared" si="1"/>
        <v>0</v>
      </c>
      <c r="H39" s="370"/>
      <c r="I39" s="369">
        <v>0</v>
      </c>
      <c r="J39" s="369">
        <v>0</v>
      </c>
      <c r="K39" s="369">
        <v>0</v>
      </c>
      <c r="L39" s="369">
        <f t="shared" si="21"/>
        <v>0</v>
      </c>
      <c r="M39" s="369">
        <v>0</v>
      </c>
      <c r="N39" s="369">
        <v>0</v>
      </c>
      <c r="O39" s="369">
        <v>0</v>
      </c>
      <c r="P39" s="369">
        <f t="shared" si="22"/>
        <v>0</v>
      </c>
      <c r="Q39" s="370">
        <f t="shared" si="14"/>
        <v>0</v>
      </c>
      <c r="R39" s="369">
        <v>0</v>
      </c>
      <c r="S39" s="369">
        <v>0</v>
      </c>
      <c r="T39" s="369">
        <v>0</v>
      </c>
      <c r="U39" s="369">
        <f t="shared" si="23"/>
        <v>0</v>
      </c>
      <c r="V39" s="370">
        <f t="shared" si="15"/>
        <v>0</v>
      </c>
      <c r="W39" s="369">
        <v>0</v>
      </c>
      <c r="X39" s="369">
        <v>0</v>
      </c>
      <c r="Y39" s="369">
        <v>0</v>
      </c>
      <c r="Z39" s="369">
        <f t="shared" si="24"/>
        <v>0</v>
      </c>
      <c r="AA39" s="370">
        <f t="shared" si="20"/>
        <v>0</v>
      </c>
      <c r="AB39" s="370"/>
      <c r="AC39" s="366"/>
    </row>
    <row r="40" spans="2:29">
      <c r="B40" s="371"/>
      <c r="C40" s="372"/>
      <c r="D40" s="371"/>
      <c r="E40" s="373"/>
      <c r="F40" s="368" t="s">
        <v>182</v>
      </c>
      <c r="G40" s="369">
        <f t="shared" si="1"/>
        <v>0</v>
      </c>
      <c r="H40" s="370"/>
      <c r="I40" s="369">
        <v>0</v>
      </c>
      <c r="J40" s="369">
        <v>0</v>
      </c>
      <c r="K40" s="369">
        <v>0</v>
      </c>
      <c r="L40" s="369">
        <f t="shared" si="21"/>
        <v>0</v>
      </c>
      <c r="M40" s="369">
        <v>0</v>
      </c>
      <c r="N40" s="369">
        <v>0</v>
      </c>
      <c r="O40" s="369">
        <v>0</v>
      </c>
      <c r="P40" s="369">
        <f t="shared" si="22"/>
        <v>0</v>
      </c>
      <c r="Q40" s="370">
        <f t="shared" si="14"/>
        <v>0</v>
      </c>
      <c r="R40" s="369">
        <v>0</v>
      </c>
      <c r="S40" s="369">
        <v>0</v>
      </c>
      <c r="T40" s="369">
        <v>0</v>
      </c>
      <c r="U40" s="369">
        <f t="shared" si="23"/>
        <v>0</v>
      </c>
      <c r="V40" s="370">
        <f t="shared" si="15"/>
        <v>0</v>
      </c>
      <c r="W40" s="369">
        <v>0</v>
      </c>
      <c r="X40" s="369">
        <v>0</v>
      </c>
      <c r="Y40" s="369">
        <v>0</v>
      </c>
      <c r="Z40" s="369">
        <f t="shared" si="24"/>
        <v>0</v>
      </c>
      <c r="AA40" s="370">
        <f t="shared" si="20"/>
        <v>0</v>
      </c>
      <c r="AB40" s="370"/>
      <c r="AC40" s="366"/>
    </row>
    <row r="41" spans="2:29" ht="30">
      <c r="B41" s="371"/>
      <c r="C41" s="372" t="s">
        <v>28</v>
      </c>
      <c r="D41" s="371" t="s">
        <v>0</v>
      </c>
      <c r="E41" s="373">
        <v>1</v>
      </c>
      <c r="F41" s="368" t="s">
        <v>0</v>
      </c>
      <c r="G41" s="369">
        <f t="shared" si="1"/>
        <v>0</v>
      </c>
      <c r="H41" s="370"/>
      <c r="I41" s="369">
        <v>0</v>
      </c>
      <c r="J41" s="369">
        <v>0</v>
      </c>
      <c r="K41" s="369">
        <v>0</v>
      </c>
      <c r="L41" s="369">
        <f t="shared" si="21"/>
        <v>0</v>
      </c>
      <c r="M41" s="369">
        <v>0</v>
      </c>
      <c r="N41" s="369">
        <v>0</v>
      </c>
      <c r="O41" s="369">
        <v>0</v>
      </c>
      <c r="P41" s="369">
        <f t="shared" si="22"/>
        <v>0</v>
      </c>
      <c r="Q41" s="370">
        <f t="shared" si="14"/>
        <v>0</v>
      </c>
      <c r="R41" s="369">
        <v>0</v>
      </c>
      <c r="S41" s="369">
        <v>0</v>
      </c>
      <c r="T41" s="369">
        <v>0</v>
      </c>
      <c r="U41" s="369">
        <f t="shared" si="23"/>
        <v>0</v>
      </c>
      <c r="V41" s="370">
        <f t="shared" si="15"/>
        <v>0</v>
      </c>
      <c r="W41" s="369">
        <v>0</v>
      </c>
      <c r="X41" s="369">
        <v>0</v>
      </c>
      <c r="Y41" s="369">
        <v>0</v>
      </c>
      <c r="Z41" s="369">
        <f t="shared" si="24"/>
        <v>0</v>
      </c>
      <c r="AA41" s="370">
        <f t="shared" si="20"/>
        <v>0</v>
      </c>
      <c r="AB41" s="370"/>
      <c r="AC41" s="366"/>
    </row>
    <row r="42" spans="2:29">
      <c r="B42" s="371"/>
      <c r="C42" s="372"/>
      <c r="D42" s="371"/>
      <c r="E42" s="373"/>
      <c r="F42" s="368" t="s">
        <v>182</v>
      </c>
      <c r="G42" s="369">
        <f t="shared" si="1"/>
        <v>0</v>
      </c>
      <c r="H42" s="370"/>
      <c r="I42" s="369">
        <v>0</v>
      </c>
      <c r="J42" s="369">
        <v>0</v>
      </c>
      <c r="K42" s="369">
        <v>0</v>
      </c>
      <c r="L42" s="369">
        <f t="shared" si="21"/>
        <v>0</v>
      </c>
      <c r="M42" s="369">
        <v>0</v>
      </c>
      <c r="N42" s="369">
        <v>0</v>
      </c>
      <c r="O42" s="369">
        <v>0</v>
      </c>
      <c r="P42" s="369">
        <f t="shared" si="22"/>
        <v>0</v>
      </c>
      <c r="Q42" s="370">
        <f t="shared" si="14"/>
        <v>0</v>
      </c>
      <c r="R42" s="369">
        <v>0</v>
      </c>
      <c r="S42" s="369">
        <v>0</v>
      </c>
      <c r="T42" s="369">
        <v>0</v>
      </c>
      <c r="U42" s="369">
        <f t="shared" si="23"/>
        <v>0</v>
      </c>
      <c r="V42" s="370">
        <f t="shared" si="15"/>
        <v>0</v>
      </c>
      <c r="W42" s="369">
        <v>0</v>
      </c>
      <c r="X42" s="369">
        <v>0</v>
      </c>
      <c r="Y42" s="369">
        <v>0</v>
      </c>
      <c r="Z42" s="369">
        <f t="shared" si="24"/>
        <v>0</v>
      </c>
      <c r="AA42" s="370">
        <f t="shared" si="20"/>
        <v>0</v>
      </c>
      <c r="AB42" s="370"/>
      <c r="AC42" s="366"/>
    </row>
    <row r="43" spans="2:29" ht="30">
      <c r="B43" s="371">
        <v>3</v>
      </c>
      <c r="C43" s="372" t="s">
        <v>71</v>
      </c>
      <c r="D43" s="371" t="s">
        <v>0</v>
      </c>
      <c r="E43" s="373"/>
      <c r="F43" s="368" t="s">
        <v>0</v>
      </c>
      <c r="G43" s="369">
        <f>SUM(G45,G47,G49,G51,G53)</f>
        <v>0</v>
      </c>
      <c r="H43" s="370"/>
      <c r="I43" s="369">
        <f t="shared" ref="I43:K44" si="25">SUM(I45,I47,I49,I51,I53)</f>
        <v>0</v>
      </c>
      <c r="J43" s="369">
        <f t="shared" si="25"/>
        <v>0</v>
      </c>
      <c r="K43" s="369">
        <f t="shared" si="25"/>
        <v>0</v>
      </c>
      <c r="L43" s="369">
        <f>SUM(I43:K43)</f>
        <v>0</v>
      </c>
      <c r="M43" s="369">
        <f t="shared" ref="M43:O44" si="26">SUM(M45,M47,M49,M51,M53)</f>
        <v>0</v>
      </c>
      <c r="N43" s="369">
        <f t="shared" si="26"/>
        <v>0</v>
      </c>
      <c r="O43" s="369">
        <f t="shared" si="26"/>
        <v>0</v>
      </c>
      <c r="P43" s="369">
        <f>SUM(M43:O43)</f>
        <v>0</v>
      </c>
      <c r="Q43" s="370">
        <f t="shared" si="14"/>
        <v>0</v>
      </c>
      <c r="R43" s="369">
        <f t="shared" ref="R43:T44" si="27">SUM(R45,R47,R49,R51,R53)</f>
        <v>0</v>
      </c>
      <c r="S43" s="369">
        <f t="shared" si="27"/>
        <v>0</v>
      </c>
      <c r="T43" s="369">
        <f t="shared" si="27"/>
        <v>0</v>
      </c>
      <c r="U43" s="369">
        <f>SUM(R43:T43)</f>
        <v>0</v>
      </c>
      <c r="V43" s="370">
        <f t="shared" si="15"/>
        <v>0</v>
      </c>
      <c r="W43" s="369">
        <f t="shared" ref="W43:Y44" si="28">SUM(W45,W47,W49,W51,W53)</f>
        <v>0</v>
      </c>
      <c r="X43" s="369">
        <f t="shared" si="28"/>
        <v>0</v>
      </c>
      <c r="Y43" s="369">
        <f t="shared" si="28"/>
        <v>0</v>
      </c>
      <c r="Z43" s="369">
        <f>SUM(W43:Y43)</f>
        <v>0</v>
      </c>
      <c r="AA43" s="370">
        <f t="shared" si="20"/>
        <v>0</v>
      </c>
      <c r="AB43" s="370"/>
      <c r="AC43" s="366"/>
    </row>
    <row r="44" spans="2:29">
      <c r="B44" s="371"/>
      <c r="C44" s="372"/>
      <c r="D44" s="371"/>
      <c r="E44" s="373"/>
      <c r="F44" s="368" t="s">
        <v>182</v>
      </c>
      <c r="G44" s="369">
        <f>SUM(G46,G48,G50,G52,G54)</f>
        <v>0</v>
      </c>
      <c r="H44" s="370"/>
      <c r="I44" s="369">
        <f t="shared" si="25"/>
        <v>0</v>
      </c>
      <c r="J44" s="369">
        <f t="shared" si="25"/>
        <v>0</v>
      </c>
      <c r="K44" s="369">
        <f t="shared" si="25"/>
        <v>0</v>
      </c>
      <c r="L44" s="369">
        <f>SUM(I44:K44)</f>
        <v>0</v>
      </c>
      <c r="M44" s="369">
        <f t="shared" si="26"/>
        <v>0</v>
      </c>
      <c r="N44" s="369">
        <f t="shared" si="26"/>
        <v>0</v>
      </c>
      <c r="O44" s="369">
        <f t="shared" si="26"/>
        <v>0</v>
      </c>
      <c r="P44" s="369">
        <f>SUM(M44:O44)</f>
        <v>0</v>
      </c>
      <c r="Q44" s="370">
        <f t="shared" si="14"/>
        <v>0</v>
      </c>
      <c r="R44" s="369">
        <f t="shared" si="27"/>
        <v>0</v>
      </c>
      <c r="S44" s="369">
        <f t="shared" si="27"/>
        <v>0</v>
      </c>
      <c r="T44" s="369">
        <f t="shared" si="27"/>
        <v>0</v>
      </c>
      <c r="U44" s="369">
        <f>SUM(R44:T44)</f>
        <v>0</v>
      </c>
      <c r="V44" s="370">
        <f t="shared" si="15"/>
        <v>0</v>
      </c>
      <c r="W44" s="369">
        <f t="shared" si="28"/>
        <v>0</v>
      </c>
      <c r="X44" s="369">
        <f t="shared" si="28"/>
        <v>0</v>
      </c>
      <c r="Y44" s="369">
        <f t="shared" si="28"/>
        <v>0</v>
      </c>
      <c r="Z44" s="369">
        <f>SUM(W44:Y44)</f>
        <v>0</v>
      </c>
      <c r="AA44" s="370">
        <f t="shared" si="20"/>
        <v>0</v>
      </c>
      <c r="AB44" s="370"/>
      <c r="AC44" s="366"/>
    </row>
    <row r="45" spans="2:29" ht="30">
      <c r="B45" s="371"/>
      <c r="C45" s="372" t="s">
        <v>88</v>
      </c>
      <c r="D45" s="371" t="s">
        <v>0</v>
      </c>
      <c r="E45" s="373">
        <v>7</v>
      </c>
      <c r="F45" s="368" t="s">
        <v>0</v>
      </c>
      <c r="G45" s="369">
        <f>AA45</f>
        <v>0</v>
      </c>
      <c r="H45" s="370"/>
      <c r="I45" s="369">
        <v>0</v>
      </c>
      <c r="J45" s="369">
        <v>0</v>
      </c>
      <c r="K45" s="369">
        <v>0</v>
      </c>
      <c r="L45" s="369">
        <f>SUM(I45:K45)</f>
        <v>0</v>
      </c>
      <c r="M45" s="369">
        <v>0</v>
      </c>
      <c r="N45" s="369">
        <v>0</v>
      </c>
      <c r="O45" s="369">
        <v>0</v>
      </c>
      <c r="P45" s="369">
        <f>SUM(M45:O45)</f>
        <v>0</v>
      </c>
      <c r="Q45" s="370">
        <f t="shared" si="14"/>
        <v>0</v>
      </c>
      <c r="R45" s="369">
        <v>0</v>
      </c>
      <c r="S45" s="369">
        <v>0</v>
      </c>
      <c r="T45" s="369">
        <v>0</v>
      </c>
      <c r="U45" s="369">
        <f>SUM(R45:T45)</f>
        <v>0</v>
      </c>
      <c r="V45" s="370">
        <f t="shared" si="15"/>
        <v>0</v>
      </c>
      <c r="W45" s="369">
        <v>0</v>
      </c>
      <c r="X45" s="369">
        <v>0</v>
      </c>
      <c r="Y45" s="369">
        <v>0</v>
      </c>
      <c r="Z45" s="369">
        <f>SUM(W45:Y45)</f>
        <v>0</v>
      </c>
      <c r="AA45" s="370">
        <f t="shared" si="20"/>
        <v>0</v>
      </c>
      <c r="AB45" s="370"/>
      <c r="AC45" s="366"/>
    </row>
    <row r="46" spans="2:29">
      <c r="B46" s="371"/>
      <c r="C46" s="372"/>
      <c r="D46" s="371"/>
      <c r="E46" s="373"/>
      <c r="F46" s="368" t="s">
        <v>182</v>
      </c>
      <c r="G46" s="369">
        <f>AA46</f>
        <v>0</v>
      </c>
      <c r="H46" s="370"/>
      <c r="I46" s="369">
        <v>0</v>
      </c>
      <c r="J46" s="369">
        <v>0</v>
      </c>
      <c r="K46" s="369">
        <v>0</v>
      </c>
      <c r="L46" s="369">
        <f>SUM(I46:K46)</f>
        <v>0</v>
      </c>
      <c r="M46" s="369">
        <v>0</v>
      </c>
      <c r="N46" s="369">
        <v>0</v>
      </c>
      <c r="O46" s="369">
        <v>0</v>
      </c>
      <c r="P46" s="369">
        <f>SUM(M46:O46)</f>
        <v>0</v>
      </c>
      <c r="Q46" s="370">
        <f t="shared" si="14"/>
        <v>0</v>
      </c>
      <c r="R46" s="369">
        <v>0</v>
      </c>
      <c r="S46" s="369">
        <v>0</v>
      </c>
      <c r="T46" s="369">
        <v>0</v>
      </c>
      <c r="U46" s="369">
        <f>SUM(R46:T46)</f>
        <v>0</v>
      </c>
      <c r="V46" s="370">
        <f t="shared" si="15"/>
        <v>0</v>
      </c>
      <c r="W46" s="369">
        <v>0</v>
      </c>
      <c r="X46" s="369">
        <v>0</v>
      </c>
      <c r="Y46" s="369">
        <v>0</v>
      </c>
      <c r="Z46" s="369">
        <f>SUM(W46:Y46)</f>
        <v>0</v>
      </c>
      <c r="AA46" s="370">
        <f t="shared" si="20"/>
        <v>0</v>
      </c>
      <c r="AB46" s="370"/>
      <c r="AC46" s="366"/>
    </row>
    <row r="47" spans="2:29" ht="30">
      <c r="B47" s="371"/>
      <c r="C47" s="372" t="s">
        <v>72</v>
      </c>
      <c r="D47" s="371" t="s">
        <v>0</v>
      </c>
      <c r="E47" s="373">
        <v>210</v>
      </c>
      <c r="F47" s="368" t="s">
        <v>0</v>
      </c>
      <c r="G47" s="369">
        <f t="shared" ref="G47:G58" si="29">AA47</f>
        <v>0</v>
      </c>
      <c r="H47" s="370"/>
      <c r="I47" s="369">
        <v>0</v>
      </c>
      <c r="J47" s="369">
        <v>0</v>
      </c>
      <c r="K47" s="369">
        <v>0</v>
      </c>
      <c r="L47" s="369">
        <f t="shared" ref="L47:L100" si="30">SUM(I47:K47)</f>
        <v>0</v>
      </c>
      <c r="M47" s="369">
        <v>0</v>
      </c>
      <c r="N47" s="369">
        <v>0</v>
      </c>
      <c r="O47" s="369">
        <v>0</v>
      </c>
      <c r="P47" s="369">
        <f t="shared" ref="P47:P58" si="31">SUM(M47:O47)</f>
        <v>0</v>
      </c>
      <c r="Q47" s="370">
        <f t="shared" si="14"/>
        <v>0</v>
      </c>
      <c r="R47" s="369">
        <v>0</v>
      </c>
      <c r="S47" s="369">
        <v>0</v>
      </c>
      <c r="T47" s="369">
        <v>0</v>
      </c>
      <c r="U47" s="369">
        <f t="shared" ref="U47:U58" si="32">SUM(R47:T47)</f>
        <v>0</v>
      </c>
      <c r="V47" s="370">
        <f t="shared" si="15"/>
        <v>0</v>
      </c>
      <c r="W47" s="369">
        <v>0</v>
      </c>
      <c r="X47" s="369">
        <v>0</v>
      </c>
      <c r="Y47" s="369">
        <v>0</v>
      </c>
      <c r="Z47" s="369">
        <f t="shared" ref="Z47:Z58" si="33">SUM(W47:Y47)</f>
        <v>0</v>
      </c>
      <c r="AA47" s="370">
        <f t="shared" si="20"/>
        <v>0</v>
      </c>
      <c r="AB47" s="370"/>
      <c r="AC47" s="366"/>
    </row>
    <row r="48" spans="2:29">
      <c r="B48" s="371"/>
      <c r="C48" s="372"/>
      <c r="D48" s="371"/>
      <c r="E48" s="373"/>
      <c r="F48" s="368" t="s">
        <v>182</v>
      </c>
      <c r="G48" s="369">
        <f t="shared" si="29"/>
        <v>0</v>
      </c>
      <c r="H48" s="370"/>
      <c r="I48" s="369">
        <v>0</v>
      </c>
      <c r="J48" s="369">
        <v>0</v>
      </c>
      <c r="K48" s="369">
        <v>0</v>
      </c>
      <c r="L48" s="369">
        <f t="shared" si="30"/>
        <v>0</v>
      </c>
      <c r="M48" s="369">
        <v>0</v>
      </c>
      <c r="N48" s="369">
        <v>0</v>
      </c>
      <c r="O48" s="369">
        <v>0</v>
      </c>
      <c r="P48" s="369">
        <f t="shared" si="31"/>
        <v>0</v>
      </c>
      <c r="Q48" s="370">
        <f t="shared" si="14"/>
        <v>0</v>
      </c>
      <c r="R48" s="369">
        <v>0</v>
      </c>
      <c r="S48" s="369">
        <v>0</v>
      </c>
      <c r="T48" s="369">
        <v>0</v>
      </c>
      <c r="U48" s="369">
        <f t="shared" si="32"/>
        <v>0</v>
      </c>
      <c r="V48" s="370">
        <f t="shared" si="15"/>
        <v>0</v>
      </c>
      <c r="W48" s="369">
        <v>0</v>
      </c>
      <c r="X48" s="369">
        <v>0</v>
      </c>
      <c r="Y48" s="369">
        <v>0</v>
      </c>
      <c r="Z48" s="369">
        <f t="shared" si="33"/>
        <v>0</v>
      </c>
      <c r="AA48" s="370">
        <f t="shared" si="20"/>
        <v>0</v>
      </c>
      <c r="AB48" s="370"/>
      <c r="AC48" s="366"/>
    </row>
    <row r="49" spans="2:29">
      <c r="B49" s="371"/>
      <c r="C49" s="372" t="s">
        <v>73</v>
      </c>
      <c r="D49" s="371" t="s">
        <v>0</v>
      </c>
      <c r="E49" s="373">
        <v>18</v>
      </c>
      <c r="F49" s="368" t="s">
        <v>0</v>
      </c>
      <c r="G49" s="369">
        <f t="shared" si="29"/>
        <v>0</v>
      </c>
      <c r="H49" s="370"/>
      <c r="I49" s="369">
        <v>0</v>
      </c>
      <c r="J49" s="369">
        <v>0</v>
      </c>
      <c r="K49" s="369">
        <v>0</v>
      </c>
      <c r="L49" s="369">
        <f t="shared" si="30"/>
        <v>0</v>
      </c>
      <c r="M49" s="369">
        <v>0</v>
      </c>
      <c r="N49" s="369">
        <v>0</v>
      </c>
      <c r="O49" s="369">
        <v>0</v>
      </c>
      <c r="P49" s="369">
        <f t="shared" si="31"/>
        <v>0</v>
      </c>
      <c r="Q49" s="370">
        <f t="shared" si="14"/>
        <v>0</v>
      </c>
      <c r="R49" s="369">
        <v>0</v>
      </c>
      <c r="S49" s="369">
        <v>0</v>
      </c>
      <c r="T49" s="369">
        <v>0</v>
      </c>
      <c r="U49" s="369">
        <f t="shared" si="32"/>
        <v>0</v>
      </c>
      <c r="V49" s="370">
        <f t="shared" si="15"/>
        <v>0</v>
      </c>
      <c r="W49" s="369">
        <v>0</v>
      </c>
      <c r="X49" s="369">
        <v>0</v>
      </c>
      <c r="Y49" s="369">
        <v>0</v>
      </c>
      <c r="Z49" s="369">
        <f t="shared" si="33"/>
        <v>0</v>
      </c>
      <c r="AA49" s="370">
        <f t="shared" si="20"/>
        <v>0</v>
      </c>
      <c r="AB49" s="370"/>
      <c r="AC49" s="366"/>
    </row>
    <row r="50" spans="2:29">
      <c r="B50" s="371"/>
      <c r="C50" s="372"/>
      <c r="D50" s="371"/>
      <c r="E50" s="373"/>
      <c r="F50" s="368" t="s">
        <v>182</v>
      </c>
      <c r="G50" s="369">
        <f t="shared" si="29"/>
        <v>0</v>
      </c>
      <c r="H50" s="370"/>
      <c r="I50" s="369">
        <v>0</v>
      </c>
      <c r="J50" s="369">
        <v>0</v>
      </c>
      <c r="K50" s="369">
        <v>0</v>
      </c>
      <c r="L50" s="369">
        <f t="shared" si="30"/>
        <v>0</v>
      </c>
      <c r="M50" s="369">
        <v>0</v>
      </c>
      <c r="N50" s="369">
        <v>0</v>
      </c>
      <c r="O50" s="369">
        <v>0</v>
      </c>
      <c r="P50" s="369">
        <f t="shared" si="31"/>
        <v>0</v>
      </c>
      <c r="Q50" s="370">
        <f t="shared" si="14"/>
        <v>0</v>
      </c>
      <c r="R50" s="369">
        <v>0</v>
      </c>
      <c r="S50" s="369">
        <v>0</v>
      </c>
      <c r="T50" s="369">
        <v>0</v>
      </c>
      <c r="U50" s="369">
        <f t="shared" si="32"/>
        <v>0</v>
      </c>
      <c r="V50" s="370">
        <f t="shared" si="15"/>
        <v>0</v>
      </c>
      <c r="W50" s="369">
        <v>0</v>
      </c>
      <c r="X50" s="369">
        <v>0</v>
      </c>
      <c r="Y50" s="369">
        <v>0</v>
      </c>
      <c r="Z50" s="369">
        <f t="shared" si="33"/>
        <v>0</v>
      </c>
      <c r="AA50" s="370">
        <f t="shared" si="20"/>
        <v>0</v>
      </c>
      <c r="AB50" s="370"/>
      <c r="AC50" s="366"/>
    </row>
    <row r="51" spans="2:29" ht="30">
      <c r="B51" s="371"/>
      <c r="C51" s="372" t="s">
        <v>74</v>
      </c>
      <c r="D51" s="371" t="s">
        <v>0</v>
      </c>
      <c r="E51" s="373">
        <v>1</v>
      </c>
      <c r="F51" s="368" t="s">
        <v>0</v>
      </c>
      <c r="G51" s="369">
        <f t="shared" si="29"/>
        <v>0</v>
      </c>
      <c r="H51" s="370"/>
      <c r="I51" s="369">
        <v>0</v>
      </c>
      <c r="J51" s="369">
        <v>0</v>
      </c>
      <c r="K51" s="369">
        <v>0</v>
      </c>
      <c r="L51" s="369">
        <f t="shared" si="30"/>
        <v>0</v>
      </c>
      <c r="M51" s="369">
        <v>0</v>
      </c>
      <c r="N51" s="369">
        <v>0</v>
      </c>
      <c r="O51" s="369">
        <v>0</v>
      </c>
      <c r="P51" s="369">
        <f t="shared" si="31"/>
        <v>0</v>
      </c>
      <c r="Q51" s="370">
        <f t="shared" si="14"/>
        <v>0</v>
      </c>
      <c r="R51" s="369">
        <v>0</v>
      </c>
      <c r="S51" s="369">
        <v>0</v>
      </c>
      <c r="T51" s="369">
        <v>0</v>
      </c>
      <c r="U51" s="369">
        <f t="shared" si="32"/>
        <v>0</v>
      </c>
      <c r="V51" s="370">
        <f t="shared" si="15"/>
        <v>0</v>
      </c>
      <c r="W51" s="369">
        <v>0</v>
      </c>
      <c r="X51" s="369">
        <v>0</v>
      </c>
      <c r="Y51" s="369">
        <v>0</v>
      </c>
      <c r="Z51" s="369">
        <f t="shared" si="33"/>
        <v>0</v>
      </c>
      <c r="AA51" s="370">
        <f t="shared" si="20"/>
        <v>0</v>
      </c>
      <c r="AB51" s="370"/>
      <c r="AC51" s="366"/>
    </row>
    <row r="52" spans="2:29">
      <c r="B52" s="371"/>
      <c r="C52" s="372"/>
      <c r="D52" s="371"/>
      <c r="E52" s="373"/>
      <c r="F52" s="368" t="s">
        <v>182</v>
      </c>
      <c r="G52" s="369">
        <f t="shared" si="29"/>
        <v>0</v>
      </c>
      <c r="H52" s="370"/>
      <c r="I52" s="369">
        <v>0</v>
      </c>
      <c r="J52" s="369">
        <v>0</v>
      </c>
      <c r="K52" s="369">
        <v>0</v>
      </c>
      <c r="L52" s="369">
        <f t="shared" si="30"/>
        <v>0</v>
      </c>
      <c r="M52" s="369">
        <v>0</v>
      </c>
      <c r="N52" s="369">
        <v>0</v>
      </c>
      <c r="O52" s="369">
        <v>0</v>
      </c>
      <c r="P52" s="369">
        <f t="shared" si="31"/>
        <v>0</v>
      </c>
      <c r="Q52" s="370">
        <f t="shared" si="14"/>
        <v>0</v>
      </c>
      <c r="R52" s="369">
        <v>0</v>
      </c>
      <c r="S52" s="369">
        <v>0</v>
      </c>
      <c r="T52" s="369">
        <v>0</v>
      </c>
      <c r="U52" s="369">
        <f t="shared" si="32"/>
        <v>0</v>
      </c>
      <c r="V52" s="370">
        <f t="shared" si="15"/>
        <v>0</v>
      </c>
      <c r="W52" s="369">
        <v>0</v>
      </c>
      <c r="X52" s="369">
        <v>0</v>
      </c>
      <c r="Y52" s="369">
        <v>0</v>
      </c>
      <c r="Z52" s="369">
        <f t="shared" si="33"/>
        <v>0</v>
      </c>
      <c r="AA52" s="370">
        <f t="shared" si="20"/>
        <v>0</v>
      </c>
      <c r="AB52" s="370"/>
      <c r="AC52" s="366"/>
    </row>
    <row r="53" spans="2:29" ht="30">
      <c r="B53" s="371"/>
      <c r="C53" s="372" t="s">
        <v>75</v>
      </c>
      <c r="D53" s="371" t="s">
        <v>0</v>
      </c>
      <c r="E53" s="373">
        <v>1</v>
      </c>
      <c r="F53" s="368" t="s">
        <v>0</v>
      </c>
      <c r="G53" s="369">
        <f t="shared" si="29"/>
        <v>0</v>
      </c>
      <c r="H53" s="370"/>
      <c r="I53" s="369">
        <v>0</v>
      </c>
      <c r="J53" s="369">
        <v>0</v>
      </c>
      <c r="K53" s="369">
        <v>0</v>
      </c>
      <c r="L53" s="369">
        <f t="shared" si="30"/>
        <v>0</v>
      </c>
      <c r="M53" s="369">
        <v>0</v>
      </c>
      <c r="N53" s="369">
        <v>0</v>
      </c>
      <c r="O53" s="369">
        <v>0</v>
      </c>
      <c r="P53" s="369">
        <f t="shared" si="31"/>
        <v>0</v>
      </c>
      <c r="Q53" s="370">
        <f t="shared" si="14"/>
        <v>0</v>
      </c>
      <c r="R53" s="369">
        <v>0</v>
      </c>
      <c r="S53" s="369">
        <v>0</v>
      </c>
      <c r="T53" s="369">
        <v>0</v>
      </c>
      <c r="U53" s="369">
        <f t="shared" si="32"/>
        <v>0</v>
      </c>
      <c r="V53" s="370">
        <f t="shared" si="15"/>
        <v>0</v>
      </c>
      <c r="W53" s="369">
        <v>0</v>
      </c>
      <c r="X53" s="369">
        <v>0</v>
      </c>
      <c r="Y53" s="369">
        <v>0</v>
      </c>
      <c r="Z53" s="369">
        <f t="shared" si="33"/>
        <v>0</v>
      </c>
      <c r="AA53" s="370">
        <f t="shared" si="20"/>
        <v>0</v>
      </c>
      <c r="AB53" s="370"/>
      <c r="AC53" s="366"/>
    </row>
    <row r="54" spans="2:29">
      <c r="B54" s="371"/>
      <c r="C54" s="372"/>
      <c r="D54" s="371"/>
      <c r="E54" s="373"/>
      <c r="F54" s="368" t="s">
        <v>182</v>
      </c>
      <c r="G54" s="369">
        <f t="shared" si="29"/>
        <v>0</v>
      </c>
      <c r="H54" s="370"/>
      <c r="I54" s="369">
        <v>0</v>
      </c>
      <c r="J54" s="369">
        <v>0</v>
      </c>
      <c r="K54" s="369">
        <v>0</v>
      </c>
      <c r="L54" s="369">
        <f t="shared" si="30"/>
        <v>0</v>
      </c>
      <c r="M54" s="369">
        <v>0</v>
      </c>
      <c r="N54" s="369">
        <v>0</v>
      </c>
      <c r="O54" s="369">
        <v>0</v>
      </c>
      <c r="P54" s="369">
        <f t="shared" si="31"/>
        <v>0</v>
      </c>
      <c r="Q54" s="370">
        <f t="shared" si="14"/>
        <v>0</v>
      </c>
      <c r="R54" s="369">
        <v>0</v>
      </c>
      <c r="S54" s="369">
        <v>0</v>
      </c>
      <c r="T54" s="369">
        <v>0</v>
      </c>
      <c r="U54" s="369">
        <f t="shared" si="32"/>
        <v>0</v>
      </c>
      <c r="V54" s="370">
        <f t="shared" si="15"/>
        <v>0</v>
      </c>
      <c r="W54" s="369">
        <v>0</v>
      </c>
      <c r="X54" s="369">
        <v>0</v>
      </c>
      <c r="Y54" s="369">
        <v>0</v>
      </c>
      <c r="Z54" s="369">
        <f t="shared" si="33"/>
        <v>0</v>
      </c>
      <c r="AA54" s="370">
        <f t="shared" si="20"/>
        <v>0</v>
      </c>
      <c r="AB54" s="370"/>
      <c r="AC54" s="366"/>
    </row>
    <row r="55" spans="2:29" ht="30">
      <c r="B55" s="371">
        <v>4</v>
      </c>
      <c r="C55" s="372" t="s">
        <v>29</v>
      </c>
      <c r="D55" s="371" t="s">
        <v>0</v>
      </c>
      <c r="E55" s="373"/>
      <c r="F55" s="368" t="s">
        <v>0</v>
      </c>
      <c r="G55" s="369">
        <f t="shared" si="29"/>
        <v>0</v>
      </c>
      <c r="H55" s="370"/>
      <c r="I55" s="369"/>
      <c r="J55" s="369"/>
      <c r="K55" s="369"/>
      <c r="L55" s="369">
        <f t="shared" si="30"/>
        <v>0</v>
      </c>
      <c r="M55" s="369"/>
      <c r="N55" s="369"/>
      <c r="O55" s="369"/>
      <c r="P55" s="369">
        <f t="shared" si="31"/>
        <v>0</v>
      </c>
      <c r="Q55" s="370">
        <f t="shared" si="14"/>
        <v>0</v>
      </c>
      <c r="R55" s="369"/>
      <c r="S55" s="369"/>
      <c r="T55" s="369"/>
      <c r="U55" s="369">
        <f t="shared" si="32"/>
        <v>0</v>
      </c>
      <c r="V55" s="370">
        <f t="shared" si="15"/>
        <v>0</v>
      </c>
      <c r="W55" s="369"/>
      <c r="X55" s="369"/>
      <c r="Y55" s="369"/>
      <c r="Z55" s="369">
        <f t="shared" si="33"/>
        <v>0</v>
      </c>
      <c r="AA55" s="370">
        <f t="shared" si="20"/>
        <v>0</v>
      </c>
      <c r="AB55" s="370"/>
      <c r="AC55" s="366"/>
    </row>
    <row r="56" spans="2:29">
      <c r="B56" s="371"/>
      <c r="C56" s="372"/>
      <c r="D56" s="371"/>
      <c r="E56" s="373"/>
      <c r="F56" s="368" t="s">
        <v>182</v>
      </c>
      <c r="G56" s="369">
        <f t="shared" si="29"/>
        <v>0</v>
      </c>
      <c r="H56" s="370"/>
      <c r="I56" s="369"/>
      <c r="J56" s="369"/>
      <c r="K56" s="369"/>
      <c r="L56" s="369">
        <f t="shared" si="30"/>
        <v>0</v>
      </c>
      <c r="M56" s="369"/>
      <c r="N56" s="369"/>
      <c r="O56" s="369"/>
      <c r="P56" s="369">
        <f t="shared" si="31"/>
        <v>0</v>
      </c>
      <c r="Q56" s="370">
        <f t="shared" si="14"/>
        <v>0</v>
      </c>
      <c r="R56" s="369"/>
      <c r="S56" s="369"/>
      <c r="T56" s="369"/>
      <c r="U56" s="369">
        <f t="shared" si="32"/>
        <v>0</v>
      </c>
      <c r="V56" s="370">
        <f t="shared" si="15"/>
        <v>0</v>
      </c>
      <c r="W56" s="369"/>
      <c r="X56" s="369"/>
      <c r="Y56" s="369"/>
      <c r="Z56" s="369">
        <f t="shared" si="33"/>
        <v>0</v>
      </c>
      <c r="AA56" s="370">
        <f t="shared" si="20"/>
        <v>0</v>
      </c>
      <c r="AB56" s="370"/>
      <c r="AC56" s="366"/>
    </row>
    <row r="57" spans="2:29" ht="45">
      <c r="B57" s="371"/>
      <c r="C57" s="372" t="s">
        <v>95</v>
      </c>
      <c r="D57" s="371" t="s">
        <v>0</v>
      </c>
      <c r="E57" s="373"/>
      <c r="F57" s="368" t="s">
        <v>0</v>
      </c>
      <c r="G57" s="369">
        <f t="shared" si="29"/>
        <v>0</v>
      </c>
      <c r="H57" s="370"/>
      <c r="I57" s="369">
        <f t="shared" ref="I57:K58" si="34">SUM(I59,I61,I63,I65,I67,I69,I71,I73)</f>
        <v>0</v>
      </c>
      <c r="J57" s="369">
        <f t="shared" si="34"/>
        <v>0</v>
      </c>
      <c r="K57" s="369">
        <f t="shared" si="34"/>
        <v>0</v>
      </c>
      <c r="L57" s="369">
        <f t="shared" si="30"/>
        <v>0</v>
      </c>
      <c r="M57" s="369">
        <f t="shared" ref="M57:O58" si="35">SUM(M59,M61,M63,M65,M67,M69,M71,M73)</f>
        <v>0</v>
      </c>
      <c r="N57" s="369">
        <f t="shared" si="35"/>
        <v>0</v>
      </c>
      <c r="O57" s="369">
        <f t="shared" si="35"/>
        <v>0</v>
      </c>
      <c r="P57" s="369">
        <f t="shared" si="31"/>
        <v>0</v>
      </c>
      <c r="Q57" s="370">
        <f t="shared" si="14"/>
        <v>0</v>
      </c>
      <c r="R57" s="369">
        <f t="shared" ref="R57:T58" si="36">SUM(R59,R61,R63,R65,R67,R69,R71,R73)</f>
        <v>0</v>
      </c>
      <c r="S57" s="369">
        <f t="shared" si="36"/>
        <v>0</v>
      </c>
      <c r="T57" s="369">
        <f t="shared" si="36"/>
        <v>0</v>
      </c>
      <c r="U57" s="369">
        <f t="shared" si="32"/>
        <v>0</v>
      </c>
      <c r="V57" s="370">
        <f t="shared" si="15"/>
        <v>0</v>
      </c>
      <c r="W57" s="369">
        <f t="shared" ref="W57:Y58" si="37">SUM(W59,W61,W63,W65,W67,W69,W71,W73)</f>
        <v>0</v>
      </c>
      <c r="X57" s="369">
        <f t="shared" si="37"/>
        <v>0</v>
      </c>
      <c r="Y57" s="369">
        <f t="shared" si="37"/>
        <v>0</v>
      </c>
      <c r="Z57" s="369">
        <f t="shared" si="33"/>
        <v>0</v>
      </c>
      <c r="AA57" s="370">
        <f t="shared" si="20"/>
        <v>0</v>
      </c>
      <c r="AB57" s="370"/>
      <c r="AC57" s="366"/>
    </row>
    <row r="58" spans="2:29">
      <c r="B58" s="371"/>
      <c r="C58" s="372"/>
      <c r="D58" s="371"/>
      <c r="E58" s="373"/>
      <c r="F58" s="368" t="s">
        <v>182</v>
      </c>
      <c r="G58" s="369">
        <f t="shared" si="29"/>
        <v>0</v>
      </c>
      <c r="H58" s="370"/>
      <c r="I58" s="369">
        <f t="shared" si="34"/>
        <v>0</v>
      </c>
      <c r="J58" s="369">
        <f t="shared" si="34"/>
        <v>0</v>
      </c>
      <c r="K58" s="369">
        <f t="shared" si="34"/>
        <v>0</v>
      </c>
      <c r="L58" s="369">
        <f t="shared" si="30"/>
        <v>0</v>
      </c>
      <c r="M58" s="369">
        <f t="shared" si="35"/>
        <v>0</v>
      </c>
      <c r="N58" s="369">
        <f t="shared" si="35"/>
        <v>0</v>
      </c>
      <c r="O58" s="369">
        <f t="shared" si="35"/>
        <v>0</v>
      </c>
      <c r="P58" s="369">
        <f t="shared" si="31"/>
        <v>0</v>
      </c>
      <c r="Q58" s="370">
        <f t="shared" si="14"/>
        <v>0</v>
      </c>
      <c r="R58" s="369">
        <f t="shared" si="36"/>
        <v>0</v>
      </c>
      <c r="S58" s="369">
        <f t="shared" si="36"/>
        <v>0</v>
      </c>
      <c r="T58" s="369">
        <f t="shared" si="36"/>
        <v>0</v>
      </c>
      <c r="U58" s="369">
        <f t="shared" si="32"/>
        <v>0</v>
      </c>
      <c r="V58" s="370">
        <f t="shared" si="15"/>
        <v>0</v>
      </c>
      <c r="W58" s="369">
        <f t="shared" si="37"/>
        <v>0</v>
      </c>
      <c r="X58" s="369">
        <f t="shared" si="37"/>
        <v>0</v>
      </c>
      <c r="Y58" s="369">
        <f t="shared" si="37"/>
        <v>0</v>
      </c>
      <c r="Z58" s="369">
        <f t="shared" si="33"/>
        <v>0</v>
      </c>
      <c r="AA58" s="370">
        <f t="shared" si="20"/>
        <v>0</v>
      </c>
      <c r="AB58" s="370"/>
      <c r="AC58" s="366"/>
    </row>
    <row r="59" spans="2:29" ht="30">
      <c r="B59" s="371">
        <v>1</v>
      </c>
      <c r="C59" s="372" t="s">
        <v>30</v>
      </c>
      <c r="D59" s="371" t="s">
        <v>0</v>
      </c>
      <c r="E59" s="373"/>
      <c r="F59" s="368" t="s">
        <v>0</v>
      </c>
      <c r="G59" s="369">
        <f>AA59</f>
        <v>0</v>
      </c>
      <c r="H59" s="370"/>
      <c r="I59" s="369"/>
      <c r="J59" s="369"/>
      <c r="K59" s="369"/>
      <c r="L59" s="369">
        <f t="shared" si="30"/>
        <v>0</v>
      </c>
      <c r="M59" s="369"/>
      <c r="N59" s="369"/>
      <c r="O59" s="369"/>
      <c r="P59" s="369"/>
      <c r="Q59" s="370">
        <f t="shared" si="14"/>
        <v>0</v>
      </c>
      <c r="R59" s="369"/>
      <c r="S59" s="369"/>
      <c r="T59" s="369"/>
      <c r="U59" s="369"/>
      <c r="V59" s="370">
        <f t="shared" si="15"/>
        <v>0</v>
      </c>
      <c r="W59" s="369"/>
      <c r="X59" s="369"/>
      <c r="Y59" s="369"/>
      <c r="Z59" s="369"/>
      <c r="AA59" s="370">
        <f t="shared" si="20"/>
        <v>0</v>
      </c>
      <c r="AB59" s="370"/>
      <c r="AC59" s="366"/>
    </row>
    <row r="60" spans="2:29">
      <c r="B60" s="371"/>
      <c r="C60" s="372"/>
      <c r="D60" s="371"/>
      <c r="E60" s="373"/>
      <c r="F60" s="368" t="s">
        <v>182</v>
      </c>
      <c r="G60" s="369">
        <f>AA60</f>
        <v>0</v>
      </c>
      <c r="H60" s="370"/>
      <c r="I60" s="369"/>
      <c r="J60" s="369"/>
      <c r="K60" s="369"/>
      <c r="L60" s="369">
        <f t="shared" si="30"/>
        <v>0</v>
      </c>
      <c r="M60" s="369"/>
      <c r="N60" s="369"/>
      <c r="O60" s="369"/>
      <c r="P60" s="369">
        <f>SUM(M60:O60)</f>
        <v>0</v>
      </c>
      <c r="Q60" s="370">
        <f t="shared" si="14"/>
        <v>0</v>
      </c>
      <c r="R60" s="369"/>
      <c r="S60" s="369"/>
      <c r="T60" s="369"/>
      <c r="U60" s="369">
        <f>SUM(R60:T60)</f>
        <v>0</v>
      </c>
      <c r="V60" s="370">
        <f t="shared" si="15"/>
        <v>0</v>
      </c>
      <c r="W60" s="369"/>
      <c r="X60" s="369"/>
      <c r="Y60" s="369"/>
      <c r="Z60" s="369">
        <f>SUM(W60:Y60)</f>
        <v>0</v>
      </c>
      <c r="AA60" s="370">
        <f t="shared" si="20"/>
        <v>0</v>
      </c>
      <c r="AB60" s="370"/>
      <c r="AC60" s="366"/>
    </row>
    <row r="61" spans="2:29">
      <c r="B61" s="371">
        <v>2</v>
      </c>
      <c r="C61" s="372" t="s">
        <v>31</v>
      </c>
      <c r="D61" s="371" t="s">
        <v>0</v>
      </c>
      <c r="E61" s="373"/>
      <c r="F61" s="368" t="s">
        <v>0</v>
      </c>
      <c r="G61" s="369">
        <f>AA61</f>
        <v>0</v>
      </c>
      <c r="H61" s="370"/>
      <c r="I61" s="369"/>
      <c r="J61" s="369"/>
      <c r="K61" s="369"/>
      <c r="L61" s="369">
        <f t="shared" si="30"/>
        <v>0</v>
      </c>
      <c r="M61" s="369"/>
      <c r="N61" s="369"/>
      <c r="O61" s="369"/>
      <c r="P61" s="369">
        <f>SUM(M61:O61)</f>
        <v>0</v>
      </c>
      <c r="Q61" s="370">
        <f t="shared" si="14"/>
        <v>0</v>
      </c>
      <c r="R61" s="369"/>
      <c r="S61" s="369"/>
      <c r="T61" s="369"/>
      <c r="U61" s="369">
        <f>SUM(R61:T61)</f>
        <v>0</v>
      </c>
      <c r="V61" s="370">
        <f t="shared" si="15"/>
        <v>0</v>
      </c>
      <c r="W61" s="369"/>
      <c r="X61" s="369"/>
      <c r="Y61" s="369"/>
      <c r="Z61" s="369">
        <f>SUM(W61:Y61)</f>
        <v>0</v>
      </c>
      <c r="AA61" s="370">
        <f t="shared" si="20"/>
        <v>0</v>
      </c>
      <c r="AB61" s="370"/>
      <c r="AC61" s="366"/>
    </row>
    <row r="62" spans="2:29">
      <c r="B62" s="371"/>
      <c r="C62" s="372"/>
      <c r="D62" s="371"/>
      <c r="E62" s="373"/>
      <c r="F62" s="368" t="s">
        <v>182</v>
      </c>
      <c r="G62" s="369">
        <f t="shared" ref="G62:G100" si="38">AA62</f>
        <v>0</v>
      </c>
      <c r="H62" s="370"/>
      <c r="I62" s="369"/>
      <c r="J62" s="369"/>
      <c r="K62" s="369"/>
      <c r="L62" s="369">
        <f t="shared" si="30"/>
        <v>0</v>
      </c>
      <c r="M62" s="369"/>
      <c r="N62" s="369"/>
      <c r="O62" s="369"/>
      <c r="P62" s="369">
        <f t="shared" ref="P62:P78" si="39">SUM(M62:O62)</f>
        <v>0</v>
      </c>
      <c r="Q62" s="370">
        <f t="shared" si="14"/>
        <v>0</v>
      </c>
      <c r="R62" s="369"/>
      <c r="S62" s="369"/>
      <c r="T62" s="369"/>
      <c r="U62" s="369">
        <f t="shared" ref="U62:U78" si="40">SUM(R62:T62)</f>
        <v>0</v>
      </c>
      <c r="V62" s="370">
        <f t="shared" si="15"/>
        <v>0</v>
      </c>
      <c r="W62" s="369"/>
      <c r="X62" s="369"/>
      <c r="Y62" s="369"/>
      <c r="Z62" s="369">
        <f t="shared" ref="Z62:Z78" si="41">SUM(W62:Y62)</f>
        <v>0</v>
      </c>
      <c r="AA62" s="370">
        <f t="shared" si="20"/>
        <v>0</v>
      </c>
      <c r="AB62" s="370"/>
      <c r="AC62" s="366"/>
    </row>
    <row r="63" spans="2:29" ht="30">
      <c r="B63" s="371">
        <v>3</v>
      </c>
      <c r="C63" s="372" t="s">
        <v>32</v>
      </c>
      <c r="D63" s="371" t="s">
        <v>0</v>
      </c>
      <c r="E63" s="373"/>
      <c r="F63" s="368" t="s">
        <v>0</v>
      </c>
      <c r="G63" s="369">
        <f t="shared" si="38"/>
        <v>0</v>
      </c>
      <c r="H63" s="370"/>
      <c r="I63" s="369"/>
      <c r="J63" s="369"/>
      <c r="K63" s="369"/>
      <c r="L63" s="369">
        <f t="shared" si="30"/>
        <v>0</v>
      </c>
      <c r="M63" s="369"/>
      <c r="N63" s="369"/>
      <c r="O63" s="369"/>
      <c r="P63" s="369">
        <f t="shared" si="39"/>
        <v>0</v>
      </c>
      <c r="Q63" s="370">
        <f t="shared" si="14"/>
        <v>0</v>
      </c>
      <c r="R63" s="369"/>
      <c r="S63" s="369"/>
      <c r="T63" s="369"/>
      <c r="U63" s="369">
        <f t="shared" si="40"/>
        <v>0</v>
      </c>
      <c r="V63" s="370">
        <f t="shared" si="15"/>
        <v>0</v>
      </c>
      <c r="W63" s="369"/>
      <c r="X63" s="369"/>
      <c r="Y63" s="369"/>
      <c r="Z63" s="369">
        <f t="shared" si="41"/>
        <v>0</v>
      </c>
      <c r="AA63" s="370">
        <f t="shared" si="20"/>
        <v>0</v>
      </c>
      <c r="AB63" s="370"/>
      <c r="AC63" s="366"/>
    </row>
    <row r="64" spans="2:29">
      <c r="B64" s="371"/>
      <c r="C64" s="372"/>
      <c r="D64" s="371"/>
      <c r="E64" s="373"/>
      <c r="F64" s="368" t="s">
        <v>182</v>
      </c>
      <c r="G64" s="369">
        <f t="shared" si="38"/>
        <v>0</v>
      </c>
      <c r="H64" s="370"/>
      <c r="I64" s="369"/>
      <c r="J64" s="369"/>
      <c r="K64" s="369"/>
      <c r="L64" s="369">
        <f t="shared" si="30"/>
        <v>0</v>
      </c>
      <c r="M64" s="369"/>
      <c r="N64" s="369"/>
      <c r="O64" s="369"/>
      <c r="P64" s="369">
        <f t="shared" si="39"/>
        <v>0</v>
      </c>
      <c r="Q64" s="370">
        <f t="shared" si="14"/>
        <v>0</v>
      </c>
      <c r="R64" s="369"/>
      <c r="S64" s="369"/>
      <c r="T64" s="369"/>
      <c r="U64" s="369">
        <f t="shared" si="40"/>
        <v>0</v>
      </c>
      <c r="V64" s="370">
        <f t="shared" si="15"/>
        <v>0</v>
      </c>
      <c r="W64" s="369"/>
      <c r="X64" s="369"/>
      <c r="Y64" s="369"/>
      <c r="Z64" s="369">
        <f t="shared" si="41"/>
        <v>0</v>
      </c>
      <c r="AA64" s="370">
        <f t="shared" si="20"/>
        <v>0</v>
      </c>
      <c r="AB64" s="370"/>
      <c r="AC64" s="366"/>
    </row>
    <row r="65" spans="2:29" ht="30">
      <c r="B65" s="371">
        <v>4</v>
      </c>
      <c r="C65" s="372" t="s">
        <v>96</v>
      </c>
      <c r="D65" s="371" t="s">
        <v>6</v>
      </c>
      <c r="E65" s="373"/>
      <c r="F65" s="368" t="s">
        <v>0</v>
      </c>
      <c r="G65" s="369">
        <f t="shared" si="38"/>
        <v>0</v>
      </c>
      <c r="H65" s="370"/>
      <c r="I65" s="369"/>
      <c r="J65" s="369"/>
      <c r="K65" s="369"/>
      <c r="L65" s="369">
        <f t="shared" si="30"/>
        <v>0</v>
      </c>
      <c r="M65" s="369"/>
      <c r="N65" s="369"/>
      <c r="O65" s="369"/>
      <c r="P65" s="369">
        <f t="shared" si="39"/>
        <v>0</v>
      </c>
      <c r="Q65" s="370">
        <f t="shared" si="14"/>
        <v>0</v>
      </c>
      <c r="R65" s="369"/>
      <c r="S65" s="369"/>
      <c r="T65" s="369"/>
      <c r="U65" s="369">
        <f t="shared" si="40"/>
        <v>0</v>
      </c>
      <c r="V65" s="370">
        <f t="shared" si="15"/>
        <v>0</v>
      </c>
      <c r="W65" s="369"/>
      <c r="X65" s="369"/>
      <c r="Y65" s="369"/>
      <c r="Z65" s="369">
        <f t="shared" si="41"/>
        <v>0</v>
      </c>
      <c r="AA65" s="370">
        <f t="shared" si="20"/>
        <v>0</v>
      </c>
      <c r="AB65" s="370"/>
      <c r="AC65" s="366"/>
    </row>
    <row r="66" spans="2:29">
      <c r="B66" s="371"/>
      <c r="C66" s="372"/>
      <c r="D66" s="371"/>
      <c r="E66" s="373"/>
      <c r="F66" s="368" t="s">
        <v>182</v>
      </c>
      <c r="G66" s="369">
        <f t="shared" si="38"/>
        <v>0</v>
      </c>
      <c r="H66" s="370"/>
      <c r="I66" s="369"/>
      <c r="J66" s="369"/>
      <c r="K66" s="369"/>
      <c r="L66" s="369">
        <f t="shared" si="30"/>
        <v>0</v>
      </c>
      <c r="M66" s="369"/>
      <c r="N66" s="369"/>
      <c r="O66" s="369"/>
      <c r="P66" s="369">
        <f t="shared" si="39"/>
        <v>0</v>
      </c>
      <c r="Q66" s="370">
        <f t="shared" si="14"/>
        <v>0</v>
      </c>
      <c r="R66" s="369"/>
      <c r="S66" s="369"/>
      <c r="T66" s="369"/>
      <c r="U66" s="369">
        <f t="shared" si="40"/>
        <v>0</v>
      </c>
      <c r="V66" s="370">
        <f t="shared" si="15"/>
        <v>0</v>
      </c>
      <c r="W66" s="369"/>
      <c r="X66" s="369"/>
      <c r="Y66" s="369"/>
      <c r="Z66" s="369">
        <f t="shared" si="41"/>
        <v>0</v>
      </c>
      <c r="AA66" s="370">
        <f t="shared" si="20"/>
        <v>0</v>
      </c>
      <c r="AB66" s="370"/>
      <c r="AC66" s="366"/>
    </row>
    <row r="67" spans="2:29" ht="30">
      <c r="B67" s="374">
        <v>5</v>
      </c>
      <c r="C67" s="375" t="s">
        <v>33</v>
      </c>
      <c r="D67" s="374" t="s">
        <v>0</v>
      </c>
      <c r="E67" s="382"/>
      <c r="F67" s="376" t="s">
        <v>0</v>
      </c>
      <c r="G67" s="381">
        <f t="shared" si="38"/>
        <v>0</v>
      </c>
      <c r="H67" s="377"/>
      <c r="I67" s="381"/>
      <c r="J67" s="381"/>
      <c r="K67" s="381"/>
      <c r="L67" s="381">
        <f t="shared" si="30"/>
        <v>0</v>
      </c>
      <c r="M67" s="381"/>
      <c r="N67" s="381"/>
      <c r="O67" s="381"/>
      <c r="P67" s="381">
        <f t="shared" si="39"/>
        <v>0</v>
      </c>
      <c r="Q67" s="377">
        <f t="shared" si="14"/>
        <v>0</v>
      </c>
      <c r="R67" s="381"/>
      <c r="S67" s="381"/>
      <c r="T67" s="381"/>
      <c r="U67" s="381">
        <f t="shared" si="40"/>
        <v>0</v>
      </c>
      <c r="V67" s="377">
        <f t="shared" si="15"/>
        <v>0</v>
      </c>
      <c r="W67" s="381"/>
      <c r="X67" s="381"/>
      <c r="Y67" s="381"/>
      <c r="Z67" s="381">
        <f t="shared" si="41"/>
        <v>0</v>
      </c>
      <c r="AA67" s="377">
        <f t="shared" si="20"/>
        <v>0</v>
      </c>
      <c r="AB67" s="377"/>
      <c r="AC67" s="366"/>
    </row>
    <row r="68" spans="2:29">
      <c r="B68" s="371"/>
      <c r="C68" s="372"/>
      <c r="D68" s="371"/>
      <c r="E68" s="373"/>
      <c r="F68" s="368" t="s">
        <v>182</v>
      </c>
      <c r="G68" s="369">
        <f t="shared" si="38"/>
        <v>0</v>
      </c>
      <c r="H68" s="370"/>
      <c r="I68" s="369"/>
      <c r="J68" s="369"/>
      <c r="K68" s="369"/>
      <c r="L68" s="369">
        <f t="shared" si="30"/>
        <v>0</v>
      </c>
      <c r="M68" s="369"/>
      <c r="N68" s="369"/>
      <c r="O68" s="369"/>
      <c r="P68" s="369">
        <f t="shared" si="39"/>
        <v>0</v>
      </c>
      <c r="Q68" s="370">
        <f t="shared" si="14"/>
        <v>0</v>
      </c>
      <c r="R68" s="369"/>
      <c r="S68" s="369"/>
      <c r="T68" s="369"/>
      <c r="U68" s="369">
        <f t="shared" si="40"/>
        <v>0</v>
      </c>
      <c r="V68" s="370">
        <f t="shared" si="15"/>
        <v>0</v>
      </c>
      <c r="W68" s="369"/>
      <c r="X68" s="369"/>
      <c r="Y68" s="369"/>
      <c r="Z68" s="369">
        <f t="shared" si="41"/>
        <v>0</v>
      </c>
      <c r="AA68" s="370">
        <f t="shared" si="20"/>
        <v>0</v>
      </c>
      <c r="AB68" s="370"/>
      <c r="AC68" s="366"/>
    </row>
    <row r="69" spans="2:29" ht="45">
      <c r="B69" s="371">
        <v>6</v>
      </c>
      <c r="C69" s="372" t="s">
        <v>34</v>
      </c>
      <c r="D69" s="371" t="s">
        <v>0</v>
      </c>
      <c r="E69" s="373"/>
      <c r="F69" s="368" t="s">
        <v>0</v>
      </c>
      <c r="G69" s="369">
        <f t="shared" si="38"/>
        <v>0</v>
      </c>
      <c r="H69" s="370"/>
      <c r="I69" s="369"/>
      <c r="J69" s="369"/>
      <c r="K69" s="369"/>
      <c r="L69" s="369">
        <f t="shared" si="30"/>
        <v>0</v>
      </c>
      <c r="M69" s="369"/>
      <c r="N69" s="369"/>
      <c r="O69" s="369"/>
      <c r="P69" s="369">
        <f t="shared" si="39"/>
        <v>0</v>
      </c>
      <c r="Q69" s="370">
        <f t="shared" si="14"/>
        <v>0</v>
      </c>
      <c r="R69" s="369"/>
      <c r="S69" s="369"/>
      <c r="T69" s="369"/>
      <c r="U69" s="369">
        <f t="shared" si="40"/>
        <v>0</v>
      </c>
      <c r="V69" s="370">
        <f t="shared" si="15"/>
        <v>0</v>
      </c>
      <c r="W69" s="369"/>
      <c r="X69" s="369"/>
      <c r="Y69" s="369"/>
      <c r="Z69" s="369">
        <f t="shared" si="41"/>
        <v>0</v>
      </c>
      <c r="AA69" s="370">
        <f t="shared" si="20"/>
        <v>0</v>
      </c>
      <c r="AB69" s="370"/>
      <c r="AC69" s="366"/>
    </row>
    <row r="70" spans="2:29">
      <c r="B70" s="371"/>
      <c r="C70" s="372"/>
      <c r="D70" s="371"/>
      <c r="E70" s="373"/>
      <c r="F70" s="368" t="s">
        <v>182</v>
      </c>
      <c r="G70" s="369">
        <f t="shared" si="38"/>
        <v>0</v>
      </c>
      <c r="H70" s="370"/>
      <c r="I70" s="369"/>
      <c r="J70" s="369"/>
      <c r="K70" s="369"/>
      <c r="L70" s="369">
        <f t="shared" si="30"/>
        <v>0</v>
      </c>
      <c r="M70" s="369"/>
      <c r="N70" s="369"/>
      <c r="O70" s="369"/>
      <c r="P70" s="369">
        <f t="shared" si="39"/>
        <v>0</v>
      </c>
      <c r="Q70" s="370">
        <f t="shared" si="14"/>
        <v>0</v>
      </c>
      <c r="R70" s="369"/>
      <c r="S70" s="369"/>
      <c r="T70" s="369"/>
      <c r="U70" s="369">
        <f t="shared" si="40"/>
        <v>0</v>
      </c>
      <c r="V70" s="370">
        <f t="shared" si="15"/>
        <v>0</v>
      </c>
      <c r="W70" s="369"/>
      <c r="X70" s="369"/>
      <c r="Y70" s="369"/>
      <c r="Z70" s="369">
        <f t="shared" si="41"/>
        <v>0</v>
      </c>
      <c r="AA70" s="370">
        <f t="shared" si="20"/>
        <v>0</v>
      </c>
      <c r="AB70" s="370"/>
      <c r="AC70" s="366"/>
    </row>
    <row r="71" spans="2:29" ht="30">
      <c r="B71" s="371">
        <v>7</v>
      </c>
      <c r="C71" s="372" t="s">
        <v>35</v>
      </c>
      <c r="D71" s="371" t="s">
        <v>0</v>
      </c>
      <c r="E71" s="373"/>
      <c r="F71" s="368" t="s">
        <v>0</v>
      </c>
      <c r="G71" s="369">
        <f t="shared" si="38"/>
        <v>0</v>
      </c>
      <c r="H71" s="370"/>
      <c r="I71" s="369"/>
      <c r="J71" s="369"/>
      <c r="K71" s="369"/>
      <c r="L71" s="369">
        <f t="shared" si="30"/>
        <v>0</v>
      </c>
      <c r="M71" s="369"/>
      <c r="N71" s="369"/>
      <c r="O71" s="369"/>
      <c r="P71" s="369">
        <f t="shared" si="39"/>
        <v>0</v>
      </c>
      <c r="Q71" s="370">
        <f t="shared" si="14"/>
        <v>0</v>
      </c>
      <c r="R71" s="369"/>
      <c r="S71" s="369"/>
      <c r="T71" s="369"/>
      <c r="U71" s="369">
        <f t="shared" si="40"/>
        <v>0</v>
      </c>
      <c r="V71" s="370">
        <f t="shared" si="15"/>
        <v>0</v>
      </c>
      <c r="W71" s="369"/>
      <c r="X71" s="369"/>
      <c r="Y71" s="369"/>
      <c r="Z71" s="369">
        <f t="shared" si="41"/>
        <v>0</v>
      </c>
      <c r="AA71" s="370">
        <f t="shared" si="20"/>
        <v>0</v>
      </c>
      <c r="AB71" s="370"/>
      <c r="AC71" s="366"/>
    </row>
    <row r="72" spans="2:29">
      <c r="B72" s="371"/>
      <c r="C72" s="372"/>
      <c r="D72" s="371"/>
      <c r="E72" s="373"/>
      <c r="F72" s="368" t="s">
        <v>182</v>
      </c>
      <c r="G72" s="369">
        <f t="shared" si="38"/>
        <v>0</v>
      </c>
      <c r="H72" s="370"/>
      <c r="I72" s="369"/>
      <c r="J72" s="369"/>
      <c r="K72" s="369"/>
      <c r="L72" s="369">
        <f t="shared" si="30"/>
        <v>0</v>
      </c>
      <c r="M72" s="369"/>
      <c r="N72" s="369"/>
      <c r="O72" s="369"/>
      <c r="P72" s="369">
        <f t="shared" si="39"/>
        <v>0</v>
      </c>
      <c r="Q72" s="370">
        <f t="shared" si="14"/>
        <v>0</v>
      </c>
      <c r="R72" s="369"/>
      <c r="S72" s="369"/>
      <c r="T72" s="369"/>
      <c r="U72" s="369">
        <f t="shared" si="40"/>
        <v>0</v>
      </c>
      <c r="V72" s="370">
        <f t="shared" si="15"/>
        <v>0</v>
      </c>
      <c r="W72" s="369"/>
      <c r="X72" s="369"/>
      <c r="Y72" s="369"/>
      <c r="Z72" s="369">
        <f t="shared" si="41"/>
        <v>0</v>
      </c>
      <c r="AA72" s="370">
        <f t="shared" si="20"/>
        <v>0</v>
      </c>
      <c r="AB72" s="370"/>
      <c r="AC72" s="366"/>
    </row>
    <row r="73" spans="2:29" ht="30">
      <c r="B73" s="371">
        <v>8</v>
      </c>
      <c r="C73" s="372" t="s">
        <v>36</v>
      </c>
      <c r="D73" s="371" t="s">
        <v>5</v>
      </c>
      <c r="E73" s="373"/>
      <c r="F73" s="368" t="s">
        <v>0</v>
      </c>
      <c r="G73" s="369">
        <f t="shared" si="38"/>
        <v>0</v>
      </c>
      <c r="H73" s="370"/>
      <c r="I73" s="369"/>
      <c r="J73" s="369"/>
      <c r="K73" s="369"/>
      <c r="L73" s="369">
        <f t="shared" si="30"/>
        <v>0</v>
      </c>
      <c r="M73" s="369"/>
      <c r="N73" s="369"/>
      <c r="O73" s="369"/>
      <c r="P73" s="369">
        <f t="shared" si="39"/>
        <v>0</v>
      </c>
      <c r="Q73" s="370">
        <f t="shared" si="14"/>
        <v>0</v>
      </c>
      <c r="R73" s="369"/>
      <c r="S73" s="369"/>
      <c r="T73" s="369"/>
      <c r="U73" s="369">
        <f t="shared" si="40"/>
        <v>0</v>
      </c>
      <c r="V73" s="370">
        <f t="shared" si="15"/>
        <v>0</v>
      </c>
      <c r="W73" s="369"/>
      <c r="X73" s="369"/>
      <c r="Y73" s="369"/>
      <c r="Z73" s="369">
        <f t="shared" si="41"/>
        <v>0</v>
      </c>
      <c r="AA73" s="370">
        <f t="shared" si="20"/>
        <v>0</v>
      </c>
      <c r="AB73" s="370"/>
      <c r="AC73" s="366"/>
    </row>
    <row r="74" spans="2:29">
      <c r="B74" s="371"/>
      <c r="C74" s="372"/>
      <c r="D74" s="371"/>
      <c r="E74" s="373"/>
      <c r="F74" s="368" t="s">
        <v>182</v>
      </c>
      <c r="G74" s="369">
        <f t="shared" si="38"/>
        <v>0</v>
      </c>
      <c r="H74" s="370"/>
      <c r="I74" s="369"/>
      <c r="J74" s="369"/>
      <c r="K74" s="369"/>
      <c r="L74" s="369">
        <f t="shared" si="30"/>
        <v>0</v>
      </c>
      <c r="M74" s="369"/>
      <c r="N74" s="369"/>
      <c r="O74" s="369"/>
      <c r="P74" s="369">
        <f t="shared" si="39"/>
        <v>0</v>
      </c>
      <c r="Q74" s="370">
        <f t="shared" si="14"/>
        <v>0</v>
      </c>
      <c r="R74" s="369"/>
      <c r="S74" s="369"/>
      <c r="T74" s="369"/>
      <c r="U74" s="369">
        <f t="shared" si="40"/>
        <v>0</v>
      </c>
      <c r="V74" s="370">
        <f t="shared" si="15"/>
        <v>0</v>
      </c>
      <c r="W74" s="369"/>
      <c r="X74" s="369"/>
      <c r="Y74" s="369"/>
      <c r="Z74" s="369">
        <f t="shared" si="41"/>
        <v>0</v>
      </c>
      <c r="AA74" s="370">
        <f t="shared" si="20"/>
        <v>0</v>
      </c>
      <c r="AB74" s="370"/>
      <c r="AC74" s="366"/>
    </row>
    <row r="75" spans="2:29" ht="45">
      <c r="B75" s="371"/>
      <c r="C75" s="372" t="s">
        <v>99</v>
      </c>
      <c r="D75" s="371" t="s">
        <v>0</v>
      </c>
      <c r="E75" s="373"/>
      <c r="F75" s="368" t="s">
        <v>0</v>
      </c>
      <c r="G75" s="369" t="e">
        <f t="shared" si="38"/>
        <v>#DIV/0!</v>
      </c>
      <c r="H75" s="370"/>
      <c r="I75" s="369">
        <f t="shared" ref="I75:K76" si="42">SUM(I77,I79,I89,I97,I99)</f>
        <v>0</v>
      </c>
      <c r="J75" s="369">
        <f t="shared" si="42"/>
        <v>0</v>
      </c>
      <c r="K75" s="369">
        <f t="shared" si="42"/>
        <v>0</v>
      </c>
      <c r="L75" s="369">
        <f t="shared" si="30"/>
        <v>0</v>
      </c>
      <c r="M75" s="369" t="e">
        <f t="shared" ref="M75:O76" si="43">SUM(M77,M79,M89,M97,M99)</f>
        <v>#DIV/0!</v>
      </c>
      <c r="N75" s="369">
        <f t="shared" si="43"/>
        <v>0</v>
      </c>
      <c r="O75" s="369">
        <f t="shared" si="43"/>
        <v>0</v>
      </c>
      <c r="P75" s="369" t="e">
        <f t="shared" si="39"/>
        <v>#DIV/0!</v>
      </c>
      <c r="Q75" s="370" t="e">
        <f t="shared" si="14"/>
        <v>#DIV/0!</v>
      </c>
      <c r="R75" s="369">
        <f t="shared" ref="R75:T76" si="44">SUM(R77,R79,R89,R97,R99)</f>
        <v>0</v>
      </c>
      <c r="S75" s="369" t="e">
        <f t="shared" si="44"/>
        <v>#DIV/0!</v>
      </c>
      <c r="T75" s="369">
        <f t="shared" si="44"/>
        <v>0</v>
      </c>
      <c r="U75" s="369" t="e">
        <f t="shared" si="40"/>
        <v>#DIV/0!</v>
      </c>
      <c r="V75" s="370" t="e">
        <f t="shared" si="15"/>
        <v>#DIV/0!</v>
      </c>
      <c r="W75" s="369">
        <f t="shared" ref="W75:Y76" si="45">SUM(W77,W79,W89,W97,W99)</f>
        <v>0</v>
      </c>
      <c r="X75" s="369">
        <f t="shared" si="45"/>
        <v>0</v>
      </c>
      <c r="Y75" s="369">
        <f t="shared" si="45"/>
        <v>0</v>
      </c>
      <c r="Z75" s="369">
        <f t="shared" si="41"/>
        <v>0</v>
      </c>
      <c r="AA75" s="370" t="e">
        <f t="shared" si="20"/>
        <v>#DIV/0!</v>
      </c>
      <c r="AB75" s="370">
        <v>1</v>
      </c>
      <c r="AC75" s="366">
        <v>1</v>
      </c>
    </row>
    <row r="76" spans="2:29">
      <c r="B76" s="371"/>
      <c r="C76" s="372"/>
      <c r="D76" s="371"/>
      <c r="E76" s="373"/>
      <c r="F76" s="368" t="s">
        <v>182</v>
      </c>
      <c r="G76" s="369" t="e">
        <f t="shared" si="38"/>
        <v>#DIV/0!</v>
      </c>
      <c r="H76" s="370"/>
      <c r="I76" s="369">
        <f t="shared" si="42"/>
        <v>0</v>
      </c>
      <c r="J76" s="369">
        <f t="shared" si="42"/>
        <v>0</v>
      </c>
      <c r="K76" s="369">
        <f t="shared" si="42"/>
        <v>0</v>
      </c>
      <c r="L76" s="369">
        <f t="shared" si="30"/>
        <v>0</v>
      </c>
      <c r="M76" s="369" t="e">
        <f t="shared" si="43"/>
        <v>#DIV/0!</v>
      </c>
      <c r="N76" s="369">
        <f t="shared" si="43"/>
        <v>0</v>
      </c>
      <c r="O76" s="369">
        <f t="shared" si="43"/>
        <v>0</v>
      </c>
      <c r="P76" s="369" t="e">
        <f t="shared" si="39"/>
        <v>#DIV/0!</v>
      </c>
      <c r="Q76" s="370" t="e">
        <f t="shared" si="14"/>
        <v>#DIV/0!</v>
      </c>
      <c r="R76" s="369">
        <f t="shared" si="44"/>
        <v>0</v>
      </c>
      <c r="S76" s="369" t="e">
        <f t="shared" si="44"/>
        <v>#DIV/0!</v>
      </c>
      <c r="T76" s="369">
        <f t="shared" si="44"/>
        <v>0</v>
      </c>
      <c r="U76" s="369" t="e">
        <f t="shared" si="40"/>
        <v>#DIV/0!</v>
      </c>
      <c r="V76" s="370" t="e">
        <f t="shared" si="15"/>
        <v>#DIV/0!</v>
      </c>
      <c r="W76" s="369">
        <f t="shared" si="45"/>
        <v>0</v>
      </c>
      <c r="X76" s="369">
        <f t="shared" si="45"/>
        <v>0</v>
      </c>
      <c r="Y76" s="369">
        <f t="shared" si="45"/>
        <v>0</v>
      </c>
      <c r="Z76" s="369">
        <f t="shared" si="41"/>
        <v>0</v>
      </c>
      <c r="AA76" s="370" t="e">
        <f t="shared" si="20"/>
        <v>#DIV/0!</v>
      </c>
      <c r="AB76" s="370"/>
      <c r="AC76" s="366"/>
    </row>
    <row r="77" spans="2:29" ht="28.5" customHeight="1">
      <c r="B77" s="371">
        <v>1</v>
      </c>
      <c r="C77" s="372" t="s">
        <v>37</v>
      </c>
      <c r="D77" s="371" t="s">
        <v>0</v>
      </c>
      <c r="E77" s="373">
        <v>60000</v>
      </c>
      <c r="F77" s="368" t="s">
        <v>0</v>
      </c>
      <c r="G77" s="369">
        <f t="shared" si="38"/>
        <v>0</v>
      </c>
      <c r="H77" s="370"/>
      <c r="I77" s="369">
        <v>0</v>
      </c>
      <c r="J77" s="369">
        <v>0</v>
      </c>
      <c r="K77" s="369">
        <v>0</v>
      </c>
      <c r="L77" s="369">
        <f t="shared" si="30"/>
        <v>0</v>
      </c>
      <c r="M77" s="369">
        <v>0</v>
      </c>
      <c r="N77" s="369">
        <v>0</v>
      </c>
      <c r="O77" s="369">
        <v>0</v>
      </c>
      <c r="P77" s="369">
        <f t="shared" si="39"/>
        <v>0</v>
      </c>
      <c r="Q77" s="370">
        <f t="shared" si="14"/>
        <v>0</v>
      </c>
      <c r="R77" s="369">
        <v>0</v>
      </c>
      <c r="S77" s="369">
        <v>0</v>
      </c>
      <c r="T77" s="369">
        <v>0</v>
      </c>
      <c r="U77" s="369">
        <f t="shared" si="40"/>
        <v>0</v>
      </c>
      <c r="V77" s="370">
        <f t="shared" si="15"/>
        <v>0</v>
      </c>
      <c r="W77" s="369">
        <v>0</v>
      </c>
      <c r="X77" s="369">
        <v>0</v>
      </c>
      <c r="Y77" s="369">
        <v>0</v>
      </c>
      <c r="Z77" s="369">
        <f t="shared" si="41"/>
        <v>0</v>
      </c>
      <c r="AA77" s="370">
        <f t="shared" si="20"/>
        <v>0</v>
      </c>
      <c r="AB77" s="370"/>
      <c r="AC77" s="366"/>
    </row>
    <row r="78" spans="2:29" ht="28.5" customHeight="1">
      <c r="B78" s="371"/>
      <c r="C78" s="372"/>
      <c r="D78" s="371"/>
      <c r="E78" s="373"/>
      <c r="F78" s="368" t="s">
        <v>182</v>
      </c>
      <c r="G78" s="369">
        <f t="shared" si="38"/>
        <v>0</v>
      </c>
      <c r="H78" s="370"/>
      <c r="I78" s="369"/>
      <c r="J78" s="369"/>
      <c r="K78" s="369"/>
      <c r="L78" s="369">
        <f t="shared" si="30"/>
        <v>0</v>
      </c>
      <c r="M78" s="369"/>
      <c r="N78" s="369"/>
      <c r="O78" s="369"/>
      <c r="P78" s="369">
        <f t="shared" si="39"/>
        <v>0</v>
      </c>
      <c r="Q78" s="370">
        <f t="shared" si="14"/>
        <v>0</v>
      </c>
      <c r="R78" s="369"/>
      <c r="S78" s="369"/>
      <c r="T78" s="369"/>
      <c r="U78" s="369">
        <f t="shared" si="40"/>
        <v>0</v>
      </c>
      <c r="V78" s="370">
        <f t="shared" si="15"/>
        <v>0</v>
      </c>
      <c r="W78" s="369"/>
      <c r="X78" s="369"/>
      <c r="Y78" s="369"/>
      <c r="Z78" s="369">
        <f t="shared" si="41"/>
        <v>0</v>
      </c>
      <c r="AA78" s="370">
        <f t="shared" si="20"/>
        <v>0</v>
      </c>
      <c r="AB78" s="370"/>
      <c r="AC78" s="366"/>
    </row>
    <row r="79" spans="2:29" ht="27.75" customHeight="1">
      <c r="B79" s="371">
        <v>2</v>
      </c>
      <c r="C79" s="372" t="s">
        <v>38</v>
      </c>
      <c r="D79" s="371" t="s">
        <v>0</v>
      </c>
      <c r="E79" s="373">
        <f>E81+E87</f>
        <v>5345</v>
      </c>
      <c r="F79" s="368" t="s">
        <v>0</v>
      </c>
      <c r="G79" s="369" t="e">
        <f t="shared" si="38"/>
        <v>#DIV/0!</v>
      </c>
      <c r="H79" s="370"/>
      <c r="I79" s="369">
        <f t="shared" ref="I79:K80" si="46">SUM(I81,I87)</f>
        <v>0</v>
      </c>
      <c r="J79" s="369">
        <f t="shared" si="46"/>
        <v>0</v>
      </c>
      <c r="K79" s="369">
        <f t="shared" si="46"/>
        <v>0</v>
      </c>
      <c r="L79" s="369">
        <f t="shared" si="30"/>
        <v>0</v>
      </c>
      <c r="M79" s="369" t="e">
        <f t="shared" ref="M79:O80" si="47">SUM(M81,M87)</f>
        <v>#DIV/0!</v>
      </c>
      <c r="N79" s="369">
        <f t="shared" si="47"/>
        <v>0</v>
      </c>
      <c r="O79" s="369">
        <f t="shared" si="47"/>
        <v>0</v>
      </c>
      <c r="P79" s="369" t="e">
        <f>SUM(M79:O79)</f>
        <v>#DIV/0!</v>
      </c>
      <c r="Q79" s="370" t="e">
        <f t="shared" si="14"/>
        <v>#DIV/0!</v>
      </c>
      <c r="R79" s="369">
        <f t="shared" ref="R79:T80" si="48">SUM(R81,R87)</f>
        <v>0</v>
      </c>
      <c r="S79" s="369" t="e">
        <f t="shared" si="48"/>
        <v>#DIV/0!</v>
      </c>
      <c r="T79" s="369">
        <f t="shared" si="48"/>
        <v>0</v>
      </c>
      <c r="U79" s="369" t="e">
        <f>SUM(R79:T79)</f>
        <v>#DIV/0!</v>
      </c>
      <c r="V79" s="370" t="e">
        <f t="shared" si="15"/>
        <v>#DIV/0!</v>
      </c>
      <c r="W79" s="369">
        <f t="shared" ref="W79:Y80" si="49">SUM(W81,W87)</f>
        <v>0</v>
      </c>
      <c r="X79" s="369">
        <f t="shared" si="49"/>
        <v>0</v>
      </c>
      <c r="Y79" s="369">
        <f t="shared" si="49"/>
        <v>0</v>
      </c>
      <c r="Z79" s="369">
        <f>SUM(W79:Y79)</f>
        <v>0</v>
      </c>
      <c r="AA79" s="370" t="e">
        <f t="shared" si="20"/>
        <v>#DIV/0!</v>
      </c>
      <c r="AB79" s="370"/>
      <c r="AC79" s="366"/>
    </row>
    <row r="80" spans="2:29" ht="27.75" customHeight="1">
      <c r="B80" s="371"/>
      <c r="C80" s="372"/>
      <c r="D80" s="371"/>
      <c r="E80" s="373"/>
      <c r="F80" s="368" t="s">
        <v>182</v>
      </c>
      <c r="G80" s="369" t="e">
        <f t="shared" si="38"/>
        <v>#DIV/0!</v>
      </c>
      <c r="H80" s="370"/>
      <c r="I80" s="369">
        <f t="shared" si="46"/>
        <v>0</v>
      </c>
      <c r="J80" s="369">
        <f t="shared" si="46"/>
        <v>0</v>
      </c>
      <c r="K80" s="369">
        <f t="shared" si="46"/>
        <v>0</v>
      </c>
      <c r="L80" s="369">
        <f t="shared" si="30"/>
        <v>0</v>
      </c>
      <c r="M80" s="369" t="e">
        <f t="shared" si="47"/>
        <v>#DIV/0!</v>
      </c>
      <c r="N80" s="369">
        <f t="shared" si="47"/>
        <v>0</v>
      </c>
      <c r="O80" s="369">
        <f t="shared" si="47"/>
        <v>0</v>
      </c>
      <c r="P80" s="369" t="e">
        <f>SUM(M80:O80)</f>
        <v>#DIV/0!</v>
      </c>
      <c r="Q80" s="370" t="e">
        <f t="shared" si="14"/>
        <v>#DIV/0!</v>
      </c>
      <c r="R80" s="369">
        <f t="shared" si="48"/>
        <v>0</v>
      </c>
      <c r="S80" s="369" t="e">
        <f t="shared" si="48"/>
        <v>#DIV/0!</v>
      </c>
      <c r="T80" s="369">
        <f t="shared" si="48"/>
        <v>0</v>
      </c>
      <c r="U80" s="369" t="e">
        <f>SUM(R80:T80)</f>
        <v>#DIV/0!</v>
      </c>
      <c r="V80" s="370" t="e">
        <f t="shared" si="15"/>
        <v>#DIV/0!</v>
      </c>
      <c r="W80" s="369">
        <f t="shared" si="49"/>
        <v>0</v>
      </c>
      <c r="X80" s="369">
        <f t="shared" si="49"/>
        <v>0</v>
      </c>
      <c r="Y80" s="369">
        <f t="shared" si="49"/>
        <v>0</v>
      </c>
      <c r="Z80" s="369">
        <f>SUM(W80:Y80)</f>
        <v>0</v>
      </c>
      <c r="AA80" s="370" t="e">
        <f t="shared" si="20"/>
        <v>#DIV/0!</v>
      </c>
      <c r="AB80" s="370"/>
      <c r="AC80" s="366"/>
    </row>
    <row r="81" spans="2:29">
      <c r="B81" s="371"/>
      <c r="C81" s="372" t="s">
        <v>142</v>
      </c>
      <c r="D81" s="371" t="s">
        <v>0</v>
      </c>
      <c r="E81" s="373">
        <f>SUM(E83:E85)</f>
        <v>5300</v>
      </c>
      <c r="F81" s="368" t="s">
        <v>0</v>
      </c>
      <c r="G81" s="369" t="e">
        <f t="shared" si="38"/>
        <v>#DIV/0!</v>
      </c>
      <c r="H81" s="370"/>
      <c r="I81" s="369">
        <f t="shared" ref="I81:K82" si="50">SUM(I83,I85)</f>
        <v>0</v>
      </c>
      <c r="J81" s="369">
        <f t="shared" si="50"/>
        <v>0</v>
      </c>
      <c r="K81" s="369">
        <f t="shared" si="50"/>
        <v>0</v>
      </c>
      <c r="L81" s="369">
        <f t="shared" si="30"/>
        <v>0</v>
      </c>
      <c r="M81" s="369" t="e">
        <f t="shared" ref="M81:O82" si="51">SUM(M83,M85)</f>
        <v>#DIV/0!</v>
      </c>
      <c r="N81" s="369">
        <f t="shared" si="51"/>
        <v>0</v>
      </c>
      <c r="O81" s="369">
        <f t="shared" si="51"/>
        <v>0</v>
      </c>
      <c r="P81" s="369" t="e">
        <f t="shared" ref="P81:P100" si="52">SUM(M81:O81)</f>
        <v>#DIV/0!</v>
      </c>
      <c r="Q81" s="370" t="e">
        <f t="shared" si="14"/>
        <v>#DIV/0!</v>
      </c>
      <c r="R81" s="369">
        <f t="shared" ref="R81:T82" si="53">SUM(R83,R85)</f>
        <v>0</v>
      </c>
      <c r="S81" s="369" t="e">
        <f t="shared" si="53"/>
        <v>#DIV/0!</v>
      </c>
      <c r="T81" s="369">
        <f t="shared" si="53"/>
        <v>0</v>
      </c>
      <c r="U81" s="369" t="e">
        <f t="shared" ref="U81:U100" si="54">SUM(R81:T81)</f>
        <v>#DIV/0!</v>
      </c>
      <c r="V81" s="370" t="e">
        <f t="shared" si="15"/>
        <v>#DIV/0!</v>
      </c>
      <c r="W81" s="369">
        <f t="shared" ref="W81:Y82" si="55">SUM(W83,W85)</f>
        <v>0</v>
      </c>
      <c r="X81" s="369">
        <f t="shared" si="55"/>
        <v>0</v>
      </c>
      <c r="Y81" s="369">
        <f t="shared" si="55"/>
        <v>0</v>
      </c>
      <c r="Z81" s="369">
        <f t="shared" ref="Z81:Z100" si="56">SUM(W81:Y81)</f>
        <v>0</v>
      </c>
      <c r="AA81" s="370" t="e">
        <f t="shared" si="20"/>
        <v>#DIV/0!</v>
      </c>
      <c r="AB81" s="370"/>
      <c r="AC81" s="366"/>
    </row>
    <row r="82" spans="2:29">
      <c r="B82" s="379"/>
      <c r="C82" s="395"/>
      <c r="D82" s="371"/>
      <c r="E82" s="373"/>
      <c r="F82" s="368" t="s">
        <v>182</v>
      </c>
      <c r="G82" s="369" t="e">
        <f t="shared" si="38"/>
        <v>#DIV/0!</v>
      </c>
      <c r="H82" s="370"/>
      <c r="I82" s="369">
        <f t="shared" si="50"/>
        <v>0</v>
      </c>
      <c r="J82" s="369">
        <f t="shared" si="50"/>
        <v>0</v>
      </c>
      <c r="K82" s="369">
        <f t="shared" si="50"/>
        <v>0</v>
      </c>
      <c r="L82" s="369">
        <f t="shared" si="30"/>
        <v>0</v>
      </c>
      <c r="M82" s="369" t="e">
        <f t="shared" si="51"/>
        <v>#DIV/0!</v>
      </c>
      <c r="N82" s="369">
        <f t="shared" si="51"/>
        <v>0</v>
      </c>
      <c r="O82" s="369">
        <f t="shared" si="51"/>
        <v>0</v>
      </c>
      <c r="P82" s="369" t="e">
        <f t="shared" si="52"/>
        <v>#DIV/0!</v>
      </c>
      <c r="Q82" s="370" t="e">
        <f t="shared" si="14"/>
        <v>#DIV/0!</v>
      </c>
      <c r="R82" s="369">
        <f t="shared" si="53"/>
        <v>0</v>
      </c>
      <c r="S82" s="369" t="e">
        <f t="shared" si="53"/>
        <v>#DIV/0!</v>
      </c>
      <c r="T82" s="369">
        <f t="shared" si="53"/>
        <v>0</v>
      </c>
      <c r="U82" s="369" t="e">
        <f t="shared" si="54"/>
        <v>#DIV/0!</v>
      </c>
      <c r="V82" s="370" t="e">
        <f t="shared" si="15"/>
        <v>#DIV/0!</v>
      </c>
      <c r="W82" s="369">
        <f t="shared" si="55"/>
        <v>0</v>
      </c>
      <c r="X82" s="369">
        <f t="shared" si="55"/>
        <v>0</v>
      </c>
      <c r="Y82" s="369">
        <f t="shared" si="55"/>
        <v>0</v>
      </c>
      <c r="Z82" s="369">
        <f t="shared" si="56"/>
        <v>0</v>
      </c>
      <c r="AA82" s="370" t="e">
        <f t="shared" si="20"/>
        <v>#DIV/0!</v>
      </c>
      <c r="AB82" s="370"/>
      <c r="AC82" s="366"/>
    </row>
    <row r="83" spans="2:29">
      <c r="B83" s="371"/>
      <c r="C83" s="372" t="s">
        <v>39</v>
      </c>
      <c r="D83" s="371" t="s">
        <v>0</v>
      </c>
      <c r="E83" s="373">
        <v>4700</v>
      </c>
      <c r="F83" s="368" t="s">
        <v>0</v>
      </c>
      <c r="G83" s="369" t="e">
        <f t="shared" si="38"/>
        <v>#DIV/0!</v>
      </c>
      <c r="H83" s="370"/>
      <c r="I83" s="369">
        <v>0</v>
      </c>
      <c r="J83" s="369">
        <v>0</v>
      </c>
      <c r="K83" s="369">
        <v>0</v>
      </c>
      <c r="L83" s="369">
        <f t="shared" si="30"/>
        <v>0</v>
      </c>
      <c r="M83" s="369" t="e">
        <v>#DIV/0!</v>
      </c>
      <c r="N83" s="369">
        <v>0</v>
      </c>
      <c r="O83" s="369">
        <v>0</v>
      </c>
      <c r="P83" s="369" t="e">
        <f t="shared" si="52"/>
        <v>#DIV/0!</v>
      </c>
      <c r="Q83" s="370" t="e">
        <f t="shared" si="14"/>
        <v>#DIV/0!</v>
      </c>
      <c r="R83" s="369">
        <v>0</v>
      </c>
      <c r="S83" s="369" t="e">
        <v>#DIV/0!</v>
      </c>
      <c r="T83" s="369">
        <v>0</v>
      </c>
      <c r="U83" s="369" t="e">
        <f t="shared" si="54"/>
        <v>#DIV/0!</v>
      </c>
      <c r="V83" s="370" t="e">
        <f t="shared" si="15"/>
        <v>#DIV/0!</v>
      </c>
      <c r="W83" s="369">
        <v>0</v>
      </c>
      <c r="X83" s="369">
        <v>0</v>
      </c>
      <c r="Y83" s="369">
        <v>0</v>
      </c>
      <c r="Z83" s="369">
        <f t="shared" si="56"/>
        <v>0</v>
      </c>
      <c r="AA83" s="370" t="e">
        <f t="shared" si="20"/>
        <v>#DIV/0!</v>
      </c>
      <c r="AB83" s="370"/>
      <c r="AC83" s="366"/>
    </row>
    <row r="84" spans="2:29">
      <c r="B84" s="371"/>
      <c r="C84" s="372"/>
      <c r="D84" s="371"/>
      <c r="E84" s="373"/>
      <c r="F84" s="368" t="s">
        <v>182</v>
      </c>
      <c r="G84" s="369" t="e">
        <f t="shared" si="38"/>
        <v>#DIV/0!</v>
      </c>
      <c r="H84" s="370"/>
      <c r="I84" s="369">
        <v>0</v>
      </c>
      <c r="J84" s="369">
        <v>0</v>
      </c>
      <c r="K84" s="369">
        <v>0</v>
      </c>
      <c r="L84" s="369">
        <f t="shared" si="30"/>
        <v>0</v>
      </c>
      <c r="M84" s="369" t="e">
        <v>#DIV/0!</v>
      </c>
      <c r="N84" s="369">
        <v>0</v>
      </c>
      <c r="O84" s="369">
        <v>0</v>
      </c>
      <c r="P84" s="369" t="e">
        <f t="shared" si="52"/>
        <v>#DIV/0!</v>
      </c>
      <c r="Q84" s="370" t="e">
        <f t="shared" si="14"/>
        <v>#DIV/0!</v>
      </c>
      <c r="R84" s="369">
        <v>0</v>
      </c>
      <c r="S84" s="369" t="e">
        <v>#DIV/0!</v>
      </c>
      <c r="T84" s="369">
        <v>0</v>
      </c>
      <c r="U84" s="369" t="e">
        <f t="shared" si="54"/>
        <v>#DIV/0!</v>
      </c>
      <c r="V84" s="370" t="e">
        <f t="shared" si="15"/>
        <v>#DIV/0!</v>
      </c>
      <c r="W84" s="369">
        <v>0</v>
      </c>
      <c r="X84" s="369">
        <v>0</v>
      </c>
      <c r="Y84" s="369">
        <v>0</v>
      </c>
      <c r="Z84" s="369">
        <f t="shared" si="56"/>
        <v>0</v>
      </c>
      <c r="AA84" s="370" t="e">
        <f t="shared" si="20"/>
        <v>#DIV/0!</v>
      </c>
      <c r="AB84" s="370"/>
      <c r="AC84" s="366"/>
    </row>
    <row r="85" spans="2:29">
      <c r="B85" s="371"/>
      <c r="C85" s="372" t="s">
        <v>40</v>
      </c>
      <c r="D85" s="371" t="s">
        <v>0</v>
      </c>
      <c r="E85" s="373">
        <v>600</v>
      </c>
      <c r="F85" s="368" t="s">
        <v>0</v>
      </c>
      <c r="G85" s="369" t="e">
        <f t="shared" si="38"/>
        <v>#DIV/0!</v>
      </c>
      <c r="H85" s="370"/>
      <c r="I85" s="369">
        <v>0</v>
      </c>
      <c r="J85" s="369">
        <v>0</v>
      </c>
      <c r="K85" s="369">
        <v>0</v>
      </c>
      <c r="L85" s="369">
        <f t="shared" si="30"/>
        <v>0</v>
      </c>
      <c r="M85" s="369" t="e">
        <v>#DIV/0!</v>
      </c>
      <c r="N85" s="369">
        <v>0</v>
      </c>
      <c r="O85" s="369">
        <v>0</v>
      </c>
      <c r="P85" s="369" t="e">
        <f t="shared" si="52"/>
        <v>#DIV/0!</v>
      </c>
      <c r="Q85" s="370" t="e">
        <f t="shared" si="14"/>
        <v>#DIV/0!</v>
      </c>
      <c r="R85" s="369">
        <v>0</v>
      </c>
      <c r="S85" s="369" t="e">
        <v>#DIV/0!</v>
      </c>
      <c r="T85" s="369">
        <v>0</v>
      </c>
      <c r="U85" s="369" t="e">
        <f t="shared" si="54"/>
        <v>#DIV/0!</v>
      </c>
      <c r="V85" s="370" t="e">
        <f t="shared" si="15"/>
        <v>#DIV/0!</v>
      </c>
      <c r="W85" s="369">
        <v>0</v>
      </c>
      <c r="X85" s="369">
        <v>0</v>
      </c>
      <c r="Y85" s="369">
        <v>0</v>
      </c>
      <c r="Z85" s="369">
        <f t="shared" si="56"/>
        <v>0</v>
      </c>
      <c r="AA85" s="370" t="e">
        <f t="shared" si="20"/>
        <v>#DIV/0!</v>
      </c>
      <c r="AB85" s="370"/>
      <c r="AC85" s="366"/>
    </row>
    <row r="86" spans="2:29">
      <c r="B86" s="374"/>
      <c r="C86" s="375"/>
      <c r="D86" s="371"/>
      <c r="E86" s="373"/>
      <c r="F86" s="368" t="s">
        <v>182</v>
      </c>
      <c r="G86" s="369" t="e">
        <f t="shared" si="38"/>
        <v>#DIV/0!</v>
      </c>
      <c r="H86" s="370"/>
      <c r="I86" s="369">
        <v>0</v>
      </c>
      <c r="J86" s="369">
        <v>0</v>
      </c>
      <c r="K86" s="369">
        <v>0</v>
      </c>
      <c r="L86" s="369">
        <f t="shared" si="30"/>
        <v>0</v>
      </c>
      <c r="M86" s="369" t="e">
        <v>#DIV/0!</v>
      </c>
      <c r="N86" s="369">
        <v>0</v>
      </c>
      <c r="O86" s="369">
        <v>0</v>
      </c>
      <c r="P86" s="369" t="e">
        <f t="shared" si="52"/>
        <v>#DIV/0!</v>
      </c>
      <c r="Q86" s="370" t="e">
        <f t="shared" si="14"/>
        <v>#DIV/0!</v>
      </c>
      <c r="R86" s="369">
        <v>0</v>
      </c>
      <c r="S86" s="369" t="e">
        <v>#DIV/0!</v>
      </c>
      <c r="T86" s="369">
        <v>0</v>
      </c>
      <c r="U86" s="369" t="e">
        <f t="shared" si="54"/>
        <v>#DIV/0!</v>
      </c>
      <c r="V86" s="370" t="e">
        <f t="shared" si="15"/>
        <v>#DIV/0!</v>
      </c>
      <c r="W86" s="369">
        <v>0</v>
      </c>
      <c r="X86" s="369">
        <v>0</v>
      </c>
      <c r="Y86" s="369">
        <v>0</v>
      </c>
      <c r="Z86" s="369">
        <f t="shared" si="56"/>
        <v>0</v>
      </c>
      <c r="AA86" s="370" t="e">
        <f t="shared" si="20"/>
        <v>#DIV/0!</v>
      </c>
      <c r="AB86" s="370"/>
      <c r="AC86" s="366"/>
    </row>
    <row r="87" spans="2:29" ht="30">
      <c r="B87" s="371"/>
      <c r="C87" s="372" t="s">
        <v>41</v>
      </c>
      <c r="D87" s="371" t="s">
        <v>0</v>
      </c>
      <c r="E87" s="373">
        <v>45</v>
      </c>
      <c r="F87" s="368" t="s">
        <v>0</v>
      </c>
      <c r="G87" s="369">
        <f t="shared" si="38"/>
        <v>0</v>
      </c>
      <c r="H87" s="370"/>
      <c r="I87" s="369">
        <v>0</v>
      </c>
      <c r="J87" s="369">
        <v>0</v>
      </c>
      <c r="K87" s="369">
        <v>0</v>
      </c>
      <c r="L87" s="369">
        <f t="shared" si="30"/>
        <v>0</v>
      </c>
      <c r="M87" s="369">
        <v>0</v>
      </c>
      <c r="N87" s="369">
        <v>0</v>
      </c>
      <c r="O87" s="369">
        <v>0</v>
      </c>
      <c r="P87" s="369">
        <f t="shared" si="52"/>
        <v>0</v>
      </c>
      <c r="Q87" s="370">
        <f t="shared" si="14"/>
        <v>0</v>
      </c>
      <c r="R87" s="369">
        <v>0</v>
      </c>
      <c r="S87" s="369">
        <v>0</v>
      </c>
      <c r="T87" s="369">
        <v>0</v>
      </c>
      <c r="U87" s="369">
        <f t="shared" si="54"/>
        <v>0</v>
      </c>
      <c r="V87" s="370">
        <f t="shared" si="15"/>
        <v>0</v>
      </c>
      <c r="W87" s="369">
        <v>0</v>
      </c>
      <c r="X87" s="369">
        <v>0</v>
      </c>
      <c r="Y87" s="369">
        <v>0</v>
      </c>
      <c r="Z87" s="369">
        <f t="shared" si="56"/>
        <v>0</v>
      </c>
      <c r="AA87" s="370">
        <f t="shared" si="20"/>
        <v>0</v>
      </c>
      <c r="AB87" s="370"/>
      <c r="AC87" s="366"/>
    </row>
    <row r="88" spans="2:29">
      <c r="B88" s="371"/>
      <c r="C88" s="372"/>
      <c r="D88" s="371"/>
      <c r="E88" s="373"/>
      <c r="F88" s="368" t="s">
        <v>182</v>
      </c>
      <c r="G88" s="369">
        <f t="shared" si="38"/>
        <v>0</v>
      </c>
      <c r="H88" s="370"/>
      <c r="I88" s="369">
        <v>0</v>
      </c>
      <c r="J88" s="369">
        <v>0</v>
      </c>
      <c r="K88" s="369">
        <v>0</v>
      </c>
      <c r="L88" s="369">
        <f t="shared" si="30"/>
        <v>0</v>
      </c>
      <c r="M88" s="369">
        <v>0</v>
      </c>
      <c r="N88" s="369">
        <v>0</v>
      </c>
      <c r="O88" s="369">
        <v>0</v>
      </c>
      <c r="P88" s="369">
        <f t="shared" si="52"/>
        <v>0</v>
      </c>
      <c r="Q88" s="370">
        <f t="shared" si="14"/>
        <v>0</v>
      </c>
      <c r="R88" s="369">
        <v>0</v>
      </c>
      <c r="S88" s="369">
        <v>0</v>
      </c>
      <c r="T88" s="369">
        <v>0</v>
      </c>
      <c r="U88" s="369">
        <f t="shared" si="54"/>
        <v>0</v>
      </c>
      <c r="V88" s="370">
        <f t="shared" si="15"/>
        <v>0</v>
      </c>
      <c r="W88" s="369">
        <v>0</v>
      </c>
      <c r="X88" s="369">
        <v>0</v>
      </c>
      <c r="Y88" s="369">
        <v>0</v>
      </c>
      <c r="Z88" s="369">
        <f t="shared" si="56"/>
        <v>0</v>
      </c>
      <c r="AA88" s="370">
        <f t="shared" si="20"/>
        <v>0</v>
      </c>
      <c r="AB88" s="370"/>
      <c r="AC88" s="366"/>
    </row>
    <row r="89" spans="2:29" ht="30">
      <c r="B89" s="371">
        <v>3</v>
      </c>
      <c r="C89" s="372" t="s">
        <v>42</v>
      </c>
      <c r="D89" s="371" t="s">
        <v>8</v>
      </c>
      <c r="E89" s="373"/>
      <c r="F89" s="368" t="s">
        <v>0</v>
      </c>
      <c r="G89" s="369">
        <f t="shared" si="38"/>
        <v>0</v>
      </c>
      <c r="H89" s="370"/>
      <c r="I89" s="369">
        <f t="shared" ref="I89:K90" si="57">SUM(I91,I93,I95)</f>
        <v>0</v>
      </c>
      <c r="J89" s="369">
        <f t="shared" si="57"/>
        <v>0</v>
      </c>
      <c r="K89" s="369">
        <f t="shared" si="57"/>
        <v>0</v>
      </c>
      <c r="L89" s="369">
        <f t="shared" si="30"/>
        <v>0</v>
      </c>
      <c r="M89" s="369">
        <f t="shared" ref="M89:O90" si="58">SUM(M91,M93,M95)</f>
        <v>0</v>
      </c>
      <c r="N89" s="369">
        <f t="shared" si="58"/>
        <v>0</v>
      </c>
      <c r="O89" s="369">
        <f t="shared" si="58"/>
        <v>0</v>
      </c>
      <c r="P89" s="369">
        <f t="shared" si="52"/>
        <v>0</v>
      </c>
      <c r="Q89" s="370">
        <f t="shared" ref="Q89:Q100" si="59">SUM(L89,P89)</f>
        <v>0</v>
      </c>
      <c r="R89" s="369">
        <f t="shared" ref="R89:T90" si="60">SUM(R91,R93,R95)</f>
        <v>0</v>
      </c>
      <c r="S89" s="369">
        <f t="shared" si="60"/>
        <v>0</v>
      </c>
      <c r="T89" s="369">
        <f t="shared" si="60"/>
        <v>0</v>
      </c>
      <c r="U89" s="369">
        <f t="shared" si="54"/>
        <v>0</v>
      </c>
      <c r="V89" s="370">
        <f t="shared" ref="V89:V100" si="61">SUM(Q89,U89)</f>
        <v>0</v>
      </c>
      <c r="W89" s="369">
        <f t="shared" ref="W89:Y90" si="62">SUM(W91,W93,W95)</f>
        <v>0</v>
      </c>
      <c r="X89" s="369">
        <f t="shared" si="62"/>
        <v>0</v>
      </c>
      <c r="Y89" s="369">
        <f t="shared" si="62"/>
        <v>0</v>
      </c>
      <c r="Z89" s="369">
        <f t="shared" si="56"/>
        <v>0</v>
      </c>
      <c r="AA89" s="370">
        <f t="shared" si="20"/>
        <v>0</v>
      </c>
      <c r="AB89" s="370"/>
      <c r="AC89" s="366"/>
    </row>
    <row r="90" spans="2:29">
      <c r="B90" s="371"/>
      <c r="C90" s="372"/>
      <c r="D90" s="371"/>
      <c r="E90" s="373"/>
      <c r="F90" s="368" t="s">
        <v>182</v>
      </c>
      <c r="G90" s="369">
        <f t="shared" si="38"/>
        <v>0</v>
      </c>
      <c r="H90" s="370"/>
      <c r="I90" s="369">
        <f t="shared" si="57"/>
        <v>0</v>
      </c>
      <c r="J90" s="369">
        <f t="shared" si="57"/>
        <v>0</v>
      </c>
      <c r="K90" s="369">
        <f t="shared" si="57"/>
        <v>0</v>
      </c>
      <c r="L90" s="369">
        <f t="shared" si="30"/>
        <v>0</v>
      </c>
      <c r="M90" s="369">
        <f t="shared" si="58"/>
        <v>0</v>
      </c>
      <c r="N90" s="369">
        <f t="shared" si="58"/>
        <v>0</v>
      </c>
      <c r="O90" s="369">
        <f t="shared" si="58"/>
        <v>0</v>
      </c>
      <c r="P90" s="369">
        <f t="shared" si="52"/>
        <v>0</v>
      </c>
      <c r="Q90" s="370">
        <f t="shared" si="59"/>
        <v>0</v>
      </c>
      <c r="R90" s="369">
        <f t="shared" si="60"/>
        <v>0</v>
      </c>
      <c r="S90" s="369">
        <f t="shared" si="60"/>
        <v>0</v>
      </c>
      <c r="T90" s="369">
        <f t="shared" si="60"/>
        <v>0</v>
      </c>
      <c r="U90" s="369">
        <f t="shared" si="54"/>
        <v>0</v>
      </c>
      <c r="V90" s="370">
        <f t="shared" si="61"/>
        <v>0</v>
      </c>
      <c r="W90" s="369">
        <f t="shared" si="62"/>
        <v>0</v>
      </c>
      <c r="X90" s="369">
        <f t="shared" si="62"/>
        <v>0</v>
      </c>
      <c r="Y90" s="369">
        <f t="shared" si="62"/>
        <v>0</v>
      </c>
      <c r="Z90" s="369">
        <f t="shared" si="56"/>
        <v>0</v>
      </c>
      <c r="AA90" s="370">
        <f t="shared" si="20"/>
        <v>0</v>
      </c>
      <c r="AB90" s="370"/>
      <c r="AC90" s="366"/>
    </row>
    <row r="91" spans="2:29" ht="30">
      <c r="B91" s="374"/>
      <c r="C91" s="375" t="s">
        <v>43</v>
      </c>
      <c r="D91" s="374" t="s">
        <v>8</v>
      </c>
      <c r="E91" s="382"/>
      <c r="F91" s="376" t="s">
        <v>0</v>
      </c>
      <c r="G91" s="381">
        <f t="shared" si="38"/>
        <v>0</v>
      </c>
      <c r="H91" s="377"/>
      <c r="I91" s="381"/>
      <c r="J91" s="381"/>
      <c r="K91" s="381"/>
      <c r="L91" s="381">
        <f t="shared" si="30"/>
        <v>0</v>
      </c>
      <c r="M91" s="381"/>
      <c r="N91" s="381"/>
      <c r="O91" s="381"/>
      <c r="P91" s="381">
        <f t="shared" si="52"/>
        <v>0</v>
      </c>
      <c r="Q91" s="377">
        <f t="shared" si="59"/>
        <v>0</v>
      </c>
      <c r="R91" s="381"/>
      <c r="S91" s="381"/>
      <c r="T91" s="381"/>
      <c r="U91" s="381">
        <f t="shared" si="54"/>
        <v>0</v>
      </c>
      <c r="V91" s="377">
        <f t="shared" si="61"/>
        <v>0</v>
      </c>
      <c r="W91" s="381"/>
      <c r="X91" s="381"/>
      <c r="Y91" s="381"/>
      <c r="Z91" s="381">
        <f t="shared" si="56"/>
        <v>0</v>
      </c>
      <c r="AA91" s="377">
        <f t="shared" si="20"/>
        <v>0</v>
      </c>
      <c r="AB91" s="377"/>
      <c r="AC91" s="378"/>
    </row>
    <row r="92" spans="2:29">
      <c r="B92" s="371"/>
      <c r="C92" s="372"/>
      <c r="D92" s="371"/>
      <c r="E92" s="373"/>
      <c r="F92" s="368" t="s">
        <v>182</v>
      </c>
      <c r="G92" s="369">
        <f t="shared" si="38"/>
        <v>0</v>
      </c>
      <c r="H92" s="370"/>
      <c r="I92" s="369"/>
      <c r="J92" s="369"/>
      <c r="K92" s="369"/>
      <c r="L92" s="369">
        <f t="shared" si="30"/>
        <v>0</v>
      </c>
      <c r="M92" s="369"/>
      <c r="N92" s="369"/>
      <c r="O92" s="369"/>
      <c r="P92" s="369">
        <f t="shared" si="52"/>
        <v>0</v>
      </c>
      <c r="Q92" s="370">
        <f t="shared" si="59"/>
        <v>0</v>
      </c>
      <c r="R92" s="369"/>
      <c r="S92" s="369"/>
      <c r="T92" s="369"/>
      <c r="U92" s="369">
        <f t="shared" si="54"/>
        <v>0</v>
      </c>
      <c r="V92" s="370">
        <f t="shared" si="61"/>
        <v>0</v>
      </c>
      <c r="W92" s="369"/>
      <c r="X92" s="369"/>
      <c r="Y92" s="369"/>
      <c r="Z92" s="369">
        <f t="shared" si="56"/>
        <v>0</v>
      </c>
      <c r="AA92" s="370">
        <f t="shared" si="20"/>
        <v>0</v>
      </c>
      <c r="AB92" s="370"/>
      <c r="AC92" s="366"/>
    </row>
    <row r="93" spans="2:29">
      <c r="B93" s="371"/>
      <c r="C93" s="372" t="s">
        <v>44</v>
      </c>
      <c r="D93" s="371" t="s">
        <v>8</v>
      </c>
      <c r="E93" s="373"/>
      <c r="F93" s="368" t="s">
        <v>0</v>
      </c>
      <c r="G93" s="369">
        <f t="shared" si="38"/>
        <v>0</v>
      </c>
      <c r="H93" s="370"/>
      <c r="I93" s="369"/>
      <c r="J93" s="369"/>
      <c r="K93" s="369"/>
      <c r="L93" s="369">
        <f t="shared" si="30"/>
        <v>0</v>
      </c>
      <c r="M93" s="369"/>
      <c r="N93" s="369"/>
      <c r="O93" s="369"/>
      <c r="P93" s="369">
        <f t="shared" si="52"/>
        <v>0</v>
      </c>
      <c r="Q93" s="370">
        <f t="shared" si="59"/>
        <v>0</v>
      </c>
      <c r="R93" s="369"/>
      <c r="S93" s="369"/>
      <c r="T93" s="369"/>
      <c r="U93" s="369">
        <f t="shared" si="54"/>
        <v>0</v>
      </c>
      <c r="V93" s="370">
        <f t="shared" si="61"/>
        <v>0</v>
      </c>
      <c r="W93" s="369"/>
      <c r="X93" s="369"/>
      <c r="Y93" s="369"/>
      <c r="Z93" s="369">
        <f t="shared" si="56"/>
        <v>0</v>
      </c>
      <c r="AA93" s="370">
        <f t="shared" ref="AA93:AA100" si="63">SUM(V93,Z93)</f>
        <v>0</v>
      </c>
      <c r="AB93" s="370"/>
      <c r="AC93" s="366"/>
    </row>
    <row r="94" spans="2:29">
      <c r="B94" s="371"/>
      <c r="C94" s="372"/>
      <c r="D94" s="371"/>
      <c r="E94" s="373"/>
      <c r="F94" s="368" t="s">
        <v>182</v>
      </c>
      <c r="G94" s="369">
        <f t="shared" si="38"/>
        <v>0</v>
      </c>
      <c r="H94" s="370"/>
      <c r="I94" s="369"/>
      <c r="J94" s="369"/>
      <c r="K94" s="369"/>
      <c r="L94" s="369">
        <f t="shared" si="30"/>
        <v>0</v>
      </c>
      <c r="M94" s="369"/>
      <c r="N94" s="369"/>
      <c r="O94" s="369"/>
      <c r="P94" s="369">
        <f t="shared" si="52"/>
        <v>0</v>
      </c>
      <c r="Q94" s="370">
        <f t="shared" si="59"/>
        <v>0</v>
      </c>
      <c r="R94" s="369"/>
      <c r="S94" s="369"/>
      <c r="T94" s="369"/>
      <c r="U94" s="369">
        <f t="shared" si="54"/>
        <v>0</v>
      </c>
      <c r="V94" s="370">
        <f t="shared" si="61"/>
        <v>0</v>
      </c>
      <c r="W94" s="369"/>
      <c r="X94" s="369"/>
      <c r="Y94" s="369"/>
      <c r="Z94" s="369">
        <f t="shared" si="56"/>
        <v>0</v>
      </c>
      <c r="AA94" s="370">
        <f t="shared" si="63"/>
        <v>0</v>
      </c>
      <c r="AB94" s="370"/>
      <c r="AC94" s="366"/>
    </row>
    <row r="95" spans="2:29">
      <c r="B95" s="371"/>
      <c r="C95" s="372" t="s">
        <v>45</v>
      </c>
      <c r="D95" s="371" t="s">
        <v>2</v>
      </c>
      <c r="E95" s="373"/>
      <c r="F95" s="368" t="s">
        <v>0</v>
      </c>
      <c r="G95" s="369">
        <f t="shared" si="38"/>
        <v>0</v>
      </c>
      <c r="H95" s="370"/>
      <c r="I95" s="369"/>
      <c r="J95" s="369"/>
      <c r="K95" s="369"/>
      <c r="L95" s="369">
        <f t="shared" si="30"/>
        <v>0</v>
      </c>
      <c r="M95" s="369"/>
      <c r="N95" s="369"/>
      <c r="O95" s="369"/>
      <c r="P95" s="369">
        <f t="shared" si="52"/>
        <v>0</v>
      </c>
      <c r="Q95" s="370">
        <f t="shared" si="59"/>
        <v>0</v>
      </c>
      <c r="R95" s="369"/>
      <c r="S95" s="369"/>
      <c r="T95" s="369"/>
      <c r="U95" s="369">
        <f t="shared" si="54"/>
        <v>0</v>
      </c>
      <c r="V95" s="370">
        <f t="shared" si="61"/>
        <v>0</v>
      </c>
      <c r="W95" s="369"/>
      <c r="X95" s="369"/>
      <c r="Y95" s="369"/>
      <c r="Z95" s="369">
        <f t="shared" si="56"/>
        <v>0</v>
      </c>
      <c r="AA95" s="370">
        <f t="shared" si="63"/>
        <v>0</v>
      </c>
      <c r="AB95" s="370"/>
      <c r="AC95" s="366"/>
    </row>
    <row r="96" spans="2:29">
      <c r="B96" s="371"/>
      <c r="C96" s="372"/>
      <c r="D96" s="371"/>
      <c r="E96" s="373"/>
      <c r="F96" s="368" t="s">
        <v>182</v>
      </c>
      <c r="G96" s="369">
        <f t="shared" si="38"/>
        <v>0</v>
      </c>
      <c r="H96" s="370"/>
      <c r="I96" s="369"/>
      <c r="J96" s="369"/>
      <c r="K96" s="369"/>
      <c r="L96" s="369">
        <f t="shared" si="30"/>
        <v>0</v>
      </c>
      <c r="M96" s="369"/>
      <c r="N96" s="369"/>
      <c r="O96" s="369"/>
      <c r="P96" s="369">
        <f t="shared" si="52"/>
        <v>0</v>
      </c>
      <c r="Q96" s="370">
        <f t="shared" si="59"/>
        <v>0</v>
      </c>
      <c r="R96" s="369"/>
      <c r="S96" s="369"/>
      <c r="T96" s="369"/>
      <c r="U96" s="369">
        <f t="shared" si="54"/>
        <v>0</v>
      </c>
      <c r="V96" s="370">
        <f t="shared" si="61"/>
        <v>0</v>
      </c>
      <c r="W96" s="369"/>
      <c r="X96" s="369"/>
      <c r="Y96" s="369"/>
      <c r="Z96" s="369">
        <f t="shared" si="56"/>
        <v>0</v>
      </c>
      <c r="AA96" s="370">
        <f t="shared" si="63"/>
        <v>0</v>
      </c>
      <c r="AB96" s="370"/>
      <c r="AC96" s="366"/>
    </row>
    <row r="97" spans="2:29" ht="30">
      <c r="B97" s="371">
        <v>4</v>
      </c>
      <c r="C97" s="372" t="s">
        <v>97</v>
      </c>
      <c r="D97" s="371" t="s">
        <v>5</v>
      </c>
      <c r="E97" s="373"/>
      <c r="F97" s="368" t="s">
        <v>0</v>
      </c>
      <c r="G97" s="369">
        <f t="shared" si="38"/>
        <v>0</v>
      </c>
      <c r="H97" s="370"/>
      <c r="I97" s="369"/>
      <c r="J97" s="369"/>
      <c r="K97" s="369"/>
      <c r="L97" s="369">
        <f t="shared" si="30"/>
        <v>0</v>
      </c>
      <c r="M97" s="369"/>
      <c r="N97" s="369"/>
      <c r="O97" s="369"/>
      <c r="P97" s="369">
        <f t="shared" si="52"/>
        <v>0</v>
      </c>
      <c r="Q97" s="370">
        <f t="shared" si="59"/>
        <v>0</v>
      </c>
      <c r="R97" s="369"/>
      <c r="S97" s="369"/>
      <c r="T97" s="369"/>
      <c r="U97" s="369">
        <f t="shared" si="54"/>
        <v>0</v>
      </c>
      <c r="V97" s="370">
        <f t="shared" si="61"/>
        <v>0</v>
      </c>
      <c r="W97" s="369"/>
      <c r="X97" s="369"/>
      <c r="Y97" s="369"/>
      <c r="Z97" s="369">
        <f t="shared" si="56"/>
        <v>0</v>
      </c>
      <c r="AA97" s="370">
        <f t="shared" si="63"/>
        <v>0</v>
      </c>
      <c r="AB97" s="370"/>
      <c r="AC97" s="366"/>
    </row>
    <row r="98" spans="2:29">
      <c r="B98" s="371"/>
      <c r="C98" s="372"/>
      <c r="D98" s="371"/>
      <c r="E98" s="373"/>
      <c r="F98" s="368" t="s">
        <v>182</v>
      </c>
      <c r="G98" s="369">
        <f t="shared" si="38"/>
        <v>0</v>
      </c>
      <c r="H98" s="370"/>
      <c r="I98" s="369"/>
      <c r="J98" s="369"/>
      <c r="K98" s="369"/>
      <c r="L98" s="369">
        <f t="shared" si="30"/>
        <v>0</v>
      </c>
      <c r="M98" s="369"/>
      <c r="N98" s="369"/>
      <c r="O98" s="369"/>
      <c r="P98" s="369">
        <f t="shared" si="52"/>
        <v>0</v>
      </c>
      <c r="Q98" s="370">
        <f t="shared" si="59"/>
        <v>0</v>
      </c>
      <c r="R98" s="369"/>
      <c r="S98" s="369"/>
      <c r="T98" s="369"/>
      <c r="U98" s="369">
        <f t="shared" si="54"/>
        <v>0</v>
      </c>
      <c r="V98" s="370">
        <f t="shared" si="61"/>
        <v>0</v>
      </c>
      <c r="W98" s="369"/>
      <c r="X98" s="369"/>
      <c r="Y98" s="369"/>
      <c r="Z98" s="369">
        <f t="shared" si="56"/>
        <v>0</v>
      </c>
      <c r="AA98" s="370">
        <f t="shared" si="63"/>
        <v>0</v>
      </c>
      <c r="AB98" s="370"/>
      <c r="AC98" s="366"/>
    </row>
    <row r="99" spans="2:29" ht="45">
      <c r="B99" s="371">
        <v>5</v>
      </c>
      <c r="C99" s="372" t="s">
        <v>98</v>
      </c>
      <c r="D99" s="371" t="s">
        <v>0</v>
      </c>
      <c r="E99" s="373"/>
      <c r="F99" s="368" t="s">
        <v>0</v>
      </c>
      <c r="G99" s="369">
        <f t="shared" si="38"/>
        <v>0</v>
      </c>
      <c r="H99" s="370"/>
      <c r="I99" s="369"/>
      <c r="J99" s="369"/>
      <c r="K99" s="369"/>
      <c r="L99" s="369">
        <f t="shared" si="30"/>
        <v>0</v>
      </c>
      <c r="M99" s="369"/>
      <c r="N99" s="369"/>
      <c r="O99" s="369"/>
      <c r="P99" s="369">
        <f t="shared" si="52"/>
        <v>0</v>
      </c>
      <c r="Q99" s="370">
        <f t="shared" si="59"/>
        <v>0</v>
      </c>
      <c r="R99" s="369"/>
      <c r="S99" s="369"/>
      <c r="T99" s="369"/>
      <c r="U99" s="369">
        <f t="shared" si="54"/>
        <v>0</v>
      </c>
      <c r="V99" s="370">
        <f t="shared" si="61"/>
        <v>0</v>
      </c>
      <c r="W99" s="369"/>
      <c r="X99" s="369"/>
      <c r="Y99" s="369"/>
      <c r="Z99" s="369">
        <f t="shared" si="56"/>
        <v>0</v>
      </c>
      <c r="AA99" s="370">
        <f t="shared" si="63"/>
        <v>0</v>
      </c>
      <c r="AB99" s="370"/>
      <c r="AC99" s="366"/>
    </row>
    <row r="100" spans="2:29">
      <c r="B100" s="371"/>
      <c r="C100" s="372"/>
      <c r="D100" s="371"/>
      <c r="E100" s="373"/>
      <c r="F100" s="368" t="s">
        <v>182</v>
      </c>
      <c r="G100" s="369">
        <f t="shared" si="38"/>
        <v>0</v>
      </c>
      <c r="H100" s="370"/>
      <c r="I100" s="369"/>
      <c r="J100" s="369"/>
      <c r="K100" s="369"/>
      <c r="L100" s="369">
        <f t="shared" si="30"/>
        <v>0</v>
      </c>
      <c r="M100" s="369"/>
      <c r="N100" s="369"/>
      <c r="O100" s="369"/>
      <c r="P100" s="369">
        <f t="shared" si="52"/>
        <v>0</v>
      </c>
      <c r="Q100" s="370">
        <f t="shared" si="59"/>
        <v>0</v>
      </c>
      <c r="R100" s="369"/>
      <c r="S100" s="369"/>
      <c r="T100" s="369"/>
      <c r="U100" s="369">
        <f t="shared" si="54"/>
        <v>0</v>
      </c>
      <c r="V100" s="370">
        <f t="shared" si="61"/>
        <v>0</v>
      </c>
      <c r="W100" s="369"/>
      <c r="X100" s="369"/>
      <c r="Y100" s="369"/>
      <c r="Z100" s="369">
        <f t="shared" si="56"/>
        <v>0</v>
      </c>
      <c r="AA100" s="370">
        <f t="shared" si="63"/>
        <v>0</v>
      </c>
      <c r="AB100" s="370"/>
      <c r="AC100" s="366"/>
    </row>
  </sheetData>
  <mergeCells count="27">
    <mergeCell ref="B15:AE15"/>
    <mergeCell ref="R17:U17"/>
    <mergeCell ref="B1:AE1"/>
    <mergeCell ref="B2:AE2"/>
    <mergeCell ref="B3:AE3"/>
    <mergeCell ref="B5:AE5"/>
    <mergeCell ref="B7:AE7"/>
    <mergeCell ref="AB16:AC16"/>
    <mergeCell ref="AB17:AB18"/>
    <mergeCell ref="AC17:AC18"/>
    <mergeCell ref="M16:P16"/>
    <mergeCell ref="Q16:Q18"/>
    <mergeCell ref="R16:U16"/>
    <mergeCell ref="M17:P17"/>
    <mergeCell ref="I16:L16"/>
    <mergeCell ref="V16:V18"/>
    <mergeCell ref="W16:Z16"/>
    <mergeCell ref="AA16:AA18"/>
    <mergeCell ref="B16:B18"/>
    <mergeCell ref="C16:C18"/>
    <mergeCell ref="D16:D18"/>
    <mergeCell ref="E16:E18"/>
    <mergeCell ref="F16:F18"/>
    <mergeCell ref="G16:G18"/>
    <mergeCell ref="W17:Z17"/>
    <mergeCell ref="H16:H18"/>
    <mergeCell ref="I17:L17"/>
  </mergeCells>
  <pageMargins left="0.11811023622047245" right="0.11811023622047245" top="0.31496062992125984" bottom="0.98425196850393704" header="0.15748031496062992" footer="0.15748031496062992"/>
  <pageSetup paperSize="5" orientation="landscape" r:id="rId1"/>
  <headerFooter>
    <oddFooter>&amp;C&amp;"TH SarabunIT๙,ธรรมดา"&amp;16 43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B1:AT39"/>
  <sheetViews>
    <sheetView showGridLines="0" view="pageBreakPreview" zoomScale="118" zoomScaleNormal="98" zoomScaleSheetLayoutView="118" workbookViewId="0">
      <pane ySplit="9" topLeftCell="A10" activePane="bottomLeft" state="frozen"/>
      <selection activeCell="A3" sqref="A3:AC3"/>
      <selection pane="bottomLeft" activeCell="P9" sqref="P1:P65536"/>
    </sheetView>
  </sheetViews>
  <sheetFormatPr defaultRowHeight="15"/>
  <cols>
    <col min="1" max="1" width="12.7109375" style="367" customWidth="1"/>
    <col min="2" max="2" width="4" style="367" customWidth="1"/>
    <col min="3" max="3" width="29" style="367" customWidth="1"/>
    <col min="4" max="4" width="9.85546875" style="367" hidden="1" customWidth="1"/>
    <col min="5" max="5" width="11.5703125" style="367" hidden="1" customWidth="1"/>
    <col min="6" max="6" width="5.28515625" style="400" customWidth="1"/>
    <col min="7" max="7" width="7" style="400" customWidth="1"/>
    <col min="8" max="8" width="14" style="399" hidden="1" customWidth="1"/>
    <col min="9" max="10" width="5.7109375" style="400" customWidth="1"/>
    <col min="11" max="11" width="5.28515625" style="400" customWidth="1"/>
    <col min="12" max="12" width="6.7109375" style="400" customWidth="1"/>
    <col min="13" max="13" width="5.42578125" style="400" customWidth="1"/>
    <col min="14" max="14" width="5.7109375" style="400" customWidth="1"/>
    <col min="15" max="15" width="5.5703125" style="400" customWidth="1"/>
    <col min="16" max="16" width="6.7109375" style="400" customWidth="1"/>
    <col min="17" max="17" width="8.140625" style="399" customWidth="1"/>
    <col min="18" max="18" width="5.5703125" style="400" customWidth="1"/>
    <col min="19" max="19" width="6.140625" style="400" customWidth="1"/>
    <col min="20" max="20" width="5.85546875" style="400" customWidth="1"/>
    <col min="21" max="21" width="6.5703125" style="400" customWidth="1"/>
    <col min="22" max="22" width="8.28515625" style="399" customWidth="1"/>
    <col min="23" max="23" width="6.28515625" style="400" customWidth="1"/>
    <col min="24" max="24" width="5.85546875" style="400" customWidth="1"/>
    <col min="25" max="25" width="5.42578125" style="400" customWidth="1"/>
    <col min="26" max="26" width="6.7109375" style="400" customWidth="1"/>
    <col min="27" max="27" width="8" style="399" customWidth="1"/>
    <col min="28" max="28" width="6.42578125" style="399" customWidth="1"/>
    <col min="29" max="29" width="7.140625" style="367" customWidth="1"/>
    <col min="30" max="46" width="9.140625" style="367" hidden="1" customWidth="1"/>
    <col min="47" max="16384" width="9.140625" style="367"/>
  </cols>
  <sheetData>
    <row r="1" spans="2:32">
      <c r="B1" s="984" t="s">
        <v>218</v>
      </c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984"/>
      <c r="Q1" s="984"/>
      <c r="R1" s="984"/>
      <c r="S1" s="984"/>
      <c r="T1" s="984"/>
      <c r="U1" s="984"/>
      <c r="V1" s="984"/>
      <c r="W1" s="984"/>
      <c r="X1" s="984"/>
      <c r="Y1" s="984"/>
      <c r="Z1" s="984"/>
      <c r="AA1" s="984"/>
      <c r="AB1" s="984"/>
      <c r="AC1" s="984"/>
      <c r="AD1" s="984"/>
      <c r="AE1" s="984"/>
      <c r="AF1" s="984"/>
    </row>
    <row r="2" spans="2:32">
      <c r="B2" s="984" t="s">
        <v>231</v>
      </c>
      <c r="C2" s="984"/>
      <c r="D2" s="984"/>
      <c r="E2" s="984"/>
      <c r="F2" s="984"/>
      <c r="G2" s="984"/>
      <c r="H2" s="984"/>
      <c r="I2" s="984"/>
      <c r="J2" s="984"/>
      <c r="K2" s="984"/>
      <c r="L2" s="984"/>
      <c r="M2" s="984"/>
      <c r="N2" s="984"/>
      <c r="O2" s="984"/>
      <c r="P2" s="984"/>
      <c r="Q2" s="984"/>
      <c r="R2" s="984"/>
      <c r="S2" s="984"/>
      <c r="T2" s="984"/>
      <c r="U2" s="984"/>
      <c r="V2" s="984"/>
      <c r="W2" s="984"/>
      <c r="X2" s="984"/>
      <c r="Y2" s="984"/>
      <c r="Z2" s="984"/>
      <c r="AA2" s="984"/>
      <c r="AB2" s="984"/>
      <c r="AC2" s="984"/>
      <c r="AD2" s="984"/>
      <c r="AE2" s="984"/>
      <c r="AF2" s="984"/>
    </row>
    <row r="3" spans="2:32">
      <c r="B3" s="1013" t="s">
        <v>18</v>
      </c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</row>
    <row r="4" spans="2:32" hidden="1">
      <c r="B4" s="985" t="s">
        <v>219</v>
      </c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985"/>
      <c r="Q4" s="985"/>
      <c r="R4" s="985"/>
      <c r="S4" s="985"/>
      <c r="T4" s="985"/>
      <c r="U4" s="985"/>
      <c r="V4" s="985"/>
      <c r="W4" s="985"/>
      <c r="X4" s="985"/>
      <c r="Y4" s="985"/>
      <c r="Z4" s="985"/>
      <c r="AA4" s="985"/>
      <c r="AB4" s="985"/>
      <c r="AC4" s="985"/>
      <c r="AD4" s="985"/>
      <c r="AE4" s="985"/>
      <c r="AF4" s="985"/>
    </row>
    <row r="5" spans="2:32" hidden="1">
      <c r="B5" s="985" t="s">
        <v>220</v>
      </c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985"/>
      <c r="AB5" s="985"/>
      <c r="AC5" s="985"/>
      <c r="AD5" s="985"/>
      <c r="AE5" s="985"/>
      <c r="AF5" s="985"/>
    </row>
    <row r="6" spans="2:32">
      <c r="B6" s="984" t="s">
        <v>232</v>
      </c>
      <c r="C6" s="984"/>
      <c r="D6" s="984"/>
      <c r="E6" s="984"/>
      <c r="F6" s="984"/>
      <c r="G6" s="984"/>
      <c r="H6" s="984"/>
      <c r="I6" s="984"/>
      <c r="J6" s="984"/>
      <c r="K6" s="984"/>
      <c r="L6" s="984"/>
      <c r="M6" s="984"/>
      <c r="N6" s="984"/>
      <c r="O6" s="984"/>
      <c r="P6" s="984"/>
      <c r="Q6" s="984"/>
      <c r="R6" s="984"/>
      <c r="S6" s="984"/>
      <c r="T6" s="984"/>
      <c r="U6" s="984"/>
      <c r="V6" s="984"/>
      <c r="W6" s="984"/>
      <c r="X6" s="984"/>
      <c r="Y6" s="984"/>
      <c r="Z6" s="984"/>
      <c r="AA6" s="984"/>
      <c r="AB6" s="984"/>
      <c r="AC6" s="984"/>
      <c r="AD6" s="984"/>
      <c r="AE6" s="984"/>
      <c r="AF6" s="984"/>
    </row>
    <row r="7" spans="2:32" ht="24.95" customHeight="1">
      <c r="B7" s="986" t="s">
        <v>21</v>
      </c>
      <c r="C7" s="986" t="s">
        <v>23</v>
      </c>
      <c r="D7" s="986" t="s">
        <v>12</v>
      </c>
      <c r="E7" s="986" t="s">
        <v>3</v>
      </c>
      <c r="F7" s="986" t="s">
        <v>12</v>
      </c>
      <c r="G7" s="986" t="s">
        <v>151</v>
      </c>
      <c r="H7" s="989" t="s">
        <v>152</v>
      </c>
      <c r="I7" s="992" t="s">
        <v>158</v>
      </c>
      <c r="J7" s="993"/>
      <c r="K7" s="993"/>
      <c r="L7" s="993"/>
      <c r="M7" s="992" t="s">
        <v>161</v>
      </c>
      <c r="N7" s="993"/>
      <c r="O7" s="993"/>
      <c r="P7" s="993"/>
      <c r="Q7" s="989" t="s">
        <v>166</v>
      </c>
      <c r="R7" s="992" t="s">
        <v>172</v>
      </c>
      <c r="S7" s="993"/>
      <c r="T7" s="993"/>
      <c r="U7" s="993"/>
      <c r="V7" s="989" t="s">
        <v>171</v>
      </c>
      <c r="W7" s="992" t="s">
        <v>173</v>
      </c>
      <c r="X7" s="993"/>
      <c r="Y7" s="993"/>
      <c r="Z7" s="993"/>
      <c r="AA7" s="989" t="s">
        <v>178</v>
      </c>
      <c r="AB7" s="1011" t="s">
        <v>222</v>
      </c>
      <c r="AC7" s="1012"/>
    </row>
    <row r="8" spans="2:32" ht="24.95" customHeight="1">
      <c r="B8" s="987"/>
      <c r="C8" s="987"/>
      <c r="D8" s="987"/>
      <c r="E8" s="987"/>
      <c r="F8" s="987"/>
      <c r="G8" s="987"/>
      <c r="H8" s="990"/>
      <c r="I8" s="992" t="s">
        <v>159</v>
      </c>
      <c r="J8" s="993"/>
      <c r="K8" s="993"/>
      <c r="L8" s="993"/>
      <c r="M8" s="992" t="s">
        <v>159</v>
      </c>
      <c r="N8" s="993"/>
      <c r="O8" s="993"/>
      <c r="P8" s="993"/>
      <c r="Q8" s="990"/>
      <c r="R8" s="992" t="s">
        <v>159</v>
      </c>
      <c r="S8" s="993"/>
      <c r="T8" s="993"/>
      <c r="U8" s="993"/>
      <c r="V8" s="990"/>
      <c r="W8" s="992" t="s">
        <v>159</v>
      </c>
      <c r="X8" s="993"/>
      <c r="Y8" s="993"/>
      <c r="Z8" s="993"/>
      <c r="AA8" s="990"/>
      <c r="AB8" s="986" t="s">
        <v>223</v>
      </c>
      <c r="AC8" s="986" t="s">
        <v>224</v>
      </c>
    </row>
    <row r="9" spans="2:32" ht="24.95" customHeight="1">
      <c r="B9" s="988"/>
      <c r="C9" s="988"/>
      <c r="D9" s="988"/>
      <c r="E9" s="988"/>
      <c r="F9" s="988"/>
      <c r="G9" s="988"/>
      <c r="H9" s="991"/>
      <c r="I9" s="384" t="s">
        <v>153</v>
      </c>
      <c r="J9" s="384" t="s">
        <v>154</v>
      </c>
      <c r="K9" s="384" t="s">
        <v>155</v>
      </c>
      <c r="L9" s="384" t="s">
        <v>156</v>
      </c>
      <c r="M9" s="384" t="s">
        <v>162</v>
      </c>
      <c r="N9" s="384" t="s">
        <v>163</v>
      </c>
      <c r="O9" s="384" t="s">
        <v>164</v>
      </c>
      <c r="P9" s="384" t="s">
        <v>156</v>
      </c>
      <c r="Q9" s="991"/>
      <c r="R9" s="384" t="s">
        <v>167</v>
      </c>
      <c r="S9" s="384" t="s">
        <v>168</v>
      </c>
      <c r="T9" s="384" t="s">
        <v>169</v>
      </c>
      <c r="U9" s="384" t="s">
        <v>156</v>
      </c>
      <c r="V9" s="991"/>
      <c r="W9" s="384" t="s">
        <v>174</v>
      </c>
      <c r="X9" s="384" t="s">
        <v>175</v>
      </c>
      <c r="Y9" s="384" t="s">
        <v>176</v>
      </c>
      <c r="Z9" s="384" t="s">
        <v>156</v>
      </c>
      <c r="AA9" s="991"/>
      <c r="AB9" s="988"/>
      <c r="AC9" s="988"/>
    </row>
    <row r="10" spans="2:32">
      <c r="B10" s="374"/>
      <c r="C10" s="389" t="s">
        <v>18</v>
      </c>
      <c r="D10" s="374"/>
      <c r="E10" s="382"/>
      <c r="F10" s="376" t="s">
        <v>0</v>
      </c>
      <c r="G10" s="381" t="e">
        <f>AA10</f>
        <v>#DIV/0!</v>
      </c>
      <c r="H10" s="377"/>
      <c r="I10" s="381">
        <f t="shared" ref="I10:K11" si="0">SUM(I12,I26)</f>
        <v>0</v>
      </c>
      <c r="J10" s="381">
        <f t="shared" si="0"/>
        <v>0</v>
      </c>
      <c r="K10" s="381">
        <f t="shared" si="0"/>
        <v>0</v>
      </c>
      <c r="L10" s="381">
        <f t="shared" ref="L10:L35" si="1">SUM(I10:K10)</f>
        <v>0</v>
      </c>
      <c r="M10" s="381" t="e">
        <f t="shared" ref="M10:O11" si="2">SUM(M12,M26)</f>
        <v>#DIV/0!</v>
      </c>
      <c r="N10" s="381">
        <f t="shared" si="2"/>
        <v>0</v>
      </c>
      <c r="O10" s="381">
        <f t="shared" si="2"/>
        <v>0</v>
      </c>
      <c r="P10" s="381" t="e">
        <f>SUM(M10:O10)</f>
        <v>#DIV/0!</v>
      </c>
      <c r="Q10" s="377" t="e">
        <f t="shared" ref="Q10:Q39" si="3">SUM(L10,P10)</f>
        <v>#DIV/0!</v>
      </c>
      <c r="R10" s="381">
        <f t="shared" ref="R10:T11" si="4">SUM(R12,R26)</f>
        <v>0</v>
      </c>
      <c r="S10" s="381" t="e">
        <f t="shared" si="4"/>
        <v>#DIV/0!</v>
      </c>
      <c r="T10" s="381">
        <f t="shared" si="4"/>
        <v>0</v>
      </c>
      <c r="U10" s="381" t="e">
        <f>SUM(R10:T10)</f>
        <v>#DIV/0!</v>
      </c>
      <c r="V10" s="377" t="e">
        <f t="shared" ref="V10:V39" si="5">SUM(Q10,U10)</f>
        <v>#DIV/0!</v>
      </c>
      <c r="W10" s="381">
        <f t="shared" ref="W10:Y11" si="6">SUM(W12,W26)</f>
        <v>0</v>
      </c>
      <c r="X10" s="381">
        <f t="shared" si="6"/>
        <v>0</v>
      </c>
      <c r="Y10" s="381" t="e">
        <f t="shared" si="6"/>
        <v>#DIV/0!</v>
      </c>
      <c r="Z10" s="381" t="e">
        <f>SUM(W10:Y10)</f>
        <v>#DIV/0!</v>
      </c>
      <c r="AA10" s="377" t="e">
        <f t="shared" ref="AA10:AA39" si="7">SUM(V10,Z10)</f>
        <v>#DIV/0!</v>
      </c>
      <c r="AB10" s="377"/>
      <c r="AC10" s="396"/>
    </row>
    <row r="11" spans="2:32">
      <c r="B11" s="371"/>
      <c r="C11" s="389"/>
      <c r="D11" s="371"/>
      <c r="E11" s="373"/>
      <c r="F11" s="368" t="s">
        <v>182</v>
      </c>
      <c r="G11" s="369" t="e">
        <f t="shared" ref="G11:G39" si="8">AA11</f>
        <v>#DIV/0!</v>
      </c>
      <c r="H11" s="370"/>
      <c r="I11" s="381">
        <f t="shared" si="0"/>
        <v>0</v>
      </c>
      <c r="J11" s="381">
        <f t="shared" si="0"/>
        <v>0</v>
      </c>
      <c r="K11" s="381">
        <f t="shared" si="0"/>
        <v>0</v>
      </c>
      <c r="L11" s="369">
        <f t="shared" si="1"/>
        <v>0</v>
      </c>
      <c r="M11" s="381" t="e">
        <f t="shared" si="2"/>
        <v>#DIV/0!</v>
      </c>
      <c r="N11" s="381">
        <f t="shared" si="2"/>
        <v>0</v>
      </c>
      <c r="O11" s="381">
        <f t="shared" si="2"/>
        <v>0</v>
      </c>
      <c r="P11" s="369" t="e">
        <f>SUM(M11:O11)</f>
        <v>#DIV/0!</v>
      </c>
      <c r="Q11" s="370" t="e">
        <f t="shared" si="3"/>
        <v>#DIV/0!</v>
      </c>
      <c r="R11" s="381">
        <f t="shared" si="4"/>
        <v>0</v>
      </c>
      <c r="S11" s="381" t="e">
        <f t="shared" si="4"/>
        <v>#DIV/0!</v>
      </c>
      <c r="T11" s="381">
        <f t="shared" si="4"/>
        <v>0</v>
      </c>
      <c r="U11" s="369" t="e">
        <f>SUM(R11:T11)</f>
        <v>#DIV/0!</v>
      </c>
      <c r="V11" s="370" t="e">
        <f t="shared" si="5"/>
        <v>#DIV/0!</v>
      </c>
      <c r="W11" s="381">
        <f t="shared" si="6"/>
        <v>0</v>
      </c>
      <c r="X11" s="381">
        <f t="shared" si="6"/>
        <v>0</v>
      </c>
      <c r="Y11" s="381" t="e">
        <f t="shared" si="6"/>
        <v>#DIV/0!</v>
      </c>
      <c r="Z11" s="369" t="e">
        <f>SUM(W11:Y11)</f>
        <v>#DIV/0!</v>
      </c>
      <c r="AA11" s="370" t="e">
        <f t="shared" si="7"/>
        <v>#DIV/0!</v>
      </c>
      <c r="AB11" s="370"/>
      <c r="AC11" s="380"/>
    </row>
    <row r="12" spans="2:32" ht="30">
      <c r="B12" s="371"/>
      <c r="C12" s="375" t="s">
        <v>127</v>
      </c>
      <c r="D12" s="371"/>
      <c r="E12" s="373"/>
      <c r="F12" s="368" t="s">
        <v>0</v>
      </c>
      <c r="G12" s="369" t="e">
        <f t="shared" si="8"/>
        <v>#DIV/0!</v>
      </c>
      <c r="H12" s="370"/>
      <c r="I12" s="369">
        <f t="shared" ref="I12:K13" si="9">SUM(I14,I18,I22)</f>
        <v>0</v>
      </c>
      <c r="J12" s="369">
        <f t="shared" si="9"/>
        <v>0</v>
      </c>
      <c r="K12" s="369">
        <f t="shared" si="9"/>
        <v>0</v>
      </c>
      <c r="L12" s="369">
        <f t="shared" si="1"/>
        <v>0</v>
      </c>
      <c r="M12" s="369" t="e">
        <f t="shared" ref="M12:O13" si="10">SUM(M14,M18,M22)</f>
        <v>#DIV/0!</v>
      </c>
      <c r="N12" s="369">
        <f t="shared" si="10"/>
        <v>0</v>
      </c>
      <c r="O12" s="369">
        <f t="shared" si="10"/>
        <v>0</v>
      </c>
      <c r="P12" s="369" t="e">
        <f>SUM(M12:O12)</f>
        <v>#DIV/0!</v>
      </c>
      <c r="Q12" s="370" t="e">
        <f t="shared" si="3"/>
        <v>#DIV/0!</v>
      </c>
      <c r="R12" s="369">
        <f t="shared" ref="R12:T13" si="11">SUM(R14,R18,R22)</f>
        <v>0</v>
      </c>
      <c r="S12" s="369" t="e">
        <f t="shared" si="11"/>
        <v>#DIV/0!</v>
      </c>
      <c r="T12" s="369">
        <f t="shared" si="11"/>
        <v>0</v>
      </c>
      <c r="U12" s="369" t="e">
        <f>SUM(R12:T12)</f>
        <v>#DIV/0!</v>
      </c>
      <c r="V12" s="370" t="e">
        <f t="shared" si="5"/>
        <v>#DIV/0!</v>
      </c>
      <c r="W12" s="369">
        <f t="shared" ref="W12:Y13" si="12">SUM(W14,W18,W22)</f>
        <v>0</v>
      </c>
      <c r="X12" s="369">
        <f t="shared" si="12"/>
        <v>0</v>
      </c>
      <c r="Y12" s="369" t="e">
        <f t="shared" si="12"/>
        <v>#DIV/0!</v>
      </c>
      <c r="Z12" s="369" t="e">
        <f>SUM(W12:Y12)</f>
        <v>#DIV/0!</v>
      </c>
      <c r="AA12" s="370" t="e">
        <f t="shared" si="7"/>
        <v>#DIV/0!</v>
      </c>
      <c r="AB12" s="370"/>
      <c r="AC12" s="366"/>
    </row>
    <row r="13" spans="2:32">
      <c r="B13" s="374"/>
      <c r="C13" s="375"/>
      <c r="D13" s="371"/>
      <c r="E13" s="373"/>
      <c r="F13" s="368" t="s">
        <v>182</v>
      </c>
      <c r="G13" s="369" t="e">
        <f t="shared" si="8"/>
        <v>#DIV/0!</v>
      </c>
      <c r="H13" s="370"/>
      <c r="I13" s="369">
        <f t="shared" si="9"/>
        <v>0</v>
      </c>
      <c r="J13" s="369">
        <f t="shared" si="9"/>
        <v>0</v>
      </c>
      <c r="K13" s="369">
        <f t="shared" si="9"/>
        <v>0</v>
      </c>
      <c r="L13" s="369">
        <f t="shared" si="1"/>
        <v>0</v>
      </c>
      <c r="M13" s="369" t="e">
        <f t="shared" si="10"/>
        <v>#DIV/0!</v>
      </c>
      <c r="N13" s="369">
        <f t="shared" si="10"/>
        <v>0</v>
      </c>
      <c r="O13" s="369">
        <f t="shared" si="10"/>
        <v>0</v>
      </c>
      <c r="P13" s="369" t="e">
        <f t="shared" ref="P13:P39" si="13">SUM(M13:O13)</f>
        <v>#DIV/0!</v>
      </c>
      <c r="Q13" s="370" t="e">
        <f t="shared" si="3"/>
        <v>#DIV/0!</v>
      </c>
      <c r="R13" s="369">
        <f t="shared" si="11"/>
        <v>0</v>
      </c>
      <c r="S13" s="369" t="e">
        <f t="shared" si="11"/>
        <v>#DIV/0!</v>
      </c>
      <c r="T13" s="369">
        <f t="shared" si="11"/>
        <v>0</v>
      </c>
      <c r="U13" s="369" t="e">
        <f t="shared" ref="U13:U39" si="14">SUM(R13:T13)</f>
        <v>#DIV/0!</v>
      </c>
      <c r="V13" s="370" t="e">
        <f t="shared" si="5"/>
        <v>#DIV/0!</v>
      </c>
      <c r="W13" s="369">
        <f t="shared" si="12"/>
        <v>0</v>
      </c>
      <c r="X13" s="369">
        <f t="shared" si="12"/>
        <v>0</v>
      </c>
      <c r="Y13" s="369" t="e">
        <f t="shared" si="12"/>
        <v>#DIV/0!</v>
      </c>
      <c r="Z13" s="369" t="e">
        <f t="shared" ref="Z13:Z39" si="15">SUM(W13:Y13)</f>
        <v>#DIV/0!</v>
      </c>
      <c r="AA13" s="370" t="e">
        <f t="shared" si="7"/>
        <v>#DIV/0!</v>
      </c>
      <c r="AB13" s="370"/>
      <c r="AC13" s="366"/>
    </row>
    <row r="14" spans="2:32" ht="30">
      <c r="B14" s="374"/>
      <c r="C14" s="375" t="s">
        <v>133</v>
      </c>
      <c r="D14" s="371" t="s">
        <v>0</v>
      </c>
      <c r="E14" s="373"/>
      <c r="F14" s="368" t="s">
        <v>0</v>
      </c>
      <c r="G14" s="369" t="e">
        <f t="shared" si="8"/>
        <v>#DIV/0!</v>
      </c>
      <c r="H14" s="370"/>
      <c r="I14" s="369">
        <f t="shared" ref="I14:K15" si="16">I16</f>
        <v>0</v>
      </c>
      <c r="J14" s="369">
        <f t="shared" si="16"/>
        <v>0</v>
      </c>
      <c r="K14" s="369">
        <f t="shared" si="16"/>
        <v>0</v>
      </c>
      <c r="L14" s="369">
        <f t="shared" si="1"/>
        <v>0</v>
      </c>
      <c r="M14" s="369" t="e">
        <f t="shared" ref="M14:O15" si="17">M16</f>
        <v>#DIV/0!</v>
      </c>
      <c r="N14" s="369">
        <f t="shared" si="17"/>
        <v>0</v>
      </c>
      <c r="O14" s="369">
        <f t="shared" si="17"/>
        <v>0</v>
      </c>
      <c r="P14" s="369" t="e">
        <f t="shared" si="13"/>
        <v>#DIV/0!</v>
      </c>
      <c r="Q14" s="370" t="e">
        <f t="shared" si="3"/>
        <v>#DIV/0!</v>
      </c>
      <c r="R14" s="369">
        <f t="shared" ref="R14:T15" si="18">R16</f>
        <v>0</v>
      </c>
      <c r="S14" s="369" t="e">
        <f t="shared" si="18"/>
        <v>#DIV/0!</v>
      </c>
      <c r="T14" s="369">
        <f t="shared" si="18"/>
        <v>0</v>
      </c>
      <c r="U14" s="369" t="e">
        <f t="shared" si="14"/>
        <v>#DIV/0!</v>
      </c>
      <c r="V14" s="370" t="e">
        <f t="shared" si="5"/>
        <v>#DIV/0!</v>
      </c>
      <c r="W14" s="369">
        <f t="shared" ref="W14:Y15" si="19">W16</f>
        <v>0</v>
      </c>
      <c r="X14" s="369">
        <f t="shared" si="19"/>
        <v>0</v>
      </c>
      <c r="Y14" s="369">
        <f t="shared" si="19"/>
        <v>0</v>
      </c>
      <c r="Z14" s="369">
        <f t="shared" si="15"/>
        <v>0</v>
      </c>
      <c r="AA14" s="370" t="e">
        <f t="shared" si="7"/>
        <v>#DIV/0!</v>
      </c>
      <c r="AB14" s="411">
        <v>1</v>
      </c>
      <c r="AC14" s="406">
        <v>1</v>
      </c>
    </row>
    <row r="15" spans="2:32">
      <c r="B15" s="374"/>
      <c r="C15" s="375"/>
      <c r="D15" s="371"/>
      <c r="E15" s="373"/>
      <c r="F15" s="368" t="s">
        <v>182</v>
      </c>
      <c r="G15" s="369" t="e">
        <f t="shared" si="8"/>
        <v>#DIV/0!</v>
      </c>
      <c r="H15" s="370"/>
      <c r="I15" s="369">
        <f t="shared" si="16"/>
        <v>0</v>
      </c>
      <c r="J15" s="369">
        <f t="shared" si="16"/>
        <v>0</v>
      </c>
      <c r="K15" s="369">
        <f t="shared" si="16"/>
        <v>0</v>
      </c>
      <c r="L15" s="369">
        <f t="shared" si="1"/>
        <v>0</v>
      </c>
      <c r="M15" s="369" t="e">
        <f t="shared" si="17"/>
        <v>#DIV/0!</v>
      </c>
      <c r="N15" s="369">
        <f t="shared" si="17"/>
        <v>0</v>
      </c>
      <c r="O15" s="369">
        <f t="shared" si="17"/>
        <v>0</v>
      </c>
      <c r="P15" s="369" t="e">
        <f t="shared" si="13"/>
        <v>#DIV/0!</v>
      </c>
      <c r="Q15" s="370" t="e">
        <f t="shared" si="3"/>
        <v>#DIV/0!</v>
      </c>
      <c r="R15" s="369">
        <f t="shared" si="18"/>
        <v>0</v>
      </c>
      <c r="S15" s="369" t="e">
        <f t="shared" si="18"/>
        <v>#DIV/0!</v>
      </c>
      <c r="T15" s="369">
        <f t="shared" si="18"/>
        <v>0</v>
      </c>
      <c r="U15" s="369" t="e">
        <f t="shared" si="14"/>
        <v>#DIV/0!</v>
      </c>
      <c r="V15" s="370" t="e">
        <f t="shared" si="5"/>
        <v>#DIV/0!</v>
      </c>
      <c r="W15" s="369">
        <f t="shared" si="19"/>
        <v>0</v>
      </c>
      <c r="X15" s="369">
        <f t="shared" si="19"/>
        <v>0</v>
      </c>
      <c r="Y15" s="369">
        <f t="shared" si="19"/>
        <v>0</v>
      </c>
      <c r="Z15" s="369">
        <f t="shared" si="15"/>
        <v>0</v>
      </c>
      <c r="AA15" s="370" t="e">
        <f t="shared" si="7"/>
        <v>#DIV/0!</v>
      </c>
      <c r="AB15" s="370"/>
      <c r="AC15" s="387"/>
    </row>
    <row r="16" spans="2:32" ht="30">
      <c r="B16" s="374">
        <v>1</v>
      </c>
      <c r="C16" s="375" t="s">
        <v>128</v>
      </c>
      <c r="D16" s="371" t="s">
        <v>0</v>
      </c>
      <c r="E16" s="373">
        <v>200</v>
      </c>
      <c r="F16" s="368" t="s">
        <v>0</v>
      </c>
      <c r="G16" s="369" t="e">
        <f t="shared" si="8"/>
        <v>#DIV/0!</v>
      </c>
      <c r="H16" s="370"/>
      <c r="I16" s="369">
        <v>0</v>
      </c>
      <c r="J16" s="369">
        <v>0</v>
      </c>
      <c r="K16" s="369">
        <v>0</v>
      </c>
      <c r="L16" s="369">
        <f t="shared" si="1"/>
        <v>0</v>
      </c>
      <c r="M16" s="369" t="e">
        <v>#DIV/0!</v>
      </c>
      <c r="N16" s="369">
        <v>0</v>
      </c>
      <c r="O16" s="369">
        <v>0</v>
      </c>
      <c r="P16" s="369" t="e">
        <f t="shared" si="13"/>
        <v>#DIV/0!</v>
      </c>
      <c r="Q16" s="370" t="e">
        <f t="shared" si="3"/>
        <v>#DIV/0!</v>
      </c>
      <c r="R16" s="369">
        <v>0</v>
      </c>
      <c r="S16" s="369" t="e">
        <v>#DIV/0!</v>
      </c>
      <c r="T16" s="369">
        <v>0</v>
      </c>
      <c r="U16" s="369" t="e">
        <f t="shared" si="14"/>
        <v>#DIV/0!</v>
      </c>
      <c r="V16" s="370" t="e">
        <f t="shared" si="5"/>
        <v>#DIV/0!</v>
      </c>
      <c r="W16" s="369">
        <v>0</v>
      </c>
      <c r="X16" s="369">
        <v>0</v>
      </c>
      <c r="Y16" s="369">
        <v>0</v>
      </c>
      <c r="Z16" s="369">
        <f t="shared" si="15"/>
        <v>0</v>
      </c>
      <c r="AA16" s="370" t="e">
        <f t="shared" si="7"/>
        <v>#DIV/0!</v>
      </c>
      <c r="AB16" s="370"/>
      <c r="AC16" s="387"/>
    </row>
    <row r="17" spans="2:29">
      <c r="B17" s="374"/>
      <c r="C17" s="375"/>
      <c r="D17" s="371"/>
      <c r="E17" s="373"/>
      <c r="F17" s="368" t="s">
        <v>182</v>
      </c>
      <c r="G17" s="369" t="e">
        <f t="shared" si="8"/>
        <v>#DIV/0!</v>
      </c>
      <c r="H17" s="370"/>
      <c r="I17" s="369">
        <v>0</v>
      </c>
      <c r="J17" s="369">
        <v>0</v>
      </c>
      <c r="K17" s="369">
        <v>0</v>
      </c>
      <c r="L17" s="369">
        <f t="shared" si="1"/>
        <v>0</v>
      </c>
      <c r="M17" s="369" t="e">
        <v>#DIV/0!</v>
      </c>
      <c r="N17" s="369">
        <v>0</v>
      </c>
      <c r="O17" s="369">
        <v>0</v>
      </c>
      <c r="P17" s="369" t="e">
        <f t="shared" si="13"/>
        <v>#DIV/0!</v>
      </c>
      <c r="Q17" s="370" t="e">
        <f t="shared" si="3"/>
        <v>#DIV/0!</v>
      </c>
      <c r="R17" s="369">
        <v>0</v>
      </c>
      <c r="S17" s="369" t="e">
        <v>#DIV/0!</v>
      </c>
      <c r="T17" s="369">
        <v>0</v>
      </c>
      <c r="U17" s="369" t="e">
        <f t="shared" si="14"/>
        <v>#DIV/0!</v>
      </c>
      <c r="V17" s="370" t="e">
        <f t="shared" si="5"/>
        <v>#DIV/0!</v>
      </c>
      <c r="W17" s="369">
        <v>0</v>
      </c>
      <c r="X17" s="369">
        <v>0</v>
      </c>
      <c r="Y17" s="369">
        <v>0</v>
      </c>
      <c r="Z17" s="369">
        <f t="shared" si="15"/>
        <v>0</v>
      </c>
      <c r="AA17" s="370" t="e">
        <f t="shared" si="7"/>
        <v>#DIV/0!</v>
      </c>
      <c r="AB17" s="370"/>
      <c r="AC17" s="387"/>
    </row>
    <row r="18" spans="2:29" ht="30">
      <c r="B18" s="374"/>
      <c r="C18" s="375" t="s">
        <v>129</v>
      </c>
      <c r="D18" s="371" t="s">
        <v>0</v>
      </c>
      <c r="E18" s="373"/>
      <c r="F18" s="368" t="s">
        <v>0</v>
      </c>
      <c r="G18" s="369" t="e">
        <f t="shared" si="8"/>
        <v>#DIV/0!</v>
      </c>
      <c r="H18" s="370"/>
      <c r="I18" s="369">
        <f t="shared" ref="I18:K19" si="20">I20</f>
        <v>0</v>
      </c>
      <c r="J18" s="369">
        <f t="shared" si="20"/>
        <v>0</v>
      </c>
      <c r="K18" s="369">
        <f t="shared" si="20"/>
        <v>0</v>
      </c>
      <c r="L18" s="369">
        <f t="shared" si="1"/>
        <v>0</v>
      </c>
      <c r="M18" s="369" t="e">
        <f t="shared" ref="M18:O19" si="21">M20</f>
        <v>#DIV/0!</v>
      </c>
      <c r="N18" s="369">
        <f t="shared" si="21"/>
        <v>0</v>
      </c>
      <c r="O18" s="369">
        <f t="shared" si="21"/>
        <v>0</v>
      </c>
      <c r="P18" s="369" t="e">
        <f t="shared" si="13"/>
        <v>#DIV/0!</v>
      </c>
      <c r="Q18" s="370" t="e">
        <f t="shared" si="3"/>
        <v>#DIV/0!</v>
      </c>
      <c r="R18" s="369">
        <f t="shared" ref="R18:T19" si="22">R20</f>
        <v>0</v>
      </c>
      <c r="S18" s="369" t="e">
        <f t="shared" si="22"/>
        <v>#DIV/0!</v>
      </c>
      <c r="T18" s="369">
        <f t="shared" si="22"/>
        <v>0</v>
      </c>
      <c r="U18" s="369" t="e">
        <f t="shared" si="14"/>
        <v>#DIV/0!</v>
      </c>
      <c r="V18" s="370" t="e">
        <f t="shared" si="5"/>
        <v>#DIV/0!</v>
      </c>
      <c r="W18" s="369">
        <f t="shared" ref="W18:Y19" si="23">W20</f>
        <v>0</v>
      </c>
      <c r="X18" s="369">
        <f t="shared" si="23"/>
        <v>0</v>
      </c>
      <c r="Y18" s="369" t="e">
        <f t="shared" si="23"/>
        <v>#DIV/0!</v>
      </c>
      <c r="Z18" s="369" t="e">
        <f t="shared" si="15"/>
        <v>#DIV/0!</v>
      </c>
      <c r="AA18" s="370" t="e">
        <f t="shared" si="7"/>
        <v>#DIV/0!</v>
      </c>
      <c r="AB18" s="411">
        <v>1</v>
      </c>
      <c r="AC18" s="406">
        <v>1</v>
      </c>
    </row>
    <row r="19" spans="2:29">
      <c r="B19" s="374"/>
      <c r="C19" s="375"/>
      <c r="D19" s="371"/>
      <c r="E19" s="373"/>
      <c r="F19" s="368" t="s">
        <v>182</v>
      </c>
      <c r="G19" s="369" t="e">
        <f t="shared" si="8"/>
        <v>#DIV/0!</v>
      </c>
      <c r="H19" s="370"/>
      <c r="I19" s="369">
        <f t="shared" si="20"/>
        <v>0</v>
      </c>
      <c r="J19" s="369">
        <f t="shared" si="20"/>
        <v>0</v>
      </c>
      <c r="K19" s="369">
        <f t="shared" si="20"/>
        <v>0</v>
      </c>
      <c r="L19" s="369">
        <f t="shared" si="1"/>
        <v>0</v>
      </c>
      <c r="M19" s="369" t="e">
        <f t="shared" si="21"/>
        <v>#DIV/0!</v>
      </c>
      <c r="N19" s="369">
        <f t="shared" si="21"/>
        <v>0</v>
      </c>
      <c r="O19" s="369">
        <f t="shared" si="21"/>
        <v>0</v>
      </c>
      <c r="P19" s="369" t="e">
        <f t="shared" si="13"/>
        <v>#DIV/0!</v>
      </c>
      <c r="Q19" s="370" t="e">
        <f t="shared" si="3"/>
        <v>#DIV/0!</v>
      </c>
      <c r="R19" s="369">
        <f t="shared" si="22"/>
        <v>0</v>
      </c>
      <c r="S19" s="369" t="e">
        <f t="shared" si="22"/>
        <v>#DIV/0!</v>
      </c>
      <c r="T19" s="369">
        <f t="shared" si="22"/>
        <v>0</v>
      </c>
      <c r="U19" s="369" t="e">
        <f t="shared" si="14"/>
        <v>#DIV/0!</v>
      </c>
      <c r="V19" s="370" t="e">
        <f t="shared" si="5"/>
        <v>#DIV/0!</v>
      </c>
      <c r="W19" s="369">
        <f t="shared" si="23"/>
        <v>0</v>
      </c>
      <c r="X19" s="369">
        <f t="shared" si="23"/>
        <v>0</v>
      </c>
      <c r="Y19" s="369" t="e">
        <f t="shared" si="23"/>
        <v>#DIV/0!</v>
      </c>
      <c r="Z19" s="369" t="e">
        <f t="shared" si="15"/>
        <v>#DIV/0!</v>
      </c>
      <c r="AA19" s="370" t="e">
        <f t="shared" si="7"/>
        <v>#DIV/0!</v>
      </c>
      <c r="AB19" s="370"/>
      <c r="AC19" s="387"/>
    </row>
    <row r="20" spans="2:29" ht="30">
      <c r="B20" s="374">
        <v>1</v>
      </c>
      <c r="C20" s="375" t="s">
        <v>130</v>
      </c>
      <c r="D20" s="371" t="s">
        <v>0</v>
      </c>
      <c r="E20" s="373">
        <v>20</v>
      </c>
      <c r="F20" s="368" t="s">
        <v>0</v>
      </c>
      <c r="G20" s="369" t="e">
        <f t="shared" si="8"/>
        <v>#DIV/0!</v>
      </c>
      <c r="H20" s="370"/>
      <c r="I20" s="369">
        <v>0</v>
      </c>
      <c r="J20" s="369">
        <v>0</v>
      </c>
      <c r="K20" s="369">
        <v>0</v>
      </c>
      <c r="L20" s="369">
        <f t="shared" si="1"/>
        <v>0</v>
      </c>
      <c r="M20" s="369" t="e">
        <v>#DIV/0!</v>
      </c>
      <c r="N20" s="369">
        <v>0</v>
      </c>
      <c r="O20" s="369">
        <v>0</v>
      </c>
      <c r="P20" s="369" t="e">
        <f t="shared" si="13"/>
        <v>#DIV/0!</v>
      </c>
      <c r="Q20" s="370" t="e">
        <f t="shared" si="3"/>
        <v>#DIV/0!</v>
      </c>
      <c r="R20" s="369">
        <v>0</v>
      </c>
      <c r="S20" s="369" t="e">
        <v>#DIV/0!</v>
      </c>
      <c r="T20" s="369">
        <v>0</v>
      </c>
      <c r="U20" s="369" t="e">
        <f t="shared" si="14"/>
        <v>#DIV/0!</v>
      </c>
      <c r="V20" s="370" t="e">
        <f t="shared" si="5"/>
        <v>#DIV/0!</v>
      </c>
      <c r="W20" s="369">
        <v>0</v>
      </c>
      <c r="X20" s="369">
        <v>0</v>
      </c>
      <c r="Y20" s="369" t="e">
        <v>#DIV/0!</v>
      </c>
      <c r="Z20" s="369" t="e">
        <f t="shared" si="15"/>
        <v>#DIV/0!</v>
      </c>
      <c r="AA20" s="370" t="e">
        <f t="shared" si="7"/>
        <v>#DIV/0!</v>
      </c>
      <c r="AB20" s="370"/>
      <c r="AC20" s="387"/>
    </row>
    <row r="21" spans="2:29">
      <c r="B21" s="374"/>
      <c r="C21" s="375"/>
      <c r="D21" s="371"/>
      <c r="E21" s="373"/>
      <c r="F21" s="368" t="s">
        <v>182</v>
      </c>
      <c r="G21" s="369" t="e">
        <f t="shared" si="8"/>
        <v>#DIV/0!</v>
      </c>
      <c r="H21" s="370"/>
      <c r="I21" s="369">
        <v>0</v>
      </c>
      <c r="J21" s="369">
        <v>0</v>
      </c>
      <c r="K21" s="369">
        <v>0</v>
      </c>
      <c r="L21" s="369">
        <f t="shared" si="1"/>
        <v>0</v>
      </c>
      <c r="M21" s="369" t="e">
        <v>#DIV/0!</v>
      </c>
      <c r="N21" s="369">
        <v>0</v>
      </c>
      <c r="O21" s="369">
        <v>0</v>
      </c>
      <c r="P21" s="369" t="e">
        <f t="shared" si="13"/>
        <v>#DIV/0!</v>
      </c>
      <c r="Q21" s="370" t="e">
        <f t="shared" si="3"/>
        <v>#DIV/0!</v>
      </c>
      <c r="R21" s="369">
        <v>0</v>
      </c>
      <c r="S21" s="369" t="e">
        <v>#DIV/0!</v>
      </c>
      <c r="T21" s="369">
        <v>0</v>
      </c>
      <c r="U21" s="369" t="e">
        <f t="shared" si="14"/>
        <v>#DIV/0!</v>
      </c>
      <c r="V21" s="370" t="e">
        <f t="shared" si="5"/>
        <v>#DIV/0!</v>
      </c>
      <c r="W21" s="369">
        <v>0</v>
      </c>
      <c r="X21" s="369">
        <v>0</v>
      </c>
      <c r="Y21" s="369" t="e">
        <v>#DIV/0!</v>
      </c>
      <c r="Z21" s="369" t="e">
        <f t="shared" si="15"/>
        <v>#DIV/0!</v>
      </c>
      <c r="AA21" s="370" t="e">
        <f t="shared" si="7"/>
        <v>#DIV/0!</v>
      </c>
      <c r="AB21" s="370"/>
      <c r="AC21" s="387"/>
    </row>
    <row r="22" spans="2:29">
      <c r="B22" s="374"/>
      <c r="C22" s="375" t="s">
        <v>131</v>
      </c>
      <c r="D22" s="371" t="s">
        <v>0</v>
      </c>
      <c r="E22" s="373"/>
      <c r="F22" s="368" t="s">
        <v>0</v>
      </c>
      <c r="G22" s="369" t="e">
        <f t="shared" si="8"/>
        <v>#DIV/0!</v>
      </c>
      <c r="H22" s="370"/>
      <c r="I22" s="369">
        <f t="shared" ref="I22:K23" si="24">I24</f>
        <v>0</v>
      </c>
      <c r="J22" s="369">
        <f t="shared" si="24"/>
        <v>0</v>
      </c>
      <c r="K22" s="369">
        <f t="shared" si="24"/>
        <v>0</v>
      </c>
      <c r="L22" s="369">
        <f t="shared" si="1"/>
        <v>0</v>
      </c>
      <c r="M22" s="369" t="e">
        <f t="shared" ref="M22:O23" si="25">M24</f>
        <v>#DIV/0!</v>
      </c>
      <c r="N22" s="369">
        <f t="shared" si="25"/>
        <v>0</v>
      </c>
      <c r="O22" s="369">
        <f t="shared" si="25"/>
        <v>0</v>
      </c>
      <c r="P22" s="369" t="e">
        <f t="shared" si="13"/>
        <v>#DIV/0!</v>
      </c>
      <c r="Q22" s="370" t="e">
        <f t="shared" si="3"/>
        <v>#DIV/0!</v>
      </c>
      <c r="R22" s="369">
        <f t="shared" ref="R22:T23" si="26">R24</f>
        <v>0</v>
      </c>
      <c r="S22" s="369" t="e">
        <f t="shared" si="26"/>
        <v>#DIV/0!</v>
      </c>
      <c r="T22" s="369">
        <f t="shared" si="26"/>
        <v>0</v>
      </c>
      <c r="U22" s="369" t="e">
        <f t="shared" si="14"/>
        <v>#DIV/0!</v>
      </c>
      <c r="V22" s="370" t="e">
        <f t="shared" si="5"/>
        <v>#DIV/0!</v>
      </c>
      <c r="W22" s="369">
        <f t="shared" ref="W22:Y23" si="27">W24</f>
        <v>0</v>
      </c>
      <c r="X22" s="369">
        <f t="shared" si="27"/>
        <v>0</v>
      </c>
      <c r="Y22" s="369" t="e">
        <f t="shared" si="27"/>
        <v>#DIV/0!</v>
      </c>
      <c r="Z22" s="369" t="e">
        <f t="shared" si="15"/>
        <v>#DIV/0!</v>
      </c>
      <c r="AA22" s="370" t="e">
        <f t="shared" si="7"/>
        <v>#DIV/0!</v>
      </c>
      <c r="AB22" s="370">
        <v>1</v>
      </c>
      <c r="AC22" s="387">
        <v>1</v>
      </c>
    </row>
    <row r="23" spans="2:29">
      <c r="B23" s="374"/>
      <c r="C23" s="375"/>
      <c r="D23" s="371"/>
      <c r="E23" s="373"/>
      <c r="F23" s="368" t="s">
        <v>182</v>
      </c>
      <c r="G23" s="369" t="e">
        <f t="shared" si="8"/>
        <v>#DIV/0!</v>
      </c>
      <c r="H23" s="370"/>
      <c r="I23" s="369">
        <f t="shared" si="24"/>
        <v>0</v>
      </c>
      <c r="J23" s="369">
        <f t="shared" si="24"/>
        <v>0</v>
      </c>
      <c r="K23" s="369">
        <f t="shared" si="24"/>
        <v>0</v>
      </c>
      <c r="L23" s="369">
        <f t="shared" si="1"/>
        <v>0</v>
      </c>
      <c r="M23" s="369" t="e">
        <f t="shared" si="25"/>
        <v>#DIV/0!</v>
      </c>
      <c r="N23" s="369">
        <f t="shared" si="25"/>
        <v>0</v>
      </c>
      <c r="O23" s="369">
        <f t="shared" si="25"/>
        <v>0</v>
      </c>
      <c r="P23" s="369" t="e">
        <f t="shared" si="13"/>
        <v>#DIV/0!</v>
      </c>
      <c r="Q23" s="370" t="e">
        <f t="shared" si="3"/>
        <v>#DIV/0!</v>
      </c>
      <c r="R23" s="369">
        <f t="shared" si="26"/>
        <v>0</v>
      </c>
      <c r="S23" s="369" t="e">
        <f t="shared" si="26"/>
        <v>#DIV/0!</v>
      </c>
      <c r="T23" s="369">
        <f t="shared" si="26"/>
        <v>0</v>
      </c>
      <c r="U23" s="369" t="e">
        <f t="shared" si="14"/>
        <v>#DIV/0!</v>
      </c>
      <c r="V23" s="370" t="e">
        <f t="shared" si="5"/>
        <v>#DIV/0!</v>
      </c>
      <c r="W23" s="369">
        <f t="shared" si="27"/>
        <v>0</v>
      </c>
      <c r="X23" s="369">
        <f t="shared" si="27"/>
        <v>0</v>
      </c>
      <c r="Y23" s="369">
        <f t="shared" si="27"/>
        <v>0</v>
      </c>
      <c r="Z23" s="369">
        <f t="shared" si="15"/>
        <v>0</v>
      </c>
      <c r="AA23" s="370" t="e">
        <f t="shared" si="7"/>
        <v>#DIV/0!</v>
      </c>
      <c r="AB23" s="370"/>
      <c r="AC23" s="387"/>
    </row>
    <row r="24" spans="2:29">
      <c r="B24" s="371">
        <v>1</v>
      </c>
      <c r="C24" s="372" t="s">
        <v>132</v>
      </c>
      <c r="D24" s="371" t="s">
        <v>181</v>
      </c>
      <c r="E24" s="373">
        <v>1</v>
      </c>
      <c r="F24" s="368" t="s">
        <v>0</v>
      </c>
      <c r="G24" s="369" t="e">
        <f t="shared" si="8"/>
        <v>#DIV/0!</v>
      </c>
      <c r="H24" s="370"/>
      <c r="I24" s="369">
        <v>0</v>
      </c>
      <c r="J24" s="369">
        <v>0</v>
      </c>
      <c r="K24" s="369">
        <v>0</v>
      </c>
      <c r="L24" s="369">
        <f t="shared" si="1"/>
        <v>0</v>
      </c>
      <c r="M24" s="369" t="e">
        <v>#DIV/0!</v>
      </c>
      <c r="N24" s="369">
        <v>0</v>
      </c>
      <c r="O24" s="369">
        <v>0</v>
      </c>
      <c r="P24" s="369" t="e">
        <f t="shared" si="13"/>
        <v>#DIV/0!</v>
      </c>
      <c r="Q24" s="370" t="e">
        <f t="shared" si="3"/>
        <v>#DIV/0!</v>
      </c>
      <c r="R24" s="369">
        <v>0</v>
      </c>
      <c r="S24" s="369" t="e">
        <v>#DIV/0!</v>
      </c>
      <c r="T24" s="369">
        <v>0</v>
      </c>
      <c r="U24" s="369" t="e">
        <f t="shared" si="14"/>
        <v>#DIV/0!</v>
      </c>
      <c r="V24" s="370" t="e">
        <f t="shared" si="5"/>
        <v>#DIV/0!</v>
      </c>
      <c r="W24" s="369">
        <v>0</v>
      </c>
      <c r="X24" s="369">
        <v>0</v>
      </c>
      <c r="Y24" s="369" t="e">
        <v>#DIV/0!</v>
      </c>
      <c r="Z24" s="369" t="e">
        <f t="shared" si="15"/>
        <v>#DIV/0!</v>
      </c>
      <c r="AA24" s="370" t="e">
        <f t="shared" si="7"/>
        <v>#DIV/0!</v>
      </c>
      <c r="AB24" s="370"/>
      <c r="AC24" s="387"/>
    </row>
    <row r="25" spans="2:29">
      <c r="B25" s="371"/>
      <c r="C25" s="372"/>
      <c r="D25" s="371" t="s">
        <v>0</v>
      </c>
      <c r="E25" s="373">
        <v>10</v>
      </c>
      <c r="F25" s="368" t="s">
        <v>182</v>
      </c>
      <c r="G25" s="369" t="e">
        <f t="shared" si="8"/>
        <v>#DIV/0!</v>
      </c>
      <c r="H25" s="370"/>
      <c r="I25" s="369">
        <v>0</v>
      </c>
      <c r="J25" s="369">
        <v>0</v>
      </c>
      <c r="K25" s="369">
        <v>0</v>
      </c>
      <c r="L25" s="369">
        <f t="shared" si="1"/>
        <v>0</v>
      </c>
      <c r="M25" s="369" t="e">
        <v>#DIV/0!</v>
      </c>
      <c r="N25" s="369">
        <v>0</v>
      </c>
      <c r="O25" s="369">
        <v>0</v>
      </c>
      <c r="P25" s="369" t="e">
        <f t="shared" si="13"/>
        <v>#DIV/0!</v>
      </c>
      <c r="Q25" s="370" t="e">
        <f t="shared" si="3"/>
        <v>#DIV/0!</v>
      </c>
      <c r="R25" s="369">
        <v>0</v>
      </c>
      <c r="S25" s="369" t="e">
        <v>#DIV/0!</v>
      </c>
      <c r="T25" s="369">
        <v>0</v>
      </c>
      <c r="U25" s="369" t="e">
        <f t="shared" si="14"/>
        <v>#DIV/0!</v>
      </c>
      <c r="V25" s="370" t="e">
        <f t="shared" si="5"/>
        <v>#DIV/0!</v>
      </c>
      <c r="W25" s="369">
        <v>0</v>
      </c>
      <c r="X25" s="369">
        <v>0</v>
      </c>
      <c r="Y25" s="369">
        <v>0</v>
      </c>
      <c r="Z25" s="369">
        <f t="shared" si="15"/>
        <v>0</v>
      </c>
      <c r="AA25" s="370" t="e">
        <f t="shared" si="7"/>
        <v>#DIV/0!</v>
      </c>
      <c r="AB25" s="370"/>
      <c r="AC25" s="387"/>
    </row>
    <row r="26" spans="2:29" ht="30">
      <c r="B26" s="374"/>
      <c r="C26" s="375" t="s">
        <v>134</v>
      </c>
      <c r="D26" s="371"/>
      <c r="E26" s="373"/>
      <c r="F26" s="368" t="s">
        <v>0</v>
      </c>
      <c r="G26" s="369">
        <f t="shared" si="8"/>
        <v>0</v>
      </c>
      <c r="H26" s="370"/>
      <c r="I26" s="369">
        <f t="shared" ref="I26:K27" si="28">SUM(I28,I32)</f>
        <v>0</v>
      </c>
      <c r="J26" s="369">
        <f t="shared" si="28"/>
        <v>0</v>
      </c>
      <c r="K26" s="369">
        <f t="shared" si="28"/>
        <v>0</v>
      </c>
      <c r="L26" s="369">
        <f t="shared" si="1"/>
        <v>0</v>
      </c>
      <c r="M26" s="369">
        <f t="shared" ref="M26:O27" si="29">SUM(M28,M32)</f>
        <v>0</v>
      </c>
      <c r="N26" s="369">
        <f t="shared" si="29"/>
        <v>0</v>
      </c>
      <c r="O26" s="369">
        <f t="shared" si="29"/>
        <v>0</v>
      </c>
      <c r="P26" s="369">
        <f t="shared" si="13"/>
        <v>0</v>
      </c>
      <c r="Q26" s="370">
        <f t="shared" si="3"/>
        <v>0</v>
      </c>
      <c r="R26" s="369">
        <f t="shared" ref="R26:T27" si="30">SUM(R28,R32)</f>
        <v>0</v>
      </c>
      <c r="S26" s="369">
        <f t="shared" si="30"/>
        <v>0</v>
      </c>
      <c r="T26" s="369">
        <f t="shared" si="30"/>
        <v>0</v>
      </c>
      <c r="U26" s="369">
        <f t="shared" si="14"/>
        <v>0</v>
      </c>
      <c r="V26" s="370">
        <f t="shared" si="5"/>
        <v>0</v>
      </c>
      <c r="W26" s="369">
        <f t="shared" ref="W26:Y27" si="31">SUM(W28,W32)</f>
        <v>0</v>
      </c>
      <c r="X26" s="369">
        <f t="shared" si="31"/>
        <v>0</v>
      </c>
      <c r="Y26" s="369">
        <f t="shared" si="31"/>
        <v>0</v>
      </c>
      <c r="Z26" s="369">
        <f t="shared" si="15"/>
        <v>0</v>
      </c>
      <c r="AA26" s="370">
        <f t="shared" si="7"/>
        <v>0</v>
      </c>
      <c r="AB26" s="370"/>
      <c r="AC26" s="387"/>
    </row>
    <row r="27" spans="2:29">
      <c r="B27" s="374"/>
      <c r="C27" s="375"/>
      <c r="D27" s="371"/>
      <c r="E27" s="373"/>
      <c r="F27" s="368" t="s">
        <v>182</v>
      </c>
      <c r="G27" s="369">
        <f t="shared" si="8"/>
        <v>0</v>
      </c>
      <c r="H27" s="370"/>
      <c r="I27" s="369">
        <f t="shared" si="28"/>
        <v>0</v>
      </c>
      <c r="J27" s="369">
        <f t="shared" si="28"/>
        <v>0</v>
      </c>
      <c r="K27" s="369">
        <f t="shared" si="28"/>
        <v>0</v>
      </c>
      <c r="L27" s="369">
        <f t="shared" si="1"/>
        <v>0</v>
      </c>
      <c r="M27" s="369">
        <f t="shared" si="29"/>
        <v>0</v>
      </c>
      <c r="N27" s="369">
        <f t="shared" si="29"/>
        <v>0</v>
      </c>
      <c r="O27" s="369">
        <f t="shared" si="29"/>
        <v>0</v>
      </c>
      <c r="P27" s="369">
        <f t="shared" si="13"/>
        <v>0</v>
      </c>
      <c r="Q27" s="370">
        <f t="shared" si="3"/>
        <v>0</v>
      </c>
      <c r="R27" s="369">
        <f t="shared" si="30"/>
        <v>0</v>
      </c>
      <c r="S27" s="369">
        <f t="shared" si="30"/>
        <v>0</v>
      </c>
      <c r="T27" s="369">
        <f t="shared" si="30"/>
        <v>0</v>
      </c>
      <c r="U27" s="369">
        <f t="shared" si="14"/>
        <v>0</v>
      </c>
      <c r="V27" s="370">
        <f t="shared" si="5"/>
        <v>0</v>
      </c>
      <c r="W27" s="369">
        <f t="shared" si="31"/>
        <v>0</v>
      </c>
      <c r="X27" s="369">
        <f t="shared" si="31"/>
        <v>0</v>
      </c>
      <c r="Y27" s="369">
        <f t="shared" si="31"/>
        <v>0</v>
      </c>
      <c r="Z27" s="369">
        <f t="shared" si="15"/>
        <v>0</v>
      </c>
      <c r="AA27" s="370">
        <f t="shared" si="7"/>
        <v>0</v>
      </c>
      <c r="AB27" s="370"/>
      <c r="AC27" s="387"/>
    </row>
    <row r="28" spans="2:29" ht="30">
      <c r="B28" s="374"/>
      <c r="C28" s="375" t="s">
        <v>135</v>
      </c>
      <c r="D28" s="371" t="s">
        <v>0</v>
      </c>
      <c r="E28" s="373"/>
      <c r="F28" s="368" t="s">
        <v>0</v>
      </c>
      <c r="G28" s="369">
        <f t="shared" si="8"/>
        <v>0</v>
      </c>
      <c r="H28" s="370"/>
      <c r="I28" s="369">
        <f t="shared" ref="I28:K29" si="32">I30</f>
        <v>0</v>
      </c>
      <c r="J28" s="369">
        <f t="shared" si="32"/>
        <v>0</v>
      </c>
      <c r="K28" s="369">
        <f t="shared" si="32"/>
        <v>0</v>
      </c>
      <c r="L28" s="369">
        <f t="shared" si="1"/>
        <v>0</v>
      </c>
      <c r="M28" s="369">
        <f t="shared" ref="M28:O29" si="33">M30</f>
        <v>0</v>
      </c>
      <c r="N28" s="369">
        <f t="shared" si="33"/>
        <v>0</v>
      </c>
      <c r="O28" s="369">
        <f t="shared" si="33"/>
        <v>0</v>
      </c>
      <c r="P28" s="369">
        <f t="shared" si="13"/>
        <v>0</v>
      </c>
      <c r="Q28" s="370">
        <f t="shared" si="3"/>
        <v>0</v>
      </c>
      <c r="R28" s="369">
        <f t="shared" ref="R28:T29" si="34">R30</f>
        <v>0</v>
      </c>
      <c r="S28" s="369">
        <f t="shared" si="34"/>
        <v>0</v>
      </c>
      <c r="T28" s="369">
        <f t="shared" si="34"/>
        <v>0</v>
      </c>
      <c r="U28" s="369">
        <f t="shared" si="14"/>
        <v>0</v>
      </c>
      <c r="V28" s="370">
        <f t="shared" si="5"/>
        <v>0</v>
      </c>
      <c r="W28" s="369">
        <f t="shared" ref="W28:Y29" si="35">W30</f>
        <v>0</v>
      </c>
      <c r="X28" s="369">
        <f t="shared" si="35"/>
        <v>0</v>
      </c>
      <c r="Y28" s="369">
        <f t="shared" si="35"/>
        <v>0</v>
      </c>
      <c r="Z28" s="369">
        <f t="shared" si="15"/>
        <v>0</v>
      </c>
      <c r="AA28" s="370">
        <f t="shared" si="7"/>
        <v>0</v>
      </c>
      <c r="AB28" s="411">
        <v>1</v>
      </c>
      <c r="AC28" s="406">
        <v>1</v>
      </c>
    </row>
    <row r="29" spans="2:29">
      <c r="B29" s="374"/>
      <c r="C29" s="375"/>
      <c r="D29" s="371"/>
      <c r="E29" s="373"/>
      <c r="F29" s="368" t="s">
        <v>182</v>
      </c>
      <c r="G29" s="369">
        <f t="shared" si="8"/>
        <v>0</v>
      </c>
      <c r="H29" s="370"/>
      <c r="I29" s="369">
        <f t="shared" si="32"/>
        <v>0</v>
      </c>
      <c r="J29" s="369">
        <f t="shared" si="32"/>
        <v>0</v>
      </c>
      <c r="K29" s="369">
        <f t="shared" si="32"/>
        <v>0</v>
      </c>
      <c r="L29" s="369">
        <f t="shared" si="1"/>
        <v>0</v>
      </c>
      <c r="M29" s="369">
        <f t="shared" si="33"/>
        <v>0</v>
      </c>
      <c r="N29" s="369">
        <f t="shared" si="33"/>
        <v>0</v>
      </c>
      <c r="O29" s="369">
        <f t="shared" si="33"/>
        <v>0</v>
      </c>
      <c r="P29" s="369">
        <f t="shared" si="13"/>
        <v>0</v>
      </c>
      <c r="Q29" s="370">
        <f t="shared" si="3"/>
        <v>0</v>
      </c>
      <c r="R29" s="369">
        <f t="shared" si="34"/>
        <v>0</v>
      </c>
      <c r="S29" s="369">
        <f t="shared" si="34"/>
        <v>0</v>
      </c>
      <c r="T29" s="369">
        <f t="shared" si="34"/>
        <v>0</v>
      </c>
      <c r="U29" s="369">
        <f t="shared" si="14"/>
        <v>0</v>
      </c>
      <c r="V29" s="370">
        <f t="shared" si="5"/>
        <v>0</v>
      </c>
      <c r="W29" s="369">
        <f t="shared" si="35"/>
        <v>0</v>
      </c>
      <c r="X29" s="369">
        <f t="shared" si="35"/>
        <v>0</v>
      </c>
      <c r="Y29" s="369">
        <f t="shared" si="35"/>
        <v>0</v>
      </c>
      <c r="Z29" s="369">
        <f t="shared" si="15"/>
        <v>0</v>
      </c>
      <c r="AA29" s="370">
        <f t="shared" si="7"/>
        <v>0</v>
      </c>
      <c r="AB29" s="370"/>
      <c r="AC29" s="387"/>
    </row>
    <row r="30" spans="2:29" ht="30">
      <c r="B30" s="371">
        <v>1</v>
      </c>
      <c r="C30" s="372" t="s">
        <v>136</v>
      </c>
      <c r="D30" s="371" t="s">
        <v>0</v>
      </c>
      <c r="E30" s="373">
        <v>14</v>
      </c>
      <c r="F30" s="368" t="s">
        <v>0</v>
      </c>
      <c r="G30" s="369">
        <f t="shared" si="8"/>
        <v>0</v>
      </c>
      <c r="H30" s="370"/>
      <c r="I30" s="369">
        <v>0</v>
      </c>
      <c r="J30" s="369">
        <v>0</v>
      </c>
      <c r="K30" s="369">
        <v>0</v>
      </c>
      <c r="L30" s="369">
        <f t="shared" si="1"/>
        <v>0</v>
      </c>
      <c r="M30" s="369">
        <v>0</v>
      </c>
      <c r="N30" s="369">
        <v>0</v>
      </c>
      <c r="O30" s="369">
        <v>0</v>
      </c>
      <c r="P30" s="369">
        <f t="shared" si="13"/>
        <v>0</v>
      </c>
      <c r="Q30" s="370">
        <f t="shared" si="3"/>
        <v>0</v>
      </c>
      <c r="R30" s="369">
        <v>0</v>
      </c>
      <c r="S30" s="369">
        <v>0</v>
      </c>
      <c r="T30" s="369">
        <v>0</v>
      </c>
      <c r="U30" s="369">
        <f t="shared" si="14"/>
        <v>0</v>
      </c>
      <c r="V30" s="370">
        <f t="shared" si="5"/>
        <v>0</v>
      </c>
      <c r="W30" s="369">
        <v>0</v>
      </c>
      <c r="X30" s="369">
        <v>0</v>
      </c>
      <c r="Y30" s="369">
        <v>0</v>
      </c>
      <c r="Z30" s="369">
        <f t="shared" si="15"/>
        <v>0</v>
      </c>
      <c r="AA30" s="370">
        <f t="shared" si="7"/>
        <v>0</v>
      </c>
      <c r="AB30" s="377"/>
      <c r="AC30" s="378"/>
    </row>
    <row r="31" spans="2:29">
      <c r="B31" s="374"/>
      <c r="C31" s="375"/>
      <c r="D31" s="371"/>
      <c r="E31" s="373"/>
      <c r="F31" s="368" t="s">
        <v>182</v>
      </c>
      <c r="G31" s="369">
        <f t="shared" si="8"/>
        <v>0</v>
      </c>
      <c r="H31" s="370"/>
      <c r="I31" s="369">
        <v>0</v>
      </c>
      <c r="J31" s="369">
        <v>0</v>
      </c>
      <c r="K31" s="369">
        <v>0</v>
      </c>
      <c r="L31" s="369">
        <f t="shared" si="1"/>
        <v>0</v>
      </c>
      <c r="M31" s="369">
        <v>0</v>
      </c>
      <c r="N31" s="369">
        <v>0</v>
      </c>
      <c r="O31" s="369">
        <v>0</v>
      </c>
      <c r="P31" s="369">
        <f t="shared" si="13"/>
        <v>0</v>
      </c>
      <c r="Q31" s="370">
        <f t="shared" si="3"/>
        <v>0</v>
      </c>
      <c r="R31" s="369">
        <v>0</v>
      </c>
      <c r="S31" s="369">
        <v>0</v>
      </c>
      <c r="T31" s="369">
        <v>0</v>
      </c>
      <c r="U31" s="369">
        <f t="shared" si="14"/>
        <v>0</v>
      </c>
      <c r="V31" s="370">
        <f t="shared" si="5"/>
        <v>0</v>
      </c>
      <c r="W31" s="369">
        <v>0</v>
      </c>
      <c r="X31" s="369">
        <v>0</v>
      </c>
      <c r="Y31" s="369">
        <v>0</v>
      </c>
      <c r="Z31" s="369">
        <f t="shared" si="15"/>
        <v>0</v>
      </c>
      <c r="AA31" s="370">
        <f t="shared" si="7"/>
        <v>0</v>
      </c>
      <c r="AB31" s="370"/>
      <c r="AC31" s="366"/>
    </row>
    <row r="32" spans="2:29">
      <c r="B32" s="371"/>
      <c r="C32" s="375" t="s">
        <v>137</v>
      </c>
      <c r="D32" s="371" t="s">
        <v>0</v>
      </c>
      <c r="E32" s="373"/>
      <c r="F32" s="368" t="s">
        <v>182</v>
      </c>
      <c r="G32" s="369">
        <f t="shared" si="8"/>
        <v>0</v>
      </c>
      <c r="H32" s="370"/>
      <c r="I32" s="369">
        <f t="shared" ref="I32:K33" si="36">I34</f>
        <v>0</v>
      </c>
      <c r="J32" s="369">
        <f t="shared" si="36"/>
        <v>0</v>
      </c>
      <c r="K32" s="369">
        <f t="shared" si="36"/>
        <v>0</v>
      </c>
      <c r="L32" s="369">
        <f t="shared" si="1"/>
        <v>0</v>
      </c>
      <c r="M32" s="369">
        <f t="shared" ref="M32:O33" si="37">M34</f>
        <v>0</v>
      </c>
      <c r="N32" s="369">
        <f t="shared" si="37"/>
        <v>0</v>
      </c>
      <c r="O32" s="369">
        <f t="shared" si="37"/>
        <v>0</v>
      </c>
      <c r="P32" s="369">
        <f t="shared" si="13"/>
        <v>0</v>
      </c>
      <c r="Q32" s="370">
        <f t="shared" si="3"/>
        <v>0</v>
      </c>
      <c r="R32" s="369">
        <f t="shared" ref="R32:T33" si="38">R34</f>
        <v>0</v>
      </c>
      <c r="S32" s="369">
        <f t="shared" si="38"/>
        <v>0</v>
      </c>
      <c r="T32" s="369">
        <f t="shared" si="38"/>
        <v>0</v>
      </c>
      <c r="U32" s="369">
        <f t="shared" si="14"/>
        <v>0</v>
      </c>
      <c r="V32" s="370">
        <f t="shared" si="5"/>
        <v>0</v>
      </c>
      <c r="W32" s="369">
        <f t="shared" ref="W32:Y33" si="39">W34</f>
        <v>0</v>
      </c>
      <c r="X32" s="369">
        <f t="shared" si="39"/>
        <v>0</v>
      </c>
      <c r="Y32" s="369">
        <f t="shared" si="39"/>
        <v>0</v>
      </c>
      <c r="Z32" s="369">
        <f t="shared" si="15"/>
        <v>0</v>
      </c>
      <c r="AA32" s="370">
        <f t="shared" si="7"/>
        <v>0</v>
      </c>
      <c r="AB32" s="370">
        <v>1</v>
      </c>
      <c r="AC32" s="366">
        <v>1</v>
      </c>
    </row>
    <row r="33" spans="2:29">
      <c r="B33" s="371"/>
      <c r="C33" s="375"/>
      <c r="D33" s="371"/>
      <c r="E33" s="373"/>
      <c r="F33" s="368" t="s">
        <v>0</v>
      </c>
      <c r="G33" s="369">
        <f t="shared" si="8"/>
        <v>0</v>
      </c>
      <c r="H33" s="370"/>
      <c r="I33" s="369">
        <f t="shared" si="36"/>
        <v>0</v>
      </c>
      <c r="J33" s="369">
        <f t="shared" si="36"/>
        <v>0</v>
      </c>
      <c r="K33" s="369">
        <f t="shared" si="36"/>
        <v>0</v>
      </c>
      <c r="L33" s="369">
        <f t="shared" si="1"/>
        <v>0</v>
      </c>
      <c r="M33" s="369">
        <f t="shared" si="37"/>
        <v>0</v>
      </c>
      <c r="N33" s="369">
        <f t="shared" si="37"/>
        <v>0</v>
      </c>
      <c r="O33" s="369">
        <f t="shared" si="37"/>
        <v>0</v>
      </c>
      <c r="P33" s="369">
        <f t="shared" si="13"/>
        <v>0</v>
      </c>
      <c r="Q33" s="370">
        <f t="shared" si="3"/>
        <v>0</v>
      </c>
      <c r="R33" s="369">
        <f t="shared" si="38"/>
        <v>0</v>
      </c>
      <c r="S33" s="369">
        <f t="shared" si="38"/>
        <v>0</v>
      </c>
      <c r="T33" s="369">
        <f t="shared" si="38"/>
        <v>0</v>
      </c>
      <c r="U33" s="369">
        <f t="shared" si="14"/>
        <v>0</v>
      </c>
      <c r="V33" s="370">
        <f t="shared" si="5"/>
        <v>0</v>
      </c>
      <c r="W33" s="369">
        <f t="shared" si="39"/>
        <v>0</v>
      </c>
      <c r="X33" s="369">
        <f t="shared" si="39"/>
        <v>0</v>
      </c>
      <c r="Y33" s="369">
        <f t="shared" si="39"/>
        <v>0</v>
      </c>
      <c r="Z33" s="369">
        <f t="shared" si="15"/>
        <v>0</v>
      </c>
      <c r="AA33" s="370">
        <f t="shared" si="7"/>
        <v>0</v>
      </c>
      <c r="AB33" s="370"/>
      <c r="AC33" s="366"/>
    </row>
    <row r="34" spans="2:29">
      <c r="B34" s="371">
        <v>1</v>
      </c>
      <c r="C34" s="372" t="s">
        <v>138</v>
      </c>
      <c r="D34" s="371" t="s">
        <v>0</v>
      </c>
      <c r="E34" s="373">
        <f>SUM(E36:E38)</f>
        <v>187</v>
      </c>
      <c r="F34" s="368" t="s">
        <v>0</v>
      </c>
      <c r="G34" s="369">
        <f t="shared" si="8"/>
        <v>0</v>
      </c>
      <c r="H34" s="370"/>
      <c r="I34" s="369">
        <f t="shared" ref="I34:K35" si="40">SUM(I36,I38)</f>
        <v>0</v>
      </c>
      <c r="J34" s="369">
        <f t="shared" si="40"/>
        <v>0</v>
      </c>
      <c r="K34" s="369">
        <f t="shared" si="40"/>
        <v>0</v>
      </c>
      <c r="L34" s="369">
        <f t="shared" si="1"/>
        <v>0</v>
      </c>
      <c r="M34" s="369">
        <f t="shared" ref="M34:O35" si="41">SUM(M36,M38)</f>
        <v>0</v>
      </c>
      <c r="N34" s="369">
        <f t="shared" si="41"/>
        <v>0</v>
      </c>
      <c r="O34" s="369">
        <f t="shared" si="41"/>
        <v>0</v>
      </c>
      <c r="P34" s="369">
        <f t="shared" si="13"/>
        <v>0</v>
      </c>
      <c r="Q34" s="370">
        <f t="shared" si="3"/>
        <v>0</v>
      </c>
      <c r="R34" s="369">
        <f t="shared" ref="R34:T35" si="42">SUM(R36,R38)</f>
        <v>0</v>
      </c>
      <c r="S34" s="369">
        <f t="shared" si="42"/>
        <v>0</v>
      </c>
      <c r="T34" s="369">
        <f t="shared" si="42"/>
        <v>0</v>
      </c>
      <c r="U34" s="369">
        <f t="shared" si="14"/>
        <v>0</v>
      </c>
      <c r="V34" s="370">
        <f t="shared" si="5"/>
        <v>0</v>
      </c>
      <c r="W34" s="369">
        <f t="shared" ref="W34:Y35" si="43">SUM(W36,W38)</f>
        <v>0</v>
      </c>
      <c r="X34" s="369">
        <f t="shared" si="43"/>
        <v>0</v>
      </c>
      <c r="Y34" s="369">
        <f t="shared" si="43"/>
        <v>0</v>
      </c>
      <c r="Z34" s="369">
        <f t="shared" si="15"/>
        <v>0</v>
      </c>
      <c r="AA34" s="370">
        <f t="shared" si="7"/>
        <v>0</v>
      </c>
      <c r="AB34" s="370"/>
      <c r="AC34" s="380"/>
    </row>
    <row r="35" spans="2:29">
      <c r="B35" s="371"/>
      <c r="C35" s="372"/>
      <c r="D35" s="371"/>
      <c r="E35" s="373"/>
      <c r="F35" s="368" t="s">
        <v>182</v>
      </c>
      <c r="G35" s="369">
        <f t="shared" si="8"/>
        <v>0</v>
      </c>
      <c r="H35" s="370"/>
      <c r="I35" s="369">
        <f t="shared" si="40"/>
        <v>0</v>
      </c>
      <c r="J35" s="369">
        <f t="shared" si="40"/>
        <v>0</v>
      </c>
      <c r="K35" s="369">
        <f t="shared" si="40"/>
        <v>0</v>
      </c>
      <c r="L35" s="369">
        <f t="shared" si="1"/>
        <v>0</v>
      </c>
      <c r="M35" s="369">
        <f t="shared" si="41"/>
        <v>0</v>
      </c>
      <c r="N35" s="369">
        <f t="shared" si="41"/>
        <v>0</v>
      </c>
      <c r="O35" s="369">
        <f t="shared" si="41"/>
        <v>0</v>
      </c>
      <c r="P35" s="369">
        <f t="shared" si="13"/>
        <v>0</v>
      </c>
      <c r="Q35" s="370">
        <f t="shared" si="3"/>
        <v>0</v>
      </c>
      <c r="R35" s="369">
        <f t="shared" si="42"/>
        <v>0</v>
      </c>
      <c r="S35" s="369">
        <f t="shared" si="42"/>
        <v>0</v>
      </c>
      <c r="T35" s="369">
        <f t="shared" si="42"/>
        <v>0</v>
      </c>
      <c r="U35" s="369">
        <f t="shared" si="14"/>
        <v>0</v>
      </c>
      <c r="V35" s="370">
        <f t="shared" si="5"/>
        <v>0</v>
      </c>
      <c r="W35" s="369">
        <f t="shared" si="43"/>
        <v>0</v>
      </c>
      <c r="X35" s="369">
        <f t="shared" si="43"/>
        <v>0</v>
      </c>
      <c r="Y35" s="369">
        <f t="shared" si="43"/>
        <v>0</v>
      </c>
      <c r="Z35" s="369">
        <f t="shared" si="15"/>
        <v>0</v>
      </c>
      <c r="AA35" s="370">
        <f t="shared" si="7"/>
        <v>0</v>
      </c>
      <c r="AB35" s="370"/>
      <c r="AC35" s="380"/>
    </row>
    <row r="36" spans="2:29">
      <c r="B36" s="371"/>
      <c r="C36" s="372" t="s">
        <v>144</v>
      </c>
      <c r="D36" s="371" t="s">
        <v>0</v>
      </c>
      <c r="E36" s="373">
        <v>17</v>
      </c>
      <c r="F36" s="368" t="s">
        <v>0</v>
      </c>
      <c r="G36" s="369">
        <f t="shared" si="8"/>
        <v>0</v>
      </c>
      <c r="H36" s="370"/>
      <c r="I36" s="369">
        <v>0</v>
      </c>
      <c r="J36" s="369">
        <v>0</v>
      </c>
      <c r="K36" s="369">
        <v>0</v>
      </c>
      <c r="L36" s="369">
        <f>SUM(I36:K36)</f>
        <v>0</v>
      </c>
      <c r="M36" s="369">
        <v>0</v>
      </c>
      <c r="N36" s="369">
        <v>0</v>
      </c>
      <c r="O36" s="369">
        <v>0</v>
      </c>
      <c r="P36" s="369">
        <f t="shared" si="13"/>
        <v>0</v>
      </c>
      <c r="Q36" s="370">
        <f t="shared" si="3"/>
        <v>0</v>
      </c>
      <c r="R36" s="369">
        <v>0</v>
      </c>
      <c r="S36" s="369">
        <v>0</v>
      </c>
      <c r="T36" s="369">
        <v>0</v>
      </c>
      <c r="U36" s="369">
        <f t="shared" si="14"/>
        <v>0</v>
      </c>
      <c r="V36" s="370">
        <f t="shared" si="5"/>
        <v>0</v>
      </c>
      <c r="W36" s="369">
        <v>0</v>
      </c>
      <c r="X36" s="369">
        <v>0</v>
      </c>
      <c r="Y36" s="369">
        <v>0</v>
      </c>
      <c r="Z36" s="369">
        <f t="shared" si="15"/>
        <v>0</v>
      </c>
      <c r="AA36" s="370">
        <f t="shared" si="7"/>
        <v>0</v>
      </c>
      <c r="AB36" s="370"/>
      <c r="AC36" s="366"/>
    </row>
    <row r="37" spans="2:29">
      <c r="B37" s="371"/>
      <c r="C37" s="372"/>
      <c r="D37" s="371"/>
      <c r="E37" s="373"/>
      <c r="F37" s="368" t="s">
        <v>182</v>
      </c>
      <c r="G37" s="369">
        <f t="shared" si="8"/>
        <v>0</v>
      </c>
      <c r="H37" s="370"/>
      <c r="I37" s="369">
        <v>0</v>
      </c>
      <c r="J37" s="369">
        <v>0</v>
      </c>
      <c r="K37" s="369">
        <v>0</v>
      </c>
      <c r="L37" s="369">
        <f>SUM(I37:K37)</f>
        <v>0</v>
      </c>
      <c r="M37" s="369">
        <v>0</v>
      </c>
      <c r="N37" s="369">
        <v>0</v>
      </c>
      <c r="O37" s="369">
        <v>0</v>
      </c>
      <c r="P37" s="369">
        <f t="shared" si="13"/>
        <v>0</v>
      </c>
      <c r="Q37" s="370">
        <f t="shared" si="3"/>
        <v>0</v>
      </c>
      <c r="R37" s="369">
        <v>0</v>
      </c>
      <c r="S37" s="369">
        <v>0</v>
      </c>
      <c r="T37" s="369">
        <v>0</v>
      </c>
      <c r="U37" s="369">
        <f t="shared" si="14"/>
        <v>0</v>
      </c>
      <c r="V37" s="370">
        <f t="shared" si="5"/>
        <v>0</v>
      </c>
      <c r="W37" s="369">
        <v>0</v>
      </c>
      <c r="X37" s="369">
        <v>0</v>
      </c>
      <c r="Y37" s="369">
        <v>0</v>
      </c>
      <c r="Z37" s="369">
        <f t="shared" si="15"/>
        <v>0</v>
      </c>
      <c r="AA37" s="370">
        <f t="shared" si="7"/>
        <v>0</v>
      </c>
      <c r="AB37" s="370"/>
      <c r="AC37" s="366"/>
    </row>
    <row r="38" spans="2:29">
      <c r="B38" s="371"/>
      <c r="C38" s="372" t="s">
        <v>145</v>
      </c>
      <c r="D38" s="371" t="s">
        <v>0</v>
      </c>
      <c r="E38" s="373">
        <v>170</v>
      </c>
      <c r="F38" s="368" t="s">
        <v>0</v>
      </c>
      <c r="G38" s="369">
        <f t="shared" si="8"/>
        <v>0</v>
      </c>
      <c r="H38" s="370"/>
      <c r="I38" s="369">
        <v>0</v>
      </c>
      <c r="J38" s="369">
        <v>0</v>
      </c>
      <c r="K38" s="369">
        <v>0</v>
      </c>
      <c r="L38" s="369">
        <f>SUM(I38:K38)</f>
        <v>0</v>
      </c>
      <c r="M38" s="369">
        <v>0</v>
      </c>
      <c r="N38" s="369">
        <v>0</v>
      </c>
      <c r="O38" s="369">
        <v>0</v>
      </c>
      <c r="P38" s="369">
        <f t="shared" si="13"/>
        <v>0</v>
      </c>
      <c r="Q38" s="370">
        <f t="shared" si="3"/>
        <v>0</v>
      </c>
      <c r="R38" s="369">
        <v>0</v>
      </c>
      <c r="S38" s="369">
        <v>0</v>
      </c>
      <c r="T38" s="369">
        <v>0</v>
      </c>
      <c r="U38" s="369">
        <f t="shared" si="14"/>
        <v>0</v>
      </c>
      <c r="V38" s="370">
        <f t="shared" si="5"/>
        <v>0</v>
      </c>
      <c r="W38" s="369">
        <v>0</v>
      </c>
      <c r="X38" s="369">
        <v>0</v>
      </c>
      <c r="Y38" s="369">
        <v>0</v>
      </c>
      <c r="Z38" s="369">
        <f t="shared" si="15"/>
        <v>0</v>
      </c>
      <c r="AA38" s="370">
        <f t="shared" si="7"/>
        <v>0</v>
      </c>
      <c r="AB38" s="370"/>
      <c r="AC38" s="366"/>
    </row>
    <row r="39" spans="2:29">
      <c r="B39" s="371"/>
      <c r="C39" s="372"/>
      <c r="D39" s="371"/>
      <c r="E39" s="373"/>
      <c r="F39" s="368" t="s">
        <v>182</v>
      </c>
      <c r="G39" s="369">
        <f t="shared" si="8"/>
        <v>0</v>
      </c>
      <c r="H39" s="370"/>
      <c r="I39" s="369">
        <v>0</v>
      </c>
      <c r="J39" s="369">
        <v>0</v>
      </c>
      <c r="K39" s="369">
        <v>0</v>
      </c>
      <c r="L39" s="369">
        <f>SUM(I39:K39)</f>
        <v>0</v>
      </c>
      <c r="M39" s="369">
        <v>0</v>
      </c>
      <c r="N39" s="369">
        <v>0</v>
      </c>
      <c r="O39" s="369">
        <v>0</v>
      </c>
      <c r="P39" s="369">
        <f t="shared" si="13"/>
        <v>0</v>
      </c>
      <c r="Q39" s="370">
        <f t="shared" si="3"/>
        <v>0</v>
      </c>
      <c r="R39" s="369">
        <v>0</v>
      </c>
      <c r="S39" s="369">
        <v>0</v>
      </c>
      <c r="T39" s="369">
        <v>0</v>
      </c>
      <c r="U39" s="369">
        <f t="shared" si="14"/>
        <v>0</v>
      </c>
      <c r="V39" s="370">
        <f t="shared" si="5"/>
        <v>0</v>
      </c>
      <c r="W39" s="369">
        <v>0</v>
      </c>
      <c r="X39" s="369">
        <v>0</v>
      </c>
      <c r="Y39" s="369">
        <v>0</v>
      </c>
      <c r="Z39" s="369">
        <f t="shared" si="15"/>
        <v>0</v>
      </c>
      <c r="AA39" s="370">
        <f t="shared" si="7"/>
        <v>0</v>
      </c>
      <c r="AB39" s="370"/>
      <c r="AC39" s="366"/>
    </row>
  </sheetData>
  <mergeCells count="27">
    <mergeCell ref="B6:AF6"/>
    <mergeCell ref="R8:U8"/>
    <mergeCell ref="B1:AF1"/>
    <mergeCell ref="B2:AF2"/>
    <mergeCell ref="B3:AF3"/>
    <mergeCell ref="B4:AF4"/>
    <mergeCell ref="B5:AF5"/>
    <mergeCell ref="AB7:AC7"/>
    <mergeCell ref="AB8:AB9"/>
    <mergeCell ref="AC8:AC9"/>
    <mergeCell ref="M7:P7"/>
    <mergeCell ref="Q7:Q9"/>
    <mergeCell ref="R7:U7"/>
    <mergeCell ref="M8:P8"/>
    <mergeCell ref="I7:L7"/>
    <mergeCell ref="V7:V9"/>
    <mergeCell ref="W7:Z7"/>
    <mergeCell ref="AA7:AA9"/>
    <mergeCell ref="B7:B9"/>
    <mergeCell ref="C7:C9"/>
    <mergeCell ref="D7:D9"/>
    <mergeCell ref="E7:E9"/>
    <mergeCell ref="F7:F9"/>
    <mergeCell ref="G7:G9"/>
    <mergeCell ref="W8:Z8"/>
    <mergeCell ref="H7:H9"/>
    <mergeCell ref="I8:L8"/>
  </mergeCells>
  <pageMargins left="0.11811023622047245" right="0.11811023622047245" top="0.31496062992125984" bottom="0.82677165354330717" header="0.15748031496062992" footer="0.15748031496062992"/>
  <pageSetup paperSize="5" orientation="landscape" r:id="rId1"/>
  <headerFooter>
    <oddFooter>&amp;C&amp;"TH SarabunIT๙,ธรรมดา"&amp;16 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16</vt:i4>
      </vt:variant>
    </vt:vector>
  </HeadingPairs>
  <TitlesOfParts>
    <vt:vector size="31" baseType="lpstr">
      <vt:lpstr>แผนเงิน (2)</vt:lpstr>
      <vt:lpstr>อัตรากำลัง</vt:lpstr>
      <vt:lpstr>Sheet13</vt:lpstr>
      <vt:lpstr>ยุทธศาสตร์ ที่ 1</vt:lpstr>
      <vt:lpstr>ยุทธศาสตร์ ที่ 1 (2)</vt:lpstr>
      <vt:lpstr>ยุทธศาสตร์ ที่ 2</vt:lpstr>
      <vt:lpstr>ยุทธศาสตร์ ที่ 2 (2)</vt:lpstr>
      <vt:lpstr>ยุทธศาสตร์ ที่ 2 (3)</vt:lpstr>
      <vt:lpstr>ยุทธศาสตร์ ที่ 3</vt:lpstr>
      <vt:lpstr>ยุทธศาสตร์ ที่ 6</vt:lpstr>
      <vt:lpstr>ยุทธศาสตร์ ที่ 6 (2)</vt:lpstr>
      <vt:lpstr>ผู้ตรวจรวมทั้งหมด ค1</vt:lpstr>
      <vt:lpstr>ผู้ตรวจ ค1 </vt:lpstr>
      <vt:lpstr>แผนงาน2562</vt:lpstr>
      <vt:lpstr>แผนเงิน2562</vt:lpstr>
      <vt:lpstr>'ผู้ตรวจรวมทั้งหมด ค1'!Print_Area</vt:lpstr>
      <vt:lpstr>แผนงาน2562!Print_Area</vt:lpstr>
      <vt:lpstr>แผนเงิน2562!Print_Area</vt:lpstr>
      <vt:lpstr>'ผู้ตรวจ ค1 '!Print_Titles</vt:lpstr>
      <vt:lpstr>'ผู้ตรวจรวมทั้งหมด ค1'!Print_Titles</vt:lpstr>
      <vt:lpstr>แผนงาน2562!Print_Titles</vt:lpstr>
      <vt:lpstr>'แผนเงิน (2)'!Print_Titles</vt:lpstr>
      <vt:lpstr>แผนเงิน2562!Print_Titles</vt:lpstr>
      <vt:lpstr>'ยุทธศาสตร์ ที่ 1'!Print_Titles</vt:lpstr>
      <vt:lpstr>'ยุทธศาสตร์ ที่ 1 (2)'!Print_Titles</vt:lpstr>
      <vt:lpstr>'ยุทธศาสตร์ ที่ 2'!Print_Titles</vt:lpstr>
      <vt:lpstr>'ยุทธศาสตร์ ที่ 2 (2)'!Print_Titles</vt:lpstr>
      <vt:lpstr>'ยุทธศาสตร์ ที่ 2 (3)'!Print_Titles</vt:lpstr>
      <vt:lpstr>'ยุทธศาสตร์ ที่ 3'!Print_Titles</vt:lpstr>
      <vt:lpstr>'ยุทธศาสตร์ ที่ 6'!Print_Titles</vt:lpstr>
      <vt:lpstr>'ยุทธศาสตร์ ที่ 6 (2)'!Print_Titles</vt:lpstr>
    </vt:vector>
  </TitlesOfParts>
  <Company>สำนักงบประมาณ D00-0082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สำนักงบประมาณ</dc:creator>
  <cp:lastModifiedBy>NRT</cp:lastModifiedBy>
  <cp:lastPrinted>2019-09-17T03:14:49Z</cp:lastPrinted>
  <dcterms:created xsi:type="dcterms:W3CDTF">2003-01-29T03:00:31Z</dcterms:created>
  <dcterms:modified xsi:type="dcterms:W3CDTF">2020-06-12T08:01:48Z</dcterms:modified>
</cp:coreProperties>
</file>